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n\Downloads\Git\Salary_Data_Analysis\Dataset\"/>
    </mc:Choice>
  </mc:AlternateContent>
  <xr:revisionPtr revIDLastSave="0" documentId="13_ncr:1_{6DD93299-C219-4D32-8CD9-FEC3D778DD49}" xr6:coauthVersionLast="47" xr6:coauthVersionMax="47" xr10:uidLastSave="{00000000-0000-0000-0000-000000000000}"/>
  <bookViews>
    <workbookView xWindow="-120" yWindow="-120" windowWidth="29040" windowHeight="15720" activeTab="2" xr2:uid="{F5F4E86D-5463-4B4B-9387-4920FF48EA04}"/>
  </bookViews>
  <sheets>
    <sheet name="Raw_Data" sheetId="1" r:id="rId1"/>
    <sheet name="Cleaned_Data" sheetId="2" r:id="rId2"/>
    <sheet name="Outlier" sheetId="3" r:id="rId3"/>
    <sheet name="Feature_Engineering" sheetId="4" r:id="rId4"/>
    <sheet name="Descriptive_Analysis" sheetId="5" r:id="rId5"/>
    <sheet name="Regression_Analysis" sheetId="9" r:id="rId6"/>
  </sheets>
  <definedNames>
    <definedName name="_xlnm._FilterDatabase" localSheetId="1" hidden="1">'Cleaned_Data'!$A$1:$F$1788</definedName>
    <definedName name="_xlnm._FilterDatabase" localSheetId="3" hidden="1">Feature_Engineering!$A$1:$D$1788</definedName>
    <definedName name="_xlchart.v1.0" hidden="1">'Cleaned_Data'!$F$1</definedName>
    <definedName name="_xlchart.v1.1" hidden="1">'Cleaned_Data'!$F$2:$F$1788</definedName>
    <definedName name="_xlchart.v1.10" hidden="1">'Cleaned_Data'!$F$1</definedName>
    <definedName name="_xlchart.v1.11" hidden="1">'Cleaned_Data'!$F$2:$F$1788</definedName>
    <definedName name="_xlchart.v1.12" hidden="1">'Cleaned_Data'!$F$1</definedName>
    <definedName name="_xlchart.v1.13" hidden="1">'Cleaned_Data'!$F$2:$F$1788</definedName>
    <definedName name="_xlchart.v1.2" hidden="1">'Cleaned_Data'!$A$1</definedName>
    <definedName name="_xlchart.v1.3" hidden="1">'Cleaned_Data'!$A$2:$A$1788</definedName>
    <definedName name="_xlchart.v1.4" hidden="1">'Cleaned_Data'!$E$1</definedName>
    <definedName name="_xlchart.v1.5" hidden="1">'Cleaned_Data'!$E$2:$E$1788</definedName>
    <definedName name="_xlchart.v1.6" hidden="1">'Cleaned_Data'!$E$1</definedName>
    <definedName name="_xlchart.v1.7" hidden="1">'Cleaned_Data'!$E$2:$E$1788</definedName>
    <definedName name="_xlchart.v1.8" hidden="1">'Cleaned_Data'!$A$1</definedName>
    <definedName name="_xlchart.v1.9" hidden="1">'Cleaned_Data'!$A$2:$A$1788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9" l="1" a="1"/>
  <c r="H2" i="9" s="1"/>
  <c r="B2" i="9" s="1"/>
  <c r="E2" i="9" a="1"/>
  <c r="D2" i="9" a="1"/>
  <c r="D2" i="9" s="1"/>
  <c r="I2" i="9" a="1"/>
  <c r="C86" i="9" s="1"/>
  <c r="A2" i="9" a="1"/>
  <c r="B16" i="5"/>
  <c r="B15" i="5"/>
  <c r="G11" i="5"/>
  <c r="G10" i="5"/>
  <c r="G9" i="5"/>
  <c r="G8" i="5"/>
  <c r="G7" i="5"/>
  <c r="G6" i="5"/>
  <c r="G5" i="5"/>
  <c r="F11" i="5"/>
  <c r="F10" i="5"/>
  <c r="F9" i="5"/>
  <c r="F8" i="5"/>
  <c r="B8" i="5" a="1"/>
  <c r="B8" i="5" s="1"/>
  <c r="F7" i="5"/>
  <c r="F6" i="5"/>
  <c r="F5" i="5"/>
  <c r="B5" i="5" a="1"/>
  <c r="B5" i="5" s="1"/>
  <c r="E4" i="5"/>
  <c r="D4" i="5"/>
  <c r="C4" i="5"/>
  <c r="E3" i="5"/>
  <c r="D3" i="5"/>
  <c r="E2" i="5"/>
  <c r="D2" i="5"/>
  <c r="C3" i="5"/>
  <c r="C2" i="5"/>
  <c r="B2" i="4" a="1"/>
  <c r="B2" i="4" s="1"/>
  <c r="D2" i="4" a="1"/>
  <c r="D2" i="4" s="1"/>
  <c r="C2" i="4" a="1"/>
  <c r="C2" i="4" s="1"/>
  <c r="A2" i="4" a="1"/>
  <c r="A2" i="4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R5" i="3"/>
  <c r="R4" i="3"/>
  <c r="R3" i="3"/>
  <c r="Q4" i="3"/>
  <c r="Q5" i="3"/>
  <c r="Q3" i="3"/>
  <c r="M5" i="3"/>
  <c r="M4" i="3"/>
  <c r="M3" i="3"/>
  <c r="L5" i="3"/>
  <c r="L4" i="3"/>
  <c r="L3" i="3"/>
  <c r="E2" i="9" l="1"/>
  <c r="A2" i="9"/>
  <c r="B710" i="9"/>
  <c r="B562" i="9"/>
  <c r="B515" i="9"/>
  <c r="B482" i="9"/>
  <c r="B290" i="9"/>
  <c r="B230" i="9"/>
  <c r="B194" i="9"/>
  <c r="B182" i="9"/>
  <c r="B1766" i="9"/>
  <c r="B1718" i="9"/>
  <c r="B1670" i="9"/>
  <c r="B1633" i="9"/>
  <c r="B1579" i="9"/>
  <c r="B1518" i="9"/>
  <c r="B1424" i="9"/>
  <c r="B1268" i="9"/>
  <c r="B1777" i="9"/>
  <c r="B1741" i="9"/>
  <c r="B1705" i="9"/>
  <c r="B1657" i="9"/>
  <c r="B1631" i="9"/>
  <c r="B1597" i="9"/>
  <c r="B1517" i="9"/>
  <c r="B1458" i="9"/>
  <c r="B1422" i="9"/>
  <c r="B1314" i="9"/>
  <c r="B1259" i="9"/>
  <c r="B1115" i="9"/>
  <c r="B1043" i="9"/>
  <c r="B947" i="9"/>
  <c r="B827" i="9"/>
  <c r="B1788" i="9"/>
  <c r="B1740" i="9"/>
  <c r="B1692" i="9"/>
  <c r="B1656" i="9"/>
  <c r="B1595" i="9"/>
  <c r="B1511" i="9"/>
  <c r="B1457" i="9"/>
  <c r="B1349" i="9"/>
  <c r="B1256" i="9"/>
  <c r="B1112" i="9"/>
  <c r="B944" i="9"/>
  <c r="B1787" i="9"/>
  <c r="B1775" i="9"/>
  <c r="B1763" i="9"/>
  <c r="B1751" i="9"/>
  <c r="B1739" i="9"/>
  <c r="B1727" i="9"/>
  <c r="B1715" i="9"/>
  <c r="B1703" i="9"/>
  <c r="B1691" i="9"/>
  <c r="B1679" i="9"/>
  <c r="B1667" i="9"/>
  <c r="B1655" i="9"/>
  <c r="B1642" i="9"/>
  <c r="B1628" i="9"/>
  <c r="B1612" i="9"/>
  <c r="B1592" i="9"/>
  <c r="B1576" i="9"/>
  <c r="B1555" i="9"/>
  <c r="B1535" i="9"/>
  <c r="B1508" i="9"/>
  <c r="B1482" i="9"/>
  <c r="B1451" i="9"/>
  <c r="B1415" i="9"/>
  <c r="B1379" i="9"/>
  <c r="B1343" i="9"/>
  <c r="B1307" i="9"/>
  <c r="B1247" i="9"/>
  <c r="B1175" i="9"/>
  <c r="B1103" i="9"/>
  <c r="B1031" i="9"/>
  <c r="B931" i="9"/>
  <c r="B810" i="9"/>
  <c r="B659" i="9"/>
  <c r="B434" i="9"/>
  <c r="B146" i="9"/>
  <c r="B692" i="9"/>
  <c r="B1786" i="9"/>
  <c r="B1774" i="9"/>
  <c r="B1762" i="9"/>
  <c r="B1750" i="9"/>
  <c r="B1738" i="9"/>
  <c r="B1726" i="9"/>
  <c r="B1714" i="9"/>
  <c r="B1702" i="9"/>
  <c r="B1690" i="9"/>
  <c r="B1678" i="9"/>
  <c r="B1666" i="9"/>
  <c r="B1654" i="9"/>
  <c r="B1641" i="9"/>
  <c r="B1627" i="9"/>
  <c r="B1610" i="9"/>
  <c r="B1591" i="9"/>
  <c r="B1574" i="9"/>
  <c r="B1554" i="9"/>
  <c r="B1532" i="9"/>
  <c r="B1507" i="9"/>
  <c r="B1481" i="9"/>
  <c r="B1448" i="9"/>
  <c r="B1412" i="9"/>
  <c r="B1376" i="9"/>
  <c r="B1340" i="9"/>
  <c r="B1304" i="9"/>
  <c r="B1244" i="9"/>
  <c r="B1172" i="9"/>
  <c r="B1100" i="9"/>
  <c r="B1028" i="9"/>
  <c r="B926" i="9"/>
  <c r="B802" i="9"/>
  <c r="B656" i="9"/>
  <c r="B422" i="9"/>
  <c r="B134" i="9"/>
  <c r="B1729" i="9"/>
  <c r="B1559" i="9"/>
  <c r="B1776" i="9"/>
  <c r="B1704" i="9"/>
  <c r="B1629" i="9"/>
  <c r="B1483" i="9"/>
  <c r="B470" i="9"/>
  <c r="B1785" i="9"/>
  <c r="B1773" i="9"/>
  <c r="B1761" i="9"/>
  <c r="B1749" i="9"/>
  <c r="B1737" i="9"/>
  <c r="B1725" i="9"/>
  <c r="B1713" i="9"/>
  <c r="B1701" i="9"/>
  <c r="B1689" i="9"/>
  <c r="B1677" i="9"/>
  <c r="B1665" i="9"/>
  <c r="B1653" i="9"/>
  <c r="B1640" i="9"/>
  <c r="B1626" i="9"/>
  <c r="B1609" i="9"/>
  <c r="B1590" i="9"/>
  <c r="B1573" i="9"/>
  <c r="B1553" i="9"/>
  <c r="B1531" i="9"/>
  <c r="B1506" i="9"/>
  <c r="B1475" i="9"/>
  <c r="B1446" i="9"/>
  <c r="B1410" i="9"/>
  <c r="B1374" i="9"/>
  <c r="B1338" i="9"/>
  <c r="B1302" i="9"/>
  <c r="B1235" i="9"/>
  <c r="B1163" i="9"/>
  <c r="B1091" i="9"/>
  <c r="B1018" i="9"/>
  <c r="B910" i="9"/>
  <c r="B788" i="9"/>
  <c r="B633" i="9"/>
  <c r="B386" i="9"/>
  <c r="B98" i="9"/>
  <c r="B1754" i="9"/>
  <c r="B1694" i="9"/>
  <c r="B1646" i="9"/>
  <c r="B1561" i="9"/>
  <c r="B1459" i="9"/>
  <c r="B1316" i="9"/>
  <c r="B1052" i="9"/>
  <c r="B1693" i="9"/>
  <c r="B1716" i="9"/>
  <c r="B1537" i="9"/>
  <c r="B1784" i="9"/>
  <c r="B1772" i="9"/>
  <c r="B1760" i="9"/>
  <c r="B1748" i="9"/>
  <c r="B1736" i="9"/>
  <c r="B1724" i="9"/>
  <c r="B1712" i="9"/>
  <c r="B1700" i="9"/>
  <c r="B1688" i="9"/>
  <c r="B1676" i="9"/>
  <c r="B1664" i="9"/>
  <c r="B1652" i="9"/>
  <c r="B1639" i="9"/>
  <c r="B1625" i="9"/>
  <c r="B1607" i="9"/>
  <c r="B1589" i="9"/>
  <c r="B1571" i="9"/>
  <c r="B1552" i="9"/>
  <c r="B1530" i="9"/>
  <c r="B1505" i="9"/>
  <c r="B1472" i="9"/>
  <c r="B1445" i="9"/>
  <c r="B1409" i="9"/>
  <c r="B1373" i="9"/>
  <c r="B1337" i="9"/>
  <c r="B1301" i="9"/>
  <c r="B1232" i="9"/>
  <c r="B1160" i="9"/>
  <c r="B1088" i="9"/>
  <c r="B1015" i="9"/>
  <c r="B907" i="9"/>
  <c r="B782" i="9"/>
  <c r="B623" i="9"/>
  <c r="B374" i="9"/>
  <c r="B86" i="9"/>
  <c r="F86" i="9" s="1"/>
  <c r="G86" i="9" s="1"/>
  <c r="B1778" i="9"/>
  <c r="B1730" i="9"/>
  <c r="B1706" i="9"/>
  <c r="B1658" i="9"/>
  <c r="B1598" i="9"/>
  <c r="B1487" i="9"/>
  <c r="B1352" i="9"/>
  <c r="B1124" i="9"/>
  <c r="B1765" i="9"/>
  <c r="B1717" i="9"/>
  <c r="B1669" i="9"/>
  <c r="B1645" i="9"/>
  <c r="B1614" i="9"/>
  <c r="B1540" i="9"/>
  <c r="B1484" i="9"/>
  <c r="B1386" i="9"/>
  <c r="B1187" i="9"/>
  <c r="B1764" i="9"/>
  <c r="B1728" i="9"/>
  <c r="B1668" i="9"/>
  <c r="B1613" i="9"/>
  <c r="B1556" i="9"/>
  <c r="B1421" i="9"/>
  <c r="B1313" i="9"/>
  <c r="B1184" i="9"/>
  <c r="B1040" i="9"/>
  <c r="B824" i="9"/>
  <c r="B1783" i="9"/>
  <c r="B1771" i="9"/>
  <c r="B1759" i="9"/>
  <c r="B1747" i="9"/>
  <c r="B1735" i="9"/>
  <c r="B1723" i="9"/>
  <c r="B1711" i="9"/>
  <c r="B1699" i="9"/>
  <c r="B1687" i="9"/>
  <c r="B1675" i="9"/>
  <c r="B1663" i="9"/>
  <c r="B1651" i="9"/>
  <c r="B1638" i="9"/>
  <c r="B1624" i="9"/>
  <c r="B1604" i="9"/>
  <c r="B1588" i="9"/>
  <c r="B1568" i="9"/>
  <c r="B1549" i="9"/>
  <c r="B1529" i="9"/>
  <c r="B1499" i="9"/>
  <c r="B1471" i="9"/>
  <c r="B1439" i="9"/>
  <c r="B1403" i="9"/>
  <c r="B1367" i="9"/>
  <c r="B1331" i="9"/>
  <c r="B1295" i="9"/>
  <c r="B1223" i="9"/>
  <c r="B1151" i="9"/>
  <c r="B1079" i="9"/>
  <c r="B1003" i="9"/>
  <c r="B890" i="9"/>
  <c r="B765" i="9"/>
  <c r="B598" i="9"/>
  <c r="B338" i="9"/>
  <c r="B50" i="9"/>
  <c r="B1742" i="9"/>
  <c r="B1682" i="9"/>
  <c r="B1615" i="9"/>
  <c r="B1541" i="9"/>
  <c r="B1388" i="9"/>
  <c r="B1196" i="9"/>
  <c r="B962" i="9"/>
  <c r="B1753" i="9"/>
  <c r="B1681" i="9"/>
  <c r="B1578" i="9"/>
  <c r="B1350" i="9"/>
  <c r="B1752" i="9"/>
  <c r="B1680" i="9"/>
  <c r="B1643" i="9"/>
  <c r="B1577" i="9"/>
  <c r="B1385" i="9"/>
  <c r="B682" i="9"/>
  <c r="B1782" i="9"/>
  <c r="B1770" i="9"/>
  <c r="B1758" i="9"/>
  <c r="B1746" i="9"/>
  <c r="B1734" i="9"/>
  <c r="B1722" i="9"/>
  <c r="B1710" i="9"/>
  <c r="B1698" i="9"/>
  <c r="B1686" i="9"/>
  <c r="B1674" i="9"/>
  <c r="B1662" i="9"/>
  <c r="B1650" i="9"/>
  <c r="B1637" i="9"/>
  <c r="B1622" i="9"/>
  <c r="B1603" i="9"/>
  <c r="B1586" i="9"/>
  <c r="B1567" i="9"/>
  <c r="B1547" i="9"/>
  <c r="B1525" i="9"/>
  <c r="B1496" i="9"/>
  <c r="B1470" i="9"/>
  <c r="B1436" i="9"/>
  <c r="B1400" i="9"/>
  <c r="B1364" i="9"/>
  <c r="B1328" i="9"/>
  <c r="B1292" i="9"/>
  <c r="B1220" i="9"/>
  <c r="B1148" i="9"/>
  <c r="B1076" i="9"/>
  <c r="B998" i="9"/>
  <c r="B885" i="9"/>
  <c r="B758" i="9"/>
  <c r="B587" i="9"/>
  <c r="B326" i="9"/>
  <c r="B38" i="9"/>
  <c r="B846" i="9"/>
  <c r="B1781" i="9"/>
  <c r="B1769" i="9"/>
  <c r="B1757" i="9"/>
  <c r="B1745" i="9"/>
  <c r="B1733" i="9"/>
  <c r="B1721" i="9"/>
  <c r="B1709" i="9"/>
  <c r="B1697" i="9"/>
  <c r="B1685" i="9"/>
  <c r="B1673" i="9"/>
  <c r="B1661" i="9"/>
  <c r="B1649" i="9"/>
  <c r="B1636" i="9"/>
  <c r="B1621" i="9"/>
  <c r="B1602" i="9"/>
  <c r="B1585" i="9"/>
  <c r="B1566" i="9"/>
  <c r="B1544" i="9"/>
  <c r="B1523" i="9"/>
  <c r="B1495" i="9"/>
  <c r="B1469" i="9"/>
  <c r="B1434" i="9"/>
  <c r="B1398" i="9"/>
  <c r="B1362" i="9"/>
  <c r="B1326" i="9"/>
  <c r="B1283" i="9"/>
  <c r="B1211" i="9"/>
  <c r="B1139" i="9"/>
  <c r="B1067" i="9"/>
  <c r="B983" i="9"/>
  <c r="B871" i="9"/>
  <c r="B741" i="9"/>
  <c r="B1780" i="9"/>
  <c r="B1768" i="9"/>
  <c r="B1756" i="9"/>
  <c r="B1744" i="9"/>
  <c r="B1732" i="9"/>
  <c r="B1720" i="9"/>
  <c r="B1708" i="9"/>
  <c r="B1696" i="9"/>
  <c r="B1684" i="9"/>
  <c r="B1672" i="9"/>
  <c r="B1660" i="9"/>
  <c r="B1648" i="9"/>
  <c r="B1635" i="9"/>
  <c r="B1619" i="9"/>
  <c r="B1601" i="9"/>
  <c r="B1583" i="9"/>
  <c r="B1565" i="9"/>
  <c r="B1543" i="9"/>
  <c r="B1520" i="9"/>
  <c r="B1494" i="9"/>
  <c r="B1463" i="9"/>
  <c r="B1433" i="9"/>
  <c r="B1397" i="9"/>
  <c r="B1361" i="9"/>
  <c r="B1325" i="9"/>
  <c r="B1280" i="9"/>
  <c r="B1208" i="9"/>
  <c r="B1136" i="9"/>
  <c r="B1064" i="9"/>
  <c r="B980" i="9"/>
  <c r="B863" i="9"/>
  <c r="B734" i="9"/>
  <c r="B551" i="9"/>
  <c r="B278" i="9"/>
  <c r="B1779" i="9"/>
  <c r="B1767" i="9"/>
  <c r="B1755" i="9"/>
  <c r="B1743" i="9"/>
  <c r="B1731" i="9"/>
  <c r="B1719" i="9"/>
  <c r="B1707" i="9"/>
  <c r="B1695" i="9"/>
  <c r="B1683" i="9"/>
  <c r="B1671" i="9"/>
  <c r="B1659" i="9"/>
  <c r="B1647" i="9"/>
  <c r="B1634" i="9"/>
  <c r="B1616" i="9"/>
  <c r="B1600" i="9"/>
  <c r="B1580" i="9"/>
  <c r="B1564" i="9"/>
  <c r="B1542" i="9"/>
  <c r="B1519" i="9"/>
  <c r="B1493" i="9"/>
  <c r="B1460" i="9"/>
  <c r="B1427" i="9"/>
  <c r="B1391" i="9"/>
  <c r="B1355" i="9"/>
  <c r="B1319" i="9"/>
  <c r="B1271" i="9"/>
  <c r="B1199" i="9"/>
  <c r="B1127" i="9"/>
  <c r="B1055" i="9"/>
  <c r="B967" i="9"/>
  <c r="B849" i="9"/>
  <c r="B717" i="9"/>
  <c r="B526" i="9"/>
  <c r="B242" i="9"/>
  <c r="B1447" i="9"/>
  <c r="B1435" i="9"/>
  <c r="B1423" i="9"/>
  <c r="B1411" i="9"/>
  <c r="B1399" i="9"/>
  <c r="B1387" i="9"/>
  <c r="B1375" i="9"/>
  <c r="B1363" i="9"/>
  <c r="B1351" i="9"/>
  <c r="B1339" i="9"/>
  <c r="B1327" i="9"/>
  <c r="B1315" i="9"/>
  <c r="B1303" i="9"/>
  <c r="B1291" i="9"/>
  <c r="B1279" i="9"/>
  <c r="B1267" i="9"/>
  <c r="B1255" i="9"/>
  <c r="B1243" i="9"/>
  <c r="B1231" i="9"/>
  <c r="B1219" i="9"/>
  <c r="B1207" i="9"/>
  <c r="B1195" i="9"/>
  <c r="B1183" i="9"/>
  <c r="B1171" i="9"/>
  <c r="B1159" i="9"/>
  <c r="B1147" i="9"/>
  <c r="B1135" i="9"/>
  <c r="B1123" i="9"/>
  <c r="B1111" i="9"/>
  <c r="B1099" i="9"/>
  <c r="B1087" i="9"/>
  <c r="B1075" i="9"/>
  <c r="B1063" i="9"/>
  <c r="B1051" i="9"/>
  <c r="B1039" i="9"/>
  <c r="B1027" i="9"/>
  <c r="B1014" i="9"/>
  <c r="B995" i="9"/>
  <c r="B979" i="9"/>
  <c r="B959" i="9"/>
  <c r="B943" i="9"/>
  <c r="B923" i="9"/>
  <c r="B906" i="9"/>
  <c r="B884" i="9"/>
  <c r="B862" i="9"/>
  <c r="B842" i="9"/>
  <c r="B823" i="9"/>
  <c r="B801" i="9"/>
  <c r="B779" i="9"/>
  <c r="B755" i="9"/>
  <c r="B731" i="9"/>
  <c r="B707" i="9"/>
  <c r="B681" i="9"/>
  <c r="B650" i="9"/>
  <c r="B622" i="9"/>
  <c r="B586" i="9"/>
  <c r="B550" i="9"/>
  <c r="B514" i="9"/>
  <c r="B467" i="9"/>
  <c r="B419" i="9"/>
  <c r="B371" i="9"/>
  <c r="B323" i="9"/>
  <c r="B275" i="9"/>
  <c r="B227" i="9"/>
  <c r="B179" i="9"/>
  <c r="B131" i="9"/>
  <c r="B83" i="9"/>
  <c r="B35" i="9"/>
  <c r="B1290" i="9"/>
  <c r="B1278" i="9"/>
  <c r="B1266" i="9"/>
  <c r="B1254" i="9"/>
  <c r="B1242" i="9"/>
  <c r="B1230" i="9"/>
  <c r="B1218" i="9"/>
  <c r="B1206" i="9"/>
  <c r="B1194" i="9"/>
  <c r="B1182" i="9"/>
  <c r="B1170" i="9"/>
  <c r="B1158" i="9"/>
  <c r="B1146" i="9"/>
  <c r="B1134" i="9"/>
  <c r="B1122" i="9"/>
  <c r="B1110" i="9"/>
  <c r="B1098" i="9"/>
  <c r="B1086" i="9"/>
  <c r="B1074" i="9"/>
  <c r="B1062" i="9"/>
  <c r="B1050" i="9"/>
  <c r="B1038" i="9"/>
  <c r="B1026" i="9"/>
  <c r="B1013" i="9"/>
  <c r="B994" i="9"/>
  <c r="B978" i="9"/>
  <c r="B958" i="9"/>
  <c r="B942" i="9"/>
  <c r="B922" i="9"/>
  <c r="B902" i="9"/>
  <c r="B883" i="9"/>
  <c r="B861" i="9"/>
  <c r="B839" i="9"/>
  <c r="B822" i="9"/>
  <c r="B800" i="9"/>
  <c r="B778" i="9"/>
  <c r="B754" i="9"/>
  <c r="B730" i="9"/>
  <c r="B706" i="9"/>
  <c r="B680" i="9"/>
  <c r="B647" i="9"/>
  <c r="B620" i="9"/>
  <c r="B584" i="9"/>
  <c r="B548" i="9"/>
  <c r="B512" i="9"/>
  <c r="B466" i="9"/>
  <c r="B418" i="9"/>
  <c r="B370" i="9"/>
  <c r="B322" i="9"/>
  <c r="B274" i="9"/>
  <c r="B226" i="9"/>
  <c r="B178" i="9"/>
  <c r="B130" i="9"/>
  <c r="B82" i="9"/>
  <c r="B34" i="9"/>
  <c r="B1289" i="9"/>
  <c r="B1277" i="9"/>
  <c r="B1265" i="9"/>
  <c r="B1253" i="9"/>
  <c r="B1241" i="9"/>
  <c r="B1229" i="9"/>
  <c r="B1217" i="9"/>
  <c r="B1205" i="9"/>
  <c r="B1193" i="9"/>
  <c r="B1181" i="9"/>
  <c r="B1169" i="9"/>
  <c r="B1157" i="9"/>
  <c r="B1145" i="9"/>
  <c r="B1133" i="9"/>
  <c r="B1121" i="9"/>
  <c r="B1109" i="9"/>
  <c r="B1097" i="9"/>
  <c r="B1085" i="9"/>
  <c r="B1073" i="9"/>
  <c r="B1061" i="9"/>
  <c r="B1049" i="9"/>
  <c r="B1037" i="9"/>
  <c r="B1025" i="9"/>
  <c r="B1011" i="9"/>
  <c r="B993" i="9"/>
  <c r="B977" i="9"/>
  <c r="B957" i="9"/>
  <c r="B941" i="9"/>
  <c r="B921" i="9"/>
  <c r="B899" i="9"/>
  <c r="B882" i="9"/>
  <c r="B860" i="9"/>
  <c r="B838" i="9"/>
  <c r="B818" i="9"/>
  <c r="B799" i="9"/>
  <c r="B777" i="9"/>
  <c r="B753" i="9"/>
  <c r="B729" i="9"/>
  <c r="B705" i="9"/>
  <c r="B674" i="9"/>
  <c r="B646" i="9"/>
  <c r="B614" i="9"/>
  <c r="B578" i="9"/>
  <c r="B542" i="9"/>
  <c r="B506" i="9"/>
  <c r="B458" i="9"/>
  <c r="B410" i="9"/>
  <c r="B362" i="9"/>
  <c r="B314" i="9"/>
  <c r="B266" i="9"/>
  <c r="B218" i="9"/>
  <c r="B170" i="9"/>
  <c r="B122" i="9"/>
  <c r="B74" i="9"/>
  <c r="B26" i="9"/>
  <c r="B1528" i="9"/>
  <c r="B1516" i="9"/>
  <c r="B1504" i="9"/>
  <c r="B1492" i="9"/>
  <c r="B1480" i="9"/>
  <c r="B1468" i="9"/>
  <c r="B1456" i="9"/>
  <c r="B1444" i="9"/>
  <c r="B1432" i="9"/>
  <c r="B1420" i="9"/>
  <c r="B1408" i="9"/>
  <c r="B1396" i="9"/>
  <c r="B1384" i="9"/>
  <c r="B1372" i="9"/>
  <c r="B1360" i="9"/>
  <c r="B1348" i="9"/>
  <c r="B1336" i="9"/>
  <c r="B1324" i="9"/>
  <c r="B1312" i="9"/>
  <c r="B1300" i="9"/>
  <c r="B1288" i="9"/>
  <c r="B1276" i="9"/>
  <c r="B1264" i="9"/>
  <c r="B1252" i="9"/>
  <c r="B1240" i="9"/>
  <c r="B1228" i="9"/>
  <c r="B1216" i="9"/>
  <c r="B1204" i="9"/>
  <c r="B1192" i="9"/>
  <c r="B1180" i="9"/>
  <c r="B1168" i="9"/>
  <c r="B1156" i="9"/>
  <c r="B1144" i="9"/>
  <c r="B1132" i="9"/>
  <c r="B1120" i="9"/>
  <c r="B1108" i="9"/>
  <c r="B1096" i="9"/>
  <c r="B1084" i="9"/>
  <c r="B1072" i="9"/>
  <c r="B1060" i="9"/>
  <c r="B1048" i="9"/>
  <c r="B1036" i="9"/>
  <c r="B1024" i="9"/>
  <c r="B1010" i="9"/>
  <c r="B992" i="9"/>
  <c r="B974" i="9"/>
  <c r="B956" i="9"/>
  <c r="B938" i="9"/>
  <c r="B920" i="9"/>
  <c r="B898" i="9"/>
  <c r="B878" i="9"/>
  <c r="B859" i="9"/>
  <c r="B837" i="9"/>
  <c r="B815" i="9"/>
  <c r="B798" i="9"/>
  <c r="B776" i="9"/>
  <c r="B752" i="9"/>
  <c r="B728" i="9"/>
  <c r="B704" i="9"/>
  <c r="B671" i="9"/>
  <c r="B645" i="9"/>
  <c r="B611" i="9"/>
  <c r="B575" i="9"/>
  <c r="B539" i="9"/>
  <c r="B503" i="9"/>
  <c r="B455" i="9"/>
  <c r="B407" i="9"/>
  <c r="B359" i="9"/>
  <c r="B311" i="9"/>
  <c r="B263" i="9"/>
  <c r="B215" i="9"/>
  <c r="B167" i="9"/>
  <c r="B119" i="9"/>
  <c r="B71" i="9"/>
  <c r="B23" i="9"/>
  <c r="B1623" i="9"/>
  <c r="B1611" i="9"/>
  <c r="B1599" i="9"/>
  <c r="B1587" i="9"/>
  <c r="B1575" i="9"/>
  <c r="B1563" i="9"/>
  <c r="B1551" i="9"/>
  <c r="B1539" i="9"/>
  <c r="B1527" i="9"/>
  <c r="B1515" i="9"/>
  <c r="B1503" i="9"/>
  <c r="B1491" i="9"/>
  <c r="B1479" i="9"/>
  <c r="B1467" i="9"/>
  <c r="B1455" i="9"/>
  <c r="B1443" i="9"/>
  <c r="B1431" i="9"/>
  <c r="B1419" i="9"/>
  <c r="B1407" i="9"/>
  <c r="B1395" i="9"/>
  <c r="B1383" i="9"/>
  <c r="B1371" i="9"/>
  <c r="B1359" i="9"/>
  <c r="B1347" i="9"/>
  <c r="B1335" i="9"/>
  <c r="B1323" i="9"/>
  <c r="B1311" i="9"/>
  <c r="B1299" i="9"/>
  <c r="B1287" i="9"/>
  <c r="B1275" i="9"/>
  <c r="B1263" i="9"/>
  <c r="B1251" i="9"/>
  <c r="B1239" i="9"/>
  <c r="B1227" i="9"/>
  <c r="B1215" i="9"/>
  <c r="B1203" i="9"/>
  <c r="B1191" i="9"/>
  <c r="B1179" i="9"/>
  <c r="B1167" i="9"/>
  <c r="B1155" i="9"/>
  <c r="B1143" i="9"/>
  <c r="B1131" i="9"/>
  <c r="B1119" i="9"/>
  <c r="B1107" i="9"/>
  <c r="B1095" i="9"/>
  <c r="B1083" i="9"/>
  <c r="B1071" i="9"/>
  <c r="B1059" i="9"/>
  <c r="B1047" i="9"/>
  <c r="B1035" i="9"/>
  <c r="B1023" i="9"/>
  <c r="B1007" i="9"/>
  <c r="B991" i="9"/>
  <c r="B971" i="9"/>
  <c r="B955" i="9"/>
  <c r="B935" i="9"/>
  <c r="B919" i="9"/>
  <c r="B897" i="9"/>
  <c r="B875" i="9"/>
  <c r="B858" i="9"/>
  <c r="B836" i="9"/>
  <c r="B814" i="9"/>
  <c r="B794" i="9"/>
  <c r="B775" i="9"/>
  <c r="B751" i="9"/>
  <c r="B727" i="9"/>
  <c r="B698" i="9"/>
  <c r="B670" i="9"/>
  <c r="B644" i="9"/>
  <c r="B610" i="9"/>
  <c r="B574" i="9"/>
  <c r="B538" i="9"/>
  <c r="B502" i="9"/>
  <c r="B454" i="9"/>
  <c r="B406" i="9"/>
  <c r="B358" i="9"/>
  <c r="B310" i="9"/>
  <c r="B262" i="9"/>
  <c r="B214" i="9"/>
  <c r="B166" i="9"/>
  <c r="B118" i="9"/>
  <c r="B70" i="9"/>
  <c r="B22" i="9"/>
  <c r="B1562" i="9"/>
  <c r="B1550" i="9"/>
  <c r="B1538" i="9"/>
  <c r="B1526" i="9"/>
  <c r="B1514" i="9"/>
  <c r="B1502" i="9"/>
  <c r="B1490" i="9"/>
  <c r="B1478" i="9"/>
  <c r="B1466" i="9"/>
  <c r="B1454" i="9"/>
  <c r="B1442" i="9"/>
  <c r="B1430" i="9"/>
  <c r="B1418" i="9"/>
  <c r="B1406" i="9"/>
  <c r="B1394" i="9"/>
  <c r="B1382" i="9"/>
  <c r="B1370" i="9"/>
  <c r="B1358" i="9"/>
  <c r="B1346" i="9"/>
  <c r="B1334" i="9"/>
  <c r="B1322" i="9"/>
  <c r="B1310" i="9"/>
  <c r="B1298" i="9"/>
  <c r="B1286" i="9"/>
  <c r="B1274" i="9"/>
  <c r="B1262" i="9"/>
  <c r="B1250" i="9"/>
  <c r="B1238" i="9"/>
  <c r="B1226" i="9"/>
  <c r="B1214" i="9"/>
  <c r="B1202" i="9"/>
  <c r="B1190" i="9"/>
  <c r="B1178" i="9"/>
  <c r="B1166" i="9"/>
  <c r="B1154" i="9"/>
  <c r="B1142" i="9"/>
  <c r="B1130" i="9"/>
  <c r="B1118" i="9"/>
  <c r="B1106" i="9"/>
  <c r="B1094" i="9"/>
  <c r="B1082" i="9"/>
  <c r="B1070" i="9"/>
  <c r="B1058" i="9"/>
  <c r="B1046" i="9"/>
  <c r="B1034" i="9"/>
  <c r="B1022" i="9"/>
  <c r="B1006" i="9"/>
  <c r="B990" i="9"/>
  <c r="B970" i="9"/>
  <c r="B954" i="9"/>
  <c r="B934" i="9"/>
  <c r="B918" i="9"/>
  <c r="B896" i="9"/>
  <c r="B874" i="9"/>
  <c r="B854" i="9"/>
  <c r="B835" i="9"/>
  <c r="B813" i="9"/>
  <c r="B791" i="9"/>
  <c r="B770" i="9"/>
  <c r="B746" i="9"/>
  <c r="B722" i="9"/>
  <c r="B695" i="9"/>
  <c r="B669" i="9"/>
  <c r="B638" i="9"/>
  <c r="B608" i="9"/>
  <c r="B572" i="9"/>
  <c r="B536" i="9"/>
  <c r="B494" i="9"/>
  <c r="B446" i="9"/>
  <c r="B398" i="9"/>
  <c r="B350" i="9"/>
  <c r="B302" i="9"/>
  <c r="B254" i="9"/>
  <c r="B206" i="9"/>
  <c r="B158" i="9"/>
  <c r="B110" i="9"/>
  <c r="B62" i="9"/>
  <c r="B14" i="9"/>
  <c r="B1513" i="9"/>
  <c r="B1501" i="9"/>
  <c r="B1489" i="9"/>
  <c r="B1477" i="9"/>
  <c r="B1465" i="9"/>
  <c r="B1453" i="9"/>
  <c r="B1441" i="9"/>
  <c r="B1429" i="9"/>
  <c r="B1417" i="9"/>
  <c r="B1405" i="9"/>
  <c r="B1393" i="9"/>
  <c r="B1381" i="9"/>
  <c r="B1369" i="9"/>
  <c r="B1357" i="9"/>
  <c r="B1345" i="9"/>
  <c r="B1333" i="9"/>
  <c r="B1321" i="9"/>
  <c r="B1309" i="9"/>
  <c r="B1297" i="9"/>
  <c r="B1285" i="9"/>
  <c r="B1273" i="9"/>
  <c r="B1261" i="9"/>
  <c r="B1249" i="9"/>
  <c r="B1237" i="9"/>
  <c r="B1225" i="9"/>
  <c r="B1213" i="9"/>
  <c r="B1201" i="9"/>
  <c r="B1189" i="9"/>
  <c r="B1177" i="9"/>
  <c r="B1165" i="9"/>
  <c r="B1153" i="9"/>
  <c r="B1141" i="9"/>
  <c r="B1129" i="9"/>
  <c r="B1117" i="9"/>
  <c r="B1105" i="9"/>
  <c r="B1093" i="9"/>
  <c r="B1081" i="9"/>
  <c r="B1069" i="9"/>
  <c r="B1057" i="9"/>
  <c r="B1045" i="9"/>
  <c r="B1033" i="9"/>
  <c r="B1021" i="9"/>
  <c r="B1005" i="9"/>
  <c r="B989" i="9"/>
  <c r="B969" i="9"/>
  <c r="B953" i="9"/>
  <c r="B933" i="9"/>
  <c r="B914" i="9"/>
  <c r="B895" i="9"/>
  <c r="B873" i="9"/>
  <c r="B851" i="9"/>
  <c r="B834" i="9"/>
  <c r="B812" i="9"/>
  <c r="B790" i="9"/>
  <c r="B767" i="9"/>
  <c r="B743" i="9"/>
  <c r="B719" i="9"/>
  <c r="B694" i="9"/>
  <c r="B668" i="9"/>
  <c r="B635" i="9"/>
  <c r="B602" i="9"/>
  <c r="B566" i="9"/>
  <c r="B530" i="9"/>
  <c r="B491" i="9"/>
  <c r="B443" i="9"/>
  <c r="B395" i="9"/>
  <c r="B347" i="9"/>
  <c r="B299" i="9"/>
  <c r="B251" i="9"/>
  <c r="B203" i="9"/>
  <c r="B155" i="9"/>
  <c r="B107" i="9"/>
  <c r="B59" i="9"/>
  <c r="B11" i="9"/>
  <c r="B1644" i="9"/>
  <c r="B1632" i="9"/>
  <c r="B1620" i="9"/>
  <c r="B1608" i="9"/>
  <c r="B1596" i="9"/>
  <c r="B1584" i="9"/>
  <c r="B1572" i="9"/>
  <c r="B1560" i="9"/>
  <c r="B1548" i="9"/>
  <c r="B1536" i="9"/>
  <c r="B1524" i="9"/>
  <c r="B1512" i="9"/>
  <c r="B1500" i="9"/>
  <c r="B1488" i="9"/>
  <c r="B1476" i="9"/>
  <c r="B1464" i="9"/>
  <c r="B1452" i="9"/>
  <c r="B1440" i="9"/>
  <c r="B1428" i="9"/>
  <c r="B1416" i="9"/>
  <c r="B1404" i="9"/>
  <c r="B1392" i="9"/>
  <c r="B1380" i="9"/>
  <c r="B1368" i="9"/>
  <c r="B1356" i="9"/>
  <c r="B1344" i="9"/>
  <c r="B1332" i="9"/>
  <c r="B1320" i="9"/>
  <c r="B1308" i="9"/>
  <c r="B1296" i="9"/>
  <c r="B1284" i="9"/>
  <c r="B1272" i="9"/>
  <c r="B1260" i="9"/>
  <c r="B1248" i="9"/>
  <c r="B1236" i="9"/>
  <c r="B1224" i="9"/>
  <c r="B1212" i="9"/>
  <c r="B1200" i="9"/>
  <c r="B1188" i="9"/>
  <c r="B1176" i="9"/>
  <c r="B1164" i="9"/>
  <c r="B1152" i="9"/>
  <c r="B1140" i="9"/>
  <c r="B1128" i="9"/>
  <c r="B1116" i="9"/>
  <c r="B1104" i="9"/>
  <c r="B1092" i="9"/>
  <c r="B1080" i="9"/>
  <c r="B1068" i="9"/>
  <c r="B1056" i="9"/>
  <c r="B1044" i="9"/>
  <c r="B1032" i="9"/>
  <c r="B1019" i="9"/>
  <c r="B1004" i="9"/>
  <c r="B986" i="9"/>
  <c r="B968" i="9"/>
  <c r="B950" i="9"/>
  <c r="B932" i="9"/>
  <c r="B911" i="9"/>
  <c r="B894" i="9"/>
  <c r="B872" i="9"/>
  <c r="B850" i="9"/>
  <c r="B830" i="9"/>
  <c r="B811" i="9"/>
  <c r="B789" i="9"/>
  <c r="B766" i="9"/>
  <c r="B742" i="9"/>
  <c r="B718" i="9"/>
  <c r="B693" i="9"/>
  <c r="B662" i="9"/>
  <c r="B634" i="9"/>
  <c r="B599" i="9"/>
  <c r="B563" i="9"/>
  <c r="B527" i="9"/>
  <c r="B490" i="9"/>
  <c r="B442" i="9"/>
  <c r="B394" i="9"/>
  <c r="B346" i="9"/>
  <c r="B298" i="9"/>
  <c r="B250" i="9"/>
  <c r="B202" i="9"/>
  <c r="B154" i="9"/>
  <c r="B106" i="9"/>
  <c r="B58" i="9"/>
  <c r="B10" i="9"/>
  <c r="B1630" i="9"/>
  <c r="B1618" i="9"/>
  <c r="B1606" i="9"/>
  <c r="B1594" i="9"/>
  <c r="B1582" i="9"/>
  <c r="B1570" i="9"/>
  <c r="B1558" i="9"/>
  <c r="B1546" i="9"/>
  <c r="B1534" i="9"/>
  <c r="B1522" i="9"/>
  <c r="B1510" i="9"/>
  <c r="B1498" i="9"/>
  <c r="B1486" i="9"/>
  <c r="B1474" i="9"/>
  <c r="B1462" i="9"/>
  <c r="B1450" i="9"/>
  <c r="B1438" i="9"/>
  <c r="B1426" i="9"/>
  <c r="B1414" i="9"/>
  <c r="B1402" i="9"/>
  <c r="B1390" i="9"/>
  <c r="B1378" i="9"/>
  <c r="B1366" i="9"/>
  <c r="B1354" i="9"/>
  <c r="B1342" i="9"/>
  <c r="B1330" i="9"/>
  <c r="B1318" i="9"/>
  <c r="B1306" i="9"/>
  <c r="B1294" i="9"/>
  <c r="B1282" i="9"/>
  <c r="B1270" i="9"/>
  <c r="B1258" i="9"/>
  <c r="B1246" i="9"/>
  <c r="B1234" i="9"/>
  <c r="B1222" i="9"/>
  <c r="B1210" i="9"/>
  <c r="B1198" i="9"/>
  <c r="B1186" i="9"/>
  <c r="B1174" i="9"/>
  <c r="B1162" i="9"/>
  <c r="B1150" i="9"/>
  <c r="B1138" i="9"/>
  <c r="B1126" i="9"/>
  <c r="B1114" i="9"/>
  <c r="B1102" i="9"/>
  <c r="B1090" i="9"/>
  <c r="B1078" i="9"/>
  <c r="B1066" i="9"/>
  <c r="B1054" i="9"/>
  <c r="B1042" i="9"/>
  <c r="B1030" i="9"/>
  <c r="B1017" i="9"/>
  <c r="B1002" i="9"/>
  <c r="B982" i="9"/>
  <c r="B966" i="9"/>
  <c r="B946" i="9"/>
  <c r="B930" i="9"/>
  <c r="B909" i="9"/>
  <c r="B887" i="9"/>
  <c r="B870" i="9"/>
  <c r="B848" i="9"/>
  <c r="B826" i="9"/>
  <c r="B806" i="9"/>
  <c r="B787" i="9"/>
  <c r="B764" i="9"/>
  <c r="B740" i="9"/>
  <c r="B716" i="9"/>
  <c r="B686" i="9"/>
  <c r="B658" i="9"/>
  <c r="B632" i="9"/>
  <c r="B596" i="9"/>
  <c r="B560" i="9"/>
  <c r="B524" i="9"/>
  <c r="B479" i="9"/>
  <c r="B431" i="9"/>
  <c r="B383" i="9"/>
  <c r="B335" i="9"/>
  <c r="B287" i="9"/>
  <c r="B239" i="9"/>
  <c r="B191" i="9"/>
  <c r="B143" i="9"/>
  <c r="B95" i="9"/>
  <c r="B47" i="9"/>
  <c r="B1617" i="9"/>
  <c r="B1605" i="9"/>
  <c r="B1593" i="9"/>
  <c r="B1581" i="9"/>
  <c r="B1569" i="9"/>
  <c r="B1557" i="9"/>
  <c r="B1545" i="9"/>
  <c r="B1533" i="9"/>
  <c r="B1521" i="9"/>
  <c r="B1509" i="9"/>
  <c r="B1497" i="9"/>
  <c r="B1485" i="9"/>
  <c r="B1473" i="9"/>
  <c r="B1461" i="9"/>
  <c r="B1449" i="9"/>
  <c r="B1437" i="9"/>
  <c r="B1425" i="9"/>
  <c r="B1413" i="9"/>
  <c r="B1401" i="9"/>
  <c r="B1389" i="9"/>
  <c r="B1377" i="9"/>
  <c r="B1365" i="9"/>
  <c r="B1353" i="9"/>
  <c r="B1341" i="9"/>
  <c r="B1329" i="9"/>
  <c r="B1317" i="9"/>
  <c r="B1305" i="9"/>
  <c r="B1293" i="9"/>
  <c r="B1281" i="9"/>
  <c r="B1269" i="9"/>
  <c r="B1257" i="9"/>
  <c r="B1245" i="9"/>
  <c r="B1233" i="9"/>
  <c r="B1221" i="9"/>
  <c r="B1209" i="9"/>
  <c r="B1197" i="9"/>
  <c r="B1185" i="9"/>
  <c r="B1173" i="9"/>
  <c r="B1161" i="9"/>
  <c r="B1149" i="9"/>
  <c r="B1137" i="9"/>
  <c r="B1125" i="9"/>
  <c r="B1113" i="9"/>
  <c r="B1101" i="9"/>
  <c r="B1089" i="9"/>
  <c r="B1077" i="9"/>
  <c r="B1065" i="9"/>
  <c r="B1053" i="9"/>
  <c r="B1041" i="9"/>
  <c r="B1029" i="9"/>
  <c r="B1016" i="9"/>
  <c r="B1001" i="9"/>
  <c r="B981" i="9"/>
  <c r="B965" i="9"/>
  <c r="B945" i="9"/>
  <c r="B929" i="9"/>
  <c r="B908" i="9"/>
  <c r="B886" i="9"/>
  <c r="B866" i="9"/>
  <c r="B847" i="9"/>
  <c r="B825" i="9"/>
  <c r="B803" i="9"/>
  <c r="B786" i="9"/>
  <c r="B763" i="9"/>
  <c r="B739" i="9"/>
  <c r="B715" i="9"/>
  <c r="B683" i="9"/>
  <c r="B657" i="9"/>
  <c r="B626" i="9"/>
  <c r="B590" i="9"/>
  <c r="B554" i="9"/>
  <c r="B518" i="9"/>
  <c r="B478" i="9"/>
  <c r="B430" i="9"/>
  <c r="B382" i="9"/>
  <c r="B334" i="9"/>
  <c r="B286" i="9"/>
  <c r="B238" i="9"/>
  <c r="B190" i="9"/>
  <c r="B142" i="9"/>
  <c r="B94" i="9"/>
  <c r="B46" i="9"/>
  <c r="B621" i="9"/>
  <c r="B609" i="9"/>
  <c r="B597" i="9"/>
  <c r="B585" i="9"/>
  <c r="B573" i="9"/>
  <c r="B561" i="9"/>
  <c r="B549" i="9"/>
  <c r="B537" i="9"/>
  <c r="B525" i="9"/>
  <c r="B513" i="9"/>
  <c r="B501" i="9"/>
  <c r="B489" i="9"/>
  <c r="B477" i="9"/>
  <c r="B465" i="9"/>
  <c r="B453" i="9"/>
  <c r="B441" i="9"/>
  <c r="B429" i="9"/>
  <c r="B417" i="9"/>
  <c r="B405" i="9"/>
  <c r="B393" i="9"/>
  <c r="B381" i="9"/>
  <c r="B369" i="9"/>
  <c r="B357" i="9"/>
  <c r="B345" i="9"/>
  <c r="B333" i="9"/>
  <c r="B321" i="9"/>
  <c r="B309" i="9"/>
  <c r="B297" i="9"/>
  <c r="B285" i="9"/>
  <c r="B273" i="9"/>
  <c r="B261" i="9"/>
  <c r="B249" i="9"/>
  <c r="B237" i="9"/>
  <c r="B225" i="9"/>
  <c r="B213" i="9"/>
  <c r="B201" i="9"/>
  <c r="B189" i="9"/>
  <c r="B177" i="9"/>
  <c r="B165" i="9"/>
  <c r="B153" i="9"/>
  <c r="B141" i="9"/>
  <c r="B129" i="9"/>
  <c r="B117" i="9"/>
  <c r="B105" i="9"/>
  <c r="B93" i="9"/>
  <c r="B81" i="9"/>
  <c r="B69" i="9"/>
  <c r="B57" i="9"/>
  <c r="B45" i="9"/>
  <c r="B33" i="9"/>
  <c r="B21" i="9"/>
  <c r="B9" i="9"/>
  <c r="B500" i="9"/>
  <c r="B488" i="9"/>
  <c r="B476" i="9"/>
  <c r="B464" i="9"/>
  <c r="B452" i="9"/>
  <c r="B440" i="9"/>
  <c r="B428" i="9"/>
  <c r="B416" i="9"/>
  <c r="B404" i="9"/>
  <c r="B392" i="9"/>
  <c r="B380" i="9"/>
  <c r="B368" i="9"/>
  <c r="B356" i="9"/>
  <c r="B344" i="9"/>
  <c r="B332" i="9"/>
  <c r="B320" i="9"/>
  <c r="B308" i="9"/>
  <c r="B296" i="9"/>
  <c r="B284" i="9"/>
  <c r="B272" i="9"/>
  <c r="B260" i="9"/>
  <c r="B248" i="9"/>
  <c r="B236" i="9"/>
  <c r="B224" i="9"/>
  <c r="B212" i="9"/>
  <c r="B200" i="9"/>
  <c r="B188" i="9"/>
  <c r="B176" i="9"/>
  <c r="B164" i="9"/>
  <c r="B152" i="9"/>
  <c r="B140" i="9"/>
  <c r="B128" i="9"/>
  <c r="B116" i="9"/>
  <c r="B104" i="9"/>
  <c r="B92" i="9"/>
  <c r="B80" i="9"/>
  <c r="B68" i="9"/>
  <c r="B56" i="9"/>
  <c r="B44" i="9"/>
  <c r="B32" i="9"/>
  <c r="B20" i="9"/>
  <c r="B8" i="9"/>
  <c r="B703" i="9"/>
  <c r="B691" i="9"/>
  <c r="B679" i="9"/>
  <c r="B667" i="9"/>
  <c r="B655" i="9"/>
  <c r="B643" i="9"/>
  <c r="B631" i="9"/>
  <c r="B619" i="9"/>
  <c r="B607" i="9"/>
  <c r="B595" i="9"/>
  <c r="B583" i="9"/>
  <c r="B571" i="9"/>
  <c r="B559" i="9"/>
  <c r="B547" i="9"/>
  <c r="B535" i="9"/>
  <c r="B523" i="9"/>
  <c r="B511" i="9"/>
  <c r="B499" i="9"/>
  <c r="B487" i="9"/>
  <c r="B475" i="9"/>
  <c r="B463" i="9"/>
  <c r="B451" i="9"/>
  <c r="B439" i="9"/>
  <c r="B427" i="9"/>
  <c r="B415" i="9"/>
  <c r="B403" i="9"/>
  <c r="B391" i="9"/>
  <c r="B379" i="9"/>
  <c r="B367" i="9"/>
  <c r="B355" i="9"/>
  <c r="B343" i="9"/>
  <c r="B331" i="9"/>
  <c r="B319" i="9"/>
  <c r="B307" i="9"/>
  <c r="B295" i="9"/>
  <c r="B283" i="9"/>
  <c r="B271" i="9"/>
  <c r="B259" i="9"/>
  <c r="B247" i="9"/>
  <c r="B235" i="9"/>
  <c r="B223" i="9"/>
  <c r="B211" i="9"/>
  <c r="B199" i="9"/>
  <c r="B187" i="9"/>
  <c r="B175" i="9"/>
  <c r="B163" i="9"/>
  <c r="B151" i="9"/>
  <c r="B139" i="9"/>
  <c r="B127" i="9"/>
  <c r="B115" i="9"/>
  <c r="B103" i="9"/>
  <c r="B91" i="9"/>
  <c r="B79" i="9"/>
  <c r="B67" i="9"/>
  <c r="B55" i="9"/>
  <c r="B43" i="9"/>
  <c r="B31" i="9"/>
  <c r="B19" i="9"/>
  <c r="B7" i="9"/>
  <c r="B774" i="9"/>
  <c r="B762" i="9"/>
  <c r="B750" i="9"/>
  <c r="B738" i="9"/>
  <c r="B726" i="9"/>
  <c r="B714" i="9"/>
  <c r="B702" i="9"/>
  <c r="B690" i="9"/>
  <c r="B678" i="9"/>
  <c r="B666" i="9"/>
  <c r="B654" i="9"/>
  <c r="B642" i="9"/>
  <c r="B630" i="9"/>
  <c r="B618" i="9"/>
  <c r="B606" i="9"/>
  <c r="B594" i="9"/>
  <c r="B582" i="9"/>
  <c r="B570" i="9"/>
  <c r="B558" i="9"/>
  <c r="B546" i="9"/>
  <c r="B534" i="9"/>
  <c r="B522" i="9"/>
  <c r="B510" i="9"/>
  <c r="B498" i="9"/>
  <c r="B486" i="9"/>
  <c r="B474" i="9"/>
  <c r="B462" i="9"/>
  <c r="B450" i="9"/>
  <c r="B438" i="9"/>
  <c r="B426" i="9"/>
  <c r="B414" i="9"/>
  <c r="B402" i="9"/>
  <c r="B390" i="9"/>
  <c r="B378" i="9"/>
  <c r="B366" i="9"/>
  <c r="B354" i="9"/>
  <c r="B342" i="9"/>
  <c r="B330" i="9"/>
  <c r="B318" i="9"/>
  <c r="B306" i="9"/>
  <c r="B294" i="9"/>
  <c r="B282" i="9"/>
  <c r="B270" i="9"/>
  <c r="B258" i="9"/>
  <c r="B246" i="9"/>
  <c r="B234" i="9"/>
  <c r="B222" i="9"/>
  <c r="B210" i="9"/>
  <c r="B198" i="9"/>
  <c r="B186" i="9"/>
  <c r="B174" i="9"/>
  <c r="B162" i="9"/>
  <c r="B150" i="9"/>
  <c r="B138" i="9"/>
  <c r="B126" i="9"/>
  <c r="B114" i="9"/>
  <c r="B102" i="9"/>
  <c r="B90" i="9"/>
  <c r="B78" i="9"/>
  <c r="B66" i="9"/>
  <c r="B54" i="9"/>
  <c r="B42" i="9"/>
  <c r="B30" i="9"/>
  <c r="B18" i="9"/>
  <c r="B6" i="9"/>
  <c r="B917" i="9"/>
  <c r="B905" i="9"/>
  <c r="B893" i="9"/>
  <c r="B881" i="9"/>
  <c r="B869" i="9"/>
  <c r="B857" i="9"/>
  <c r="B845" i="9"/>
  <c r="B833" i="9"/>
  <c r="B821" i="9"/>
  <c r="B809" i="9"/>
  <c r="B797" i="9"/>
  <c r="B785" i="9"/>
  <c r="B773" i="9"/>
  <c r="B761" i="9"/>
  <c r="B749" i="9"/>
  <c r="B737" i="9"/>
  <c r="B725" i="9"/>
  <c r="B713" i="9"/>
  <c r="B701" i="9"/>
  <c r="B689" i="9"/>
  <c r="B677" i="9"/>
  <c r="B665" i="9"/>
  <c r="B653" i="9"/>
  <c r="B641" i="9"/>
  <c r="B629" i="9"/>
  <c r="B617" i="9"/>
  <c r="B605" i="9"/>
  <c r="B593" i="9"/>
  <c r="B581" i="9"/>
  <c r="B569" i="9"/>
  <c r="B557" i="9"/>
  <c r="B545" i="9"/>
  <c r="B533" i="9"/>
  <c r="B521" i="9"/>
  <c r="B509" i="9"/>
  <c r="B497" i="9"/>
  <c r="B485" i="9"/>
  <c r="B473" i="9"/>
  <c r="B461" i="9"/>
  <c r="B449" i="9"/>
  <c r="B437" i="9"/>
  <c r="B425" i="9"/>
  <c r="B413" i="9"/>
  <c r="B401" i="9"/>
  <c r="B389" i="9"/>
  <c r="B377" i="9"/>
  <c r="B365" i="9"/>
  <c r="B353" i="9"/>
  <c r="B341" i="9"/>
  <c r="B329" i="9"/>
  <c r="B317" i="9"/>
  <c r="B305" i="9"/>
  <c r="B293" i="9"/>
  <c r="B281" i="9"/>
  <c r="B269" i="9"/>
  <c r="B257" i="9"/>
  <c r="B245" i="9"/>
  <c r="B233" i="9"/>
  <c r="B221" i="9"/>
  <c r="B209" i="9"/>
  <c r="B197" i="9"/>
  <c r="B185" i="9"/>
  <c r="B173" i="9"/>
  <c r="B161" i="9"/>
  <c r="B149" i="9"/>
  <c r="B137" i="9"/>
  <c r="B125" i="9"/>
  <c r="B113" i="9"/>
  <c r="B101" i="9"/>
  <c r="B89" i="9"/>
  <c r="B77" i="9"/>
  <c r="B65" i="9"/>
  <c r="B53" i="9"/>
  <c r="B41" i="9"/>
  <c r="B29" i="9"/>
  <c r="B17" i="9"/>
  <c r="B5" i="9"/>
  <c r="B1012" i="9"/>
  <c r="B1000" i="9"/>
  <c r="B988" i="9"/>
  <c r="B976" i="9"/>
  <c r="B964" i="9"/>
  <c r="B952" i="9"/>
  <c r="B940" i="9"/>
  <c r="B928" i="9"/>
  <c r="B916" i="9"/>
  <c r="B904" i="9"/>
  <c r="B892" i="9"/>
  <c r="B880" i="9"/>
  <c r="B868" i="9"/>
  <c r="B856" i="9"/>
  <c r="B844" i="9"/>
  <c r="B832" i="9"/>
  <c r="B820" i="9"/>
  <c r="B808" i="9"/>
  <c r="B796" i="9"/>
  <c r="B784" i="9"/>
  <c r="B772" i="9"/>
  <c r="B760" i="9"/>
  <c r="B748" i="9"/>
  <c r="B736" i="9"/>
  <c r="B724" i="9"/>
  <c r="B712" i="9"/>
  <c r="B700" i="9"/>
  <c r="B688" i="9"/>
  <c r="B676" i="9"/>
  <c r="B664" i="9"/>
  <c r="B652" i="9"/>
  <c r="B640" i="9"/>
  <c r="B628" i="9"/>
  <c r="B616" i="9"/>
  <c r="B604" i="9"/>
  <c r="B592" i="9"/>
  <c r="B580" i="9"/>
  <c r="B568" i="9"/>
  <c r="B556" i="9"/>
  <c r="B544" i="9"/>
  <c r="B532" i="9"/>
  <c r="B520" i="9"/>
  <c r="B508" i="9"/>
  <c r="B496" i="9"/>
  <c r="B484" i="9"/>
  <c r="B472" i="9"/>
  <c r="B460" i="9"/>
  <c r="B448" i="9"/>
  <c r="B436" i="9"/>
  <c r="B424" i="9"/>
  <c r="B412" i="9"/>
  <c r="B400" i="9"/>
  <c r="B388" i="9"/>
  <c r="B376" i="9"/>
  <c r="B364" i="9"/>
  <c r="B352" i="9"/>
  <c r="B340" i="9"/>
  <c r="B328" i="9"/>
  <c r="B316" i="9"/>
  <c r="B304" i="9"/>
  <c r="B292" i="9"/>
  <c r="B280" i="9"/>
  <c r="B268" i="9"/>
  <c r="B256" i="9"/>
  <c r="B244" i="9"/>
  <c r="B232" i="9"/>
  <c r="B220" i="9"/>
  <c r="B208" i="9"/>
  <c r="B196" i="9"/>
  <c r="B184" i="9"/>
  <c r="B172" i="9"/>
  <c r="B160" i="9"/>
  <c r="B148" i="9"/>
  <c r="B136" i="9"/>
  <c r="B124" i="9"/>
  <c r="B112" i="9"/>
  <c r="B100" i="9"/>
  <c r="B88" i="9"/>
  <c r="B76" i="9"/>
  <c r="B64" i="9"/>
  <c r="B52" i="9"/>
  <c r="B40" i="9"/>
  <c r="B28" i="9"/>
  <c r="B16" i="9"/>
  <c r="B4" i="9"/>
  <c r="B999" i="9"/>
  <c r="B987" i="9"/>
  <c r="B975" i="9"/>
  <c r="B963" i="9"/>
  <c r="B951" i="9"/>
  <c r="B939" i="9"/>
  <c r="B927" i="9"/>
  <c r="B915" i="9"/>
  <c r="B903" i="9"/>
  <c r="B891" i="9"/>
  <c r="B879" i="9"/>
  <c r="B867" i="9"/>
  <c r="B855" i="9"/>
  <c r="B843" i="9"/>
  <c r="B831" i="9"/>
  <c r="B819" i="9"/>
  <c r="B807" i="9"/>
  <c r="B795" i="9"/>
  <c r="B783" i="9"/>
  <c r="B771" i="9"/>
  <c r="B759" i="9"/>
  <c r="B747" i="9"/>
  <c r="B735" i="9"/>
  <c r="B723" i="9"/>
  <c r="B711" i="9"/>
  <c r="B699" i="9"/>
  <c r="B687" i="9"/>
  <c r="B675" i="9"/>
  <c r="B663" i="9"/>
  <c r="B651" i="9"/>
  <c r="B639" i="9"/>
  <c r="B627" i="9"/>
  <c r="B615" i="9"/>
  <c r="B603" i="9"/>
  <c r="B591" i="9"/>
  <c r="B579" i="9"/>
  <c r="B567" i="9"/>
  <c r="B555" i="9"/>
  <c r="B543" i="9"/>
  <c r="B531" i="9"/>
  <c r="B519" i="9"/>
  <c r="B507" i="9"/>
  <c r="B495" i="9"/>
  <c r="B483" i="9"/>
  <c r="B471" i="9"/>
  <c r="B459" i="9"/>
  <c r="B447" i="9"/>
  <c r="B435" i="9"/>
  <c r="B423" i="9"/>
  <c r="B411" i="9"/>
  <c r="B399" i="9"/>
  <c r="B387" i="9"/>
  <c r="B375" i="9"/>
  <c r="B363" i="9"/>
  <c r="B351" i="9"/>
  <c r="B339" i="9"/>
  <c r="B327" i="9"/>
  <c r="B315" i="9"/>
  <c r="B303" i="9"/>
  <c r="B291" i="9"/>
  <c r="B279" i="9"/>
  <c r="B267" i="9"/>
  <c r="B255" i="9"/>
  <c r="B243" i="9"/>
  <c r="B231" i="9"/>
  <c r="B219" i="9"/>
  <c r="B207" i="9"/>
  <c r="B195" i="9"/>
  <c r="B183" i="9"/>
  <c r="B171" i="9"/>
  <c r="B159" i="9"/>
  <c r="B147" i="9"/>
  <c r="B135" i="9"/>
  <c r="B123" i="9"/>
  <c r="B111" i="9"/>
  <c r="B99" i="9"/>
  <c r="B87" i="9"/>
  <c r="B75" i="9"/>
  <c r="B63" i="9"/>
  <c r="B51" i="9"/>
  <c r="B39" i="9"/>
  <c r="B27" i="9"/>
  <c r="B15" i="9"/>
  <c r="B3" i="9"/>
  <c r="B1009" i="9"/>
  <c r="B997" i="9"/>
  <c r="B985" i="9"/>
  <c r="B973" i="9"/>
  <c r="B961" i="9"/>
  <c r="B949" i="9"/>
  <c r="B937" i="9"/>
  <c r="B925" i="9"/>
  <c r="B913" i="9"/>
  <c r="B901" i="9"/>
  <c r="B889" i="9"/>
  <c r="B877" i="9"/>
  <c r="B865" i="9"/>
  <c r="B853" i="9"/>
  <c r="B841" i="9"/>
  <c r="B829" i="9"/>
  <c r="B817" i="9"/>
  <c r="B805" i="9"/>
  <c r="B793" i="9"/>
  <c r="B781" i="9"/>
  <c r="B769" i="9"/>
  <c r="B757" i="9"/>
  <c r="B745" i="9"/>
  <c r="B733" i="9"/>
  <c r="B721" i="9"/>
  <c r="B709" i="9"/>
  <c r="B697" i="9"/>
  <c r="B685" i="9"/>
  <c r="B673" i="9"/>
  <c r="B661" i="9"/>
  <c r="B649" i="9"/>
  <c r="B637" i="9"/>
  <c r="B625" i="9"/>
  <c r="B613" i="9"/>
  <c r="B601" i="9"/>
  <c r="B589" i="9"/>
  <c r="B577" i="9"/>
  <c r="B565" i="9"/>
  <c r="B553" i="9"/>
  <c r="B541" i="9"/>
  <c r="B529" i="9"/>
  <c r="B517" i="9"/>
  <c r="B505" i="9"/>
  <c r="B493" i="9"/>
  <c r="B481" i="9"/>
  <c r="B469" i="9"/>
  <c r="B457" i="9"/>
  <c r="B445" i="9"/>
  <c r="B433" i="9"/>
  <c r="B421" i="9"/>
  <c r="B409" i="9"/>
  <c r="B397" i="9"/>
  <c r="B385" i="9"/>
  <c r="B373" i="9"/>
  <c r="B361" i="9"/>
  <c r="B349" i="9"/>
  <c r="B337" i="9"/>
  <c r="B325" i="9"/>
  <c r="B313" i="9"/>
  <c r="B301" i="9"/>
  <c r="B289" i="9"/>
  <c r="B277" i="9"/>
  <c r="B265" i="9"/>
  <c r="B253" i="9"/>
  <c r="B241" i="9"/>
  <c r="B229" i="9"/>
  <c r="B217" i="9"/>
  <c r="B205" i="9"/>
  <c r="B193" i="9"/>
  <c r="B181" i="9"/>
  <c r="B169" i="9"/>
  <c r="B157" i="9"/>
  <c r="B145" i="9"/>
  <c r="B133" i="9"/>
  <c r="B121" i="9"/>
  <c r="B109" i="9"/>
  <c r="B97" i="9"/>
  <c r="B85" i="9"/>
  <c r="B73" i="9"/>
  <c r="B61" i="9"/>
  <c r="B49" i="9"/>
  <c r="B37" i="9"/>
  <c r="B25" i="9"/>
  <c r="B13" i="9"/>
  <c r="B1020" i="9"/>
  <c r="B1008" i="9"/>
  <c r="B996" i="9"/>
  <c r="B984" i="9"/>
  <c r="B972" i="9"/>
  <c r="B960" i="9"/>
  <c r="B948" i="9"/>
  <c r="B936" i="9"/>
  <c r="B924" i="9"/>
  <c r="B912" i="9"/>
  <c r="B900" i="9"/>
  <c r="B888" i="9"/>
  <c r="B876" i="9"/>
  <c r="B864" i="9"/>
  <c r="B852" i="9"/>
  <c r="B840" i="9"/>
  <c r="B828" i="9"/>
  <c r="B816" i="9"/>
  <c r="B804" i="9"/>
  <c r="B792" i="9"/>
  <c r="B780" i="9"/>
  <c r="B768" i="9"/>
  <c r="B756" i="9"/>
  <c r="B744" i="9"/>
  <c r="B732" i="9"/>
  <c r="B720" i="9"/>
  <c r="B708" i="9"/>
  <c r="B696" i="9"/>
  <c r="B684" i="9"/>
  <c r="B672" i="9"/>
  <c r="B660" i="9"/>
  <c r="B648" i="9"/>
  <c r="B636" i="9"/>
  <c r="B624" i="9"/>
  <c r="B612" i="9"/>
  <c r="B600" i="9"/>
  <c r="B588" i="9"/>
  <c r="B576" i="9"/>
  <c r="B564" i="9"/>
  <c r="B552" i="9"/>
  <c r="B540" i="9"/>
  <c r="B528" i="9"/>
  <c r="B516" i="9"/>
  <c r="B504" i="9"/>
  <c r="B492" i="9"/>
  <c r="B480" i="9"/>
  <c r="B468" i="9"/>
  <c r="B456" i="9"/>
  <c r="B444" i="9"/>
  <c r="B432" i="9"/>
  <c r="B420" i="9"/>
  <c r="B408" i="9"/>
  <c r="B396" i="9"/>
  <c r="B384" i="9"/>
  <c r="B372" i="9"/>
  <c r="B360" i="9"/>
  <c r="B348" i="9"/>
  <c r="B336" i="9"/>
  <c r="B324" i="9"/>
  <c r="B312" i="9"/>
  <c r="B300" i="9"/>
  <c r="B288" i="9"/>
  <c r="B276" i="9"/>
  <c r="B264" i="9"/>
  <c r="B252" i="9"/>
  <c r="B240" i="9"/>
  <c r="B228" i="9"/>
  <c r="B216" i="9"/>
  <c r="B204" i="9"/>
  <c r="B192" i="9"/>
  <c r="B180" i="9"/>
  <c r="B168" i="9"/>
  <c r="B156" i="9"/>
  <c r="B144" i="9"/>
  <c r="B132" i="9"/>
  <c r="B120" i="9"/>
  <c r="B108" i="9"/>
  <c r="B96" i="9"/>
  <c r="B84" i="9"/>
  <c r="B72" i="9"/>
  <c r="B60" i="9"/>
  <c r="B48" i="9"/>
  <c r="B36" i="9"/>
  <c r="B24" i="9"/>
  <c r="B12" i="9"/>
  <c r="C861" i="9"/>
  <c r="C1722" i="9"/>
  <c r="C1578" i="9"/>
  <c r="C1506" i="9"/>
  <c r="C1433" i="9"/>
  <c r="C717" i="9"/>
  <c r="C1786" i="9"/>
  <c r="C1714" i="9"/>
  <c r="C1570" i="9"/>
  <c r="C1424" i="9"/>
  <c r="C1345" i="9"/>
  <c r="C1260" i="9"/>
  <c r="C1174" i="9"/>
  <c r="C990" i="9"/>
  <c r="C691" i="9"/>
  <c r="C1782" i="9"/>
  <c r="C1710" i="9"/>
  <c r="C1638" i="9"/>
  <c r="C1566" i="9"/>
  <c r="C1494" i="9"/>
  <c r="C1420" i="9"/>
  <c r="C1341" i="9"/>
  <c r="C1256" i="9"/>
  <c r="C1170" i="9"/>
  <c r="C1083" i="9"/>
  <c r="C984" i="9"/>
  <c r="C857" i="9"/>
  <c r="C684" i="9"/>
  <c r="C1774" i="9"/>
  <c r="C1702" i="9"/>
  <c r="C1630" i="9"/>
  <c r="C1558" i="9"/>
  <c r="C1486" i="9"/>
  <c r="C1411" i="9"/>
  <c r="C1332" i="9"/>
  <c r="C1246" i="9"/>
  <c r="C1160" i="9"/>
  <c r="C1074" i="9"/>
  <c r="C971" i="9"/>
  <c r="C841" i="9"/>
  <c r="C657" i="9"/>
  <c r="C1003" i="9"/>
  <c r="C1626" i="9"/>
  <c r="C1554" i="9"/>
  <c r="F1554" i="9" s="1"/>
  <c r="G1554" i="9" s="1"/>
  <c r="C1482" i="9"/>
  <c r="C1407" i="9"/>
  <c r="C1328" i="9"/>
  <c r="C1242" i="9"/>
  <c r="C1155" i="9"/>
  <c r="C1068" i="9"/>
  <c r="C961" i="9"/>
  <c r="C830" i="9"/>
  <c r="C622" i="9"/>
  <c r="C1270" i="9"/>
  <c r="C1698" i="9"/>
  <c r="C1762" i="9"/>
  <c r="C1690" i="9"/>
  <c r="C1618" i="9"/>
  <c r="C1546" i="9"/>
  <c r="C1474" i="9"/>
  <c r="C1398" i="9"/>
  <c r="C1318" i="9"/>
  <c r="C1232" i="9"/>
  <c r="F1232" i="9" s="1"/>
  <c r="G1232" i="9" s="1"/>
  <c r="C1146" i="9"/>
  <c r="C1057" i="9"/>
  <c r="C947" i="9"/>
  <c r="C814" i="9"/>
  <c r="C572" i="9"/>
  <c r="C1184" i="9"/>
  <c r="C1642" i="9"/>
  <c r="C1770" i="9"/>
  <c r="C1758" i="9"/>
  <c r="C1686" i="9"/>
  <c r="C1614" i="9"/>
  <c r="C1542" i="9"/>
  <c r="C1470" i="9"/>
  <c r="C1393" i="9"/>
  <c r="C1314" i="9"/>
  <c r="C1227" i="9"/>
  <c r="C1140" i="9"/>
  <c r="C1053" i="9"/>
  <c r="C943" i="9"/>
  <c r="C802" i="9"/>
  <c r="C506" i="9"/>
  <c r="C1750" i="9"/>
  <c r="C1678" i="9"/>
  <c r="C1606" i="9"/>
  <c r="C1534" i="9"/>
  <c r="C1462" i="9"/>
  <c r="C1385" i="9"/>
  <c r="C1304" i="9"/>
  <c r="C1218" i="9"/>
  <c r="F1218" i="9" s="1"/>
  <c r="G1218" i="9" s="1"/>
  <c r="C1131" i="9"/>
  <c r="C1042" i="9"/>
  <c r="C929" i="9"/>
  <c r="C786" i="9"/>
  <c r="C444" i="9"/>
  <c r="C875" i="9"/>
  <c r="C1746" i="9"/>
  <c r="C1674" i="9"/>
  <c r="C1602" i="9"/>
  <c r="C1530" i="9"/>
  <c r="C1458" i="9"/>
  <c r="C1380" i="9"/>
  <c r="C1299" i="9"/>
  <c r="C1212" i="9"/>
  <c r="C1126" i="9"/>
  <c r="C1038" i="9"/>
  <c r="C919" i="9"/>
  <c r="C779" i="9"/>
  <c r="C361" i="9"/>
  <c r="C1098" i="9"/>
  <c r="C1088" i="9"/>
  <c r="C1738" i="9"/>
  <c r="C1666" i="9"/>
  <c r="C1594" i="9"/>
  <c r="C1522" i="9"/>
  <c r="C1450" i="9"/>
  <c r="C1372" i="9"/>
  <c r="C1290" i="9"/>
  <c r="C1203" i="9"/>
  <c r="C1116" i="9"/>
  <c r="C1027" i="9"/>
  <c r="C905" i="9"/>
  <c r="C754" i="9"/>
  <c r="C322" i="9"/>
  <c r="C1498" i="9"/>
  <c r="C1734" i="9"/>
  <c r="C1662" i="9"/>
  <c r="C1590" i="9"/>
  <c r="C1518" i="9"/>
  <c r="C1446" i="9"/>
  <c r="C1367" i="9"/>
  <c r="C1284" i="9"/>
  <c r="C1198" i="9"/>
  <c r="C1112" i="9"/>
  <c r="C1020" i="9"/>
  <c r="C899" i="9"/>
  <c r="C750" i="9"/>
  <c r="C204" i="9"/>
  <c r="C1726" i="9"/>
  <c r="C1654" i="9"/>
  <c r="C1582" i="9"/>
  <c r="C1510" i="9"/>
  <c r="C1437" i="9"/>
  <c r="C1359" i="9"/>
  <c r="C1275" i="9"/>
  <c r="C1188" i="9"/>
  <c r="C1102" i="9"/>
  <c r="C1007" i="9"/>
  <c r="C885" i="9"/>
  <c r="C721" i="9"/>
  <c r="C132" i="9"/>
  <c r="C1650" i="9"/>
  <c r="C1354" i="9"/>
  <c r="C1785" i="9"/>
  <c r="C1773" i="9"/>
  <c r="C1761" i="9"/>
  <c r="C1749" i="9"/>
  <c r="C1737" i="9"/>
  <c r="C1725" i="9"/>
  <c r="C1713" i="9"/>
  <c r="C1701" i="9"/>
  <c r="C1689" i="9"/>
  <c r="C1677" i="9"/>
  <c r="C1665" i="9"/>
  <c r="C1653" i="9"/>
  <c r="C1641" i="9"/>
  <c r="C1629" i="9"/>
  <c r="C1617" i="9"/>
  <c r="C1605" i="9"/>
  <c r="C1593" i="9"/>
  <c r="C1581" i="9"/>
  <c r="C1569" i="9"/>
  <c r="C1557" i="9"/>
  <c r="C1545" i="9"/>
  <c r="C1533" i="9"/>
  <c r="C1521" i="9"/>
  <c r="C1509" i="9"/>
  <c r="C1497" i="9"/>
  <c r="C1485" i="9"/>
  <c r="C1473" i="9"/>
  <c r="C1461" i="9"/>
  <c r="C1449" i="9"/>
  <c r="C1436" i="9"/>
  <c r="C1423" i="9"/>
  <c r="C1410" i="9"/>
  <c r="C1397" i="9"/>
  <c r="C1384" i="9"/>
  <c r="C1371" i="9"/>
  <c r="C1357" i="9"/>
  <c r="C1344" i="9"/>
  <c r="C1331" i="9"/>
  <c r="C1317" i="9"/>
  <c r="C1303" i="9"/>
  <c r="C1289" i="9"/>
  <c r="C1273" i="9"/>
  <c r="C1259" i="9"/>
  <c r="C1245" i="9"/>
  <c r="C1231" i="9"/>
  <c r="C1217" i="9"/>
  <c r="C1201" i="9"/>
  <c r="C1187" i="9"/>
  <c r="C1173" i="9"/>
  <c r="C1159" i="9"/>
  <c r="C1145" i="9"/>
  <c r="C1129" i="9"/>
  <c r="C1115" i="9"/>
  <c r="C1101" i="9"/>
  <c r="C1087" i="9"/>
  <c r="C1073" i="9"/>
  <c r="C1056" i="9"/>
  <c r="C1041" i="9"/>
  <c r="C1026" i="9"/>
  <c r="C1006" i="9"/>
  <c r="C989" i="9"/>
  <c r="C970" i="9"/>
  <c r="C946" i="9"/>
  <c r="C926" i="9"/>
  <c r="C902" i="9"/>
  <c r="C884" i="9"/>
  <c r="C860" i="9"/>
  <c r="C840" i="9"/>
  <c r="C813" i="9"/>
  <c r="C782" i="9"/>
  <c r="C753" i="9"/>
  <c r="C720" i="9"/>
  <c r="C690" i="9"/>
  <c r="C656" i="9"/>
  <c r="C621" i="9"/>
  <c r="C566" i="9"/>
  <c r="C505" i="9"/>
  <c r="C429" i="9"/>
  <c r="C346" i="9"/>
  <c r="C203" i="9"/>
  <c r="C1784" i="9"/>
  <c r="C1772" i="9"/>
  <c r="C1760" i="9"/>
  <c r="C1748" i="9"/>
  <c r="C1736" i="9"/>
  <c r="C1724" i="9"/>
  <c r="C1712" i="9"/>
  <c r="C1700" i="9"/>
  <c r="C1688" i="9"/>
  <c r="C1676" i="9"/>
  <c r="C1664" i="9"/>
  <c r="C1652" i="9"/>
  <c r="C1640" i="9"/>
  <c r="C1628" i="9"/>
  <c r="C1616" i="9"/>
  <c r="C1604" i="9"/>
  <c r="C1592" i="9"/>
  <c r="C1580" i="9"/>
  <c r="C1568" i="9"/>
  <c r="C1556" i="9"/>
  <c r="C1544" i="9"/>
  <c r="C1532" i="9"/>
  <c r="C1520" i="9"/>
  <c r="F1520" i="9" s="1"/>
  <c r="G1520" i="9" s="1"/>
  <c r="C1508" i="9"/>
  <c r="C1496" i="9"/>
  <c r="C1484" i="9"/>
  <c r="C1472" i="9"/>
  <c r="C1460" i="9"/>
  <c r="C1448" i="9"/>
  <c r="C1435" i="9"/>
  <c r="C1422" i="9"/>
  <c r="C1409" i="9"/>
  <c r="C1396" i="9"/>
  <c r="C1383" i="9"/>
  <c r="C1369" i="9"/>
  <c r="C1356" i="9"/>
  <c r="C1343" i="9"/>
  <c r="C1330" i="9"/>
  <c r="C1316" i="9"/>
  <c r="C1302" i="9"/>
  <c r="C1287" i="9"/>
  <c r="C1272" i="9"/>
  <c r="C1258" i="9"/>
  <c r="C1244" i="9"/>
  <c r="C1230" i="9"/>
  <c r="C1215" i="9"/>
  <c r="C1200" i="9"/>
  <c r="C1186" i="9"/>
  <c r="C1172" i="9"/>
  <c r="C1158" i="9"/>
  <c r="C1143" i="9"/>
  <c r="C1128" i="9"/>
  <c r="C1114" i="9"/>
  <c r="C1100" i="9"/>
  <c r="C1086" i="9"/>
  <c r="C1071" i="9"/>
  <c r="C1055" i="9"/>
  <c r="F1055" i="9" s="1"/>
  <c r="G1055" i="9" s="1"/>
  <c r="C1040" i="9"/>
  <c r="C1023" i="9"/>
  <c r="C1005" i="9"/>
  <c r="C986" i="9"/>
  <c r="C965" i="9"/>
  <c r="C945" i="9"/>
  <c r="C921" i="9"/>
  <c r="C901" i="9"/>
  <c r="C877" i="9"/>
  <c r="C859" i="9"/>
  <c r="C835" i="9"/>
  <c r="C812" i="9"/>
  <c r="C781" i="9"/>
  <c r="C752" i="9"/>
  <c r="C719" i="9"/>
  <c r="C686" i="9"/>
  <c r="C655" i="9"/>
  <c r="C609" i="9"/>
  <c r="C565" i="9"/>
  <c r="C504" i="9"/>
  <c r="C428" i="9"/>
  <c r="C344" i="9"/>
  <c r="C168" i="9"/>
  <c r="C1783" i="9"/>
  <c r="C1771" i="9"/>
  <c r="C1759" i="9"/>
  <c r="C1747" i="9"/>
  <c r="C1735" i="9"/>
  <c r="C1723" i="9"/>
  <c r="C1711" i="9"/>
  <c r="C1699" i="9"/>
  <c r="C1687" i="9"/>
  <c r="C1675" i="9"/>
  <c r="C1663" i="9"/>
  <c r="C1651" i="9"/>
  <c r="C1639" i="9"/>
  <c r="C1627" i="9"/>
  <c r="C1615" i="9"/>
  <c r="C1603" i="9"/>
  <c r="C1591" i="9"/>
  <c r="C1579" i="9"/>
  <c r="F1579" i="9" s="1"/>
  <c r="G1579" i="9" s="1"/>
  <c r="C1567" i="9"/>
  <c r="C1555" i="9"/>
  <c r="C1543" i="9"/>
  <c r="C1531" i="9"/>
  <c r="C1519" i="9"/>
  <c r="C1507" i="9"/>
  <c r="C1495" i="9"/>
  <c r="C1483" i="9"/>
  <c r="C1471" i="9"/>
  <c r="C1459" i="9"/>
  <c r="C1447" i="9"/>
  <c r="C1434" i="9"/>
  <c r="C1421" i="9"/>
  <c r="C1408" i="9"/>
  <c r="C1395" i="9"/>
  <c r="C1381" i="9"/>
  <c r="C1368" i="9"/>
  <c r="C1355" i="9"/>
  <c r="C1342" i="9"/>
  <c r="C1329" i="9"/>
  <c r="C1315" i="9"/>
  <c r="C1301" i="9"/>
  <c r="C1285" i="9"/>
  <c r="C1271" i="9"/>
  <c r="C1257" i="9"/>
  <c r="C1243" i="9"/>
  <c r="C1229" i="9"/>
  <c r="C1213" i="9"/>
  <c r="C1199" i="9"/>
  <c r="C1185" i="9"/>
  <c r="C1171" i="9"/>
  <c r="C1157" i="9"/>
  <c r="C1141" i="9"/>
  <c r="C1127" i="9"/>
  <c r="C1113" i="9"/>
  <c r="C1099" i="9"/>
  <c r="C1085" i="9"/>
  <c r="C1069" i="9"/>
  <c r="C1054" i="9"/>
  <c r="C1039" i="9"/>
  <c r="C1021" i="9"/>
  <c r="C1004" i="9"/>
  <c r="C985" i="9"/>
  <c r="C962" i="9"/>
  <c r="C944" i="9"/>
  <c r="C920" i="9"/>
  <c r="C900" i="9"/>
  <c r="C876" i="9"/>
  <c r="C858" i="9"/>
  <c r="C834" i="9"/>
  <c r="C811" i="9"/>
  <c r="C780" i="9"/>
  <c r="C751" i="9"/>
  <c r="C718" i="9"/>
  <c r="C685" i="9"/>
  <c r="C654" i="9"/>
  <c r="C608" i="9"/>
  <c r="C551" i="9"/>
  <c r="C490" i="9"/>
  <c r="C422" i="9"/>
  <c r="C338" i="9"/>
  <c r="C167" i="9"/>
  <c r="C1781" i="9"/>
  <c r="C1769" i="9"/>
  <c r="C1757" i="9"/>
  <c r="C1745" i="9"/>
  <c r="C1733" i="9"/>
  <c r="C1721" i="9"/>
  <c r="C1709" i="9"/>
  <c r="C1697" i="9"/>
  <c r="C1685" i="9"/>
  <c r="C1673" i="9"/>
  <c r="C1661" i="9"/>
  <c r="C1649" i="9"/>
  <c r="C1637" i="9"/>
  <c r="C1625" i="9"/>
  <c r="C1613" i="9"/>
  <c r="C1601" i="9"/>
  <c r="C1589" i="9"/>
  <c r="C1577" i="9"/>
  <c r="C1565" i="9"/>
  <c r="C1553" i="9"/>
  <c r="C1541" i="9"/>
  <c r="C1529" i="9"/>
  <c r="C1517" i="9"/>
  <c r="C1505" i="9"/>
  <c r="C1493" i="9"/>
  <c r="C1481" i="9"/>
  <c r="C1469" i="9"/>
  <c r="C1457" i="9"/>
  <c r="C1445" i="9"/>
  <c r="C1432" i="9"/>
  <c r="C1419" i="9"/>
  <c r="C1405" i="9"/>
  <c r="C1392" i="9"/>
  <c r="C1379" i="9"/>
  <c r="C1366" i="9"/>
  <c r="C1353" i="9"/>
  <c r="C1340" i="9"/>
  <c r="C1327" i="9"/>
  <c r="C1313" i="9"/>
  <c r="C1297" i="9"/>
  <c r="C1283" i="9"/>
  <c r="C1269" i="9"/>
  <c r="C1255" i="9"/>
  <c r="C1241" i="9"/>
  <c r="C1225" i="9"/>
  <c r="C1211" i="9"/>
  <c r="C1197" i="9"/>
  <c r="C1183" i="9"/>
  <c r="C1169" i="9"/>
  <c r="C1153" i="9"/>
  <c r="C1139" i="9"/>
  <c r="C1125" i="9"/>
  <c r="C1111" i="9"/>
  <c r="C1097" i="9"/>
  <c r="C1081" i="9"/>
  <c r="C1067" i="9"/>
  <c r="C1052" i="9"/>
  <c r="C1035" i="9"/>
  <c r="C1019" i="9"/>
  <c r="C1002" i="9"/>
  <c r="C981" i="9"/>
  <c r="C960" i="9"/>
  <c r="C942" i="9"/>
  <c r="C918" i="9"/>
  <c r="C898" i="9"/>
  <c r="C874" i="9"/>
  <c r="C854" i="9"/>
  <c r="C829" i="9"/>
  <c r="C801" i="9"/>
  <c r="C778" i="9"/>
  <c r="C745" i="9"/>
  <c r="C715" i="9"/>
  <c r="C682" i="9"/>
  <c r="C642" i="9"/>
  <c r="C602" i="9"/>
  <c r="C549" i="9"/>
  <c r="C488" i="9"/>
  <c r="C406" i="9"/>
  <c r="C314" i="9"/>
  <c r="C131" i="9"/>
  <c r="C1780" i="9"/>
  <c r="C1768" i="9"/>
  <c r="C1756" i="9"/>
  <c r="C1744" i="9"/>
  <c r="C1732" i="9"/>
  <c r="C1720" i="9"/>
  <c r="C1708" i="9"/>
  <c r="C1696" i="9"/>
  <c r="C1684" i="9"/>
  <c r="C1672" i="9"/>
  <c r="C1660" i="9"/>
  <c r="C1648" i="9"/>
  <c r="C1636" i="9"/>
  <c r="C1624" i="9"/>
  <c r="C1612" i="9"/>
  <c r="C1600" i="9"/>
  <c r="C1588" i="9"/>
  <c r="C1576" i="9"/>
  <c r="C1564" i="9"/>
  <c r="C1552" i="9"/>
  <c r="C1540" i="9"/>
  <c r="C1528" i="9"/>
  <c r="C1516" i="9"/>
  <c r="C1504" i="9"/>
  <c r="C1492" i="9"/>
  <c r="C1480" i="9"/>
  <c r="C1468" i="9"/>
  <c r="C1456" i="9"/>
  <c r="C1444" i="9"/>
  <c r="C1431" i="9"/>
  <c r="C1417" i="9"/>
  <c r="C1404" i="9"/>
  <c r="C1391" i="9"/>
  <c r="C1378" i="9"/>
  <c r="C1365" i="9"/>
  <c r="C1352" i="9"/>
  <c r="F1352" i="9" s="1"/>
  <c r="G1352" i="9" s="1"/>
  <c r="C1339" i="9"/>
  <c r="C1326" i="9"/>
  <c r="C1311" i="9"/>
  <c r="C1296" i="9"/>
  <c r="C1282" i="9"/>
  <c r="C1268" i="9"/>
  <c r="C1254" i="9"/>
  <c r="C1239" i="9"/>
  <c r="C1224" i="9"/>
  <c r="C1210" i="9"/>
  <c r="C1196" i="9"/>
  <c r="C1182" i="9"/>
  <c r="C1167" i="9"/>
  <c r="C1152" i="9"/>
  <c r="C1138" i="9"/>
  <c r="C1124" i="9"/>
  <c r="C1110" i="9"/>
  <c r="C1095" i="9"/>
  <c r="C1080" i="9"/>
  <c r="C1066" i="9"/>
  <c r="C1051" i="9"/>
  <c r="C1033" i="9"/>
  <c r="C1018" i="9"/>
  <c r="C1001" i="9"/>
  <c r="C979" i="9"/>
  <c r="C959" i="9"/>
  <c r="C935" i="9"/>
  <c r="C917" i="9"/>
  <c r="C893" i="9"/>
  <c r="C873" i="9"/>
  <c r="C849" i="9"/>
  <c r="C828" i="9"/>
  <c r="C800" i="9"/>
  <c r="C769" i="9"/>
  <c r="C739" i="9"/>
  <c r="C706" i="9"/>
  <c r="C673" i="9"/>
  <c r="C638" i="9"/>
  <c r="C601" i="9"/>
  <c r="C548" i="9"/>
  <c r="C482" i="9"/>
  <c r="C405" i="9"/>
  <c r="C289" i="9"/>
  <c r="C96" i="9"/>
  <c r="C643" i="9"/>
  <c r="C606" i="9"/>
  <c r="C550" i="9"/>
  <c r="C489" i="9"/>
  <c r="C407" i="9"/>
  <c r="C1779" i="9"/>
  <c r="C1767" i="9"/>
  <c r="C1755" i="9"/>
  <c r="C1743" i="9"/>
  <c r="C1731" i="9"/>
  <c r="C1719" i="9"/>
  <c r="C1707" i="9"/>
  <c r="C1695" i="9"/>
  <c r="C1683" i="9"/>
  <c r="C1671" i="9"/>
  <c r="C1659" i="9"/>
  <c r="C1647" i="9"/>
  <c r="C1635" i="9"/>
  <c r="F1635" i="9" s="1"/>
  <c r="G1635" i="9" s="1"/>
  <c r="C1623" i="9"/>
  <c r="C1611" i="9"/>
  <c r="C1599" i="9"/>
  <c r="C1587" i="9"/>
  <c r="C1575" i="9"/>
  <c r="C1563" i="9"/>
  <c r="C1551" i="9"/>
  <c r="C1539" i="9"/>
  <c r="C1527" i="9"/>
  <c r="C1515" i="9"/>
  <c r="C1503" i="9"/>
  <c r="C1491" i="9"/>
  <c r="C1479" i="9"/>
  <c r="C1467" i="9"/>
  <c r="C1455" i="9"/>
  <c r="C1443" i="9"/>
  <c r="C1429" i="9"/>
  <c r="C1416" i="9"/>
  <c r="C1403" i="9"/>
  <c r="C1390" i="9"/>
  <c r="C1377" i="9"/>
  <c r="C1364" i="9"/>
  <c r="C1351" i="9"/>
  <c r="C1338" i="9"/>
  <c r="C1325" i="9"/>
  <c r="C1309" i="9"/>
  <c r="C1295" i="9"/>
  <c r="C1281" i="9"/>
  <c r="C1267" i="9"/>
  <c r="C1253" i="9"/>
  <c r="C1237" i="9"/>
  <c r="C1223" i="9"/>
  <c r="C1209" i="9"/>
  <c r="C1195" i="9"/>
  <c r="C1181" i="9"/>
  <c r="C1165" i="9"/>
  <c r="C1151" i="9"/>
  <c r="C1137" i="9"/>
  <c r="C1123" i="9"/>
  <c r="C1109" i="9"/>
  <c r="C1093" i="9"/>
  <c r="C1079" i="9"/>
  <c r="C1065" i="9"/>
  <c r="C1050" i="9"/>
  <c r="C1032" i="9"/>
  <c r="C1017" i="9"/>
  <c r="C998" i="9"/>
  <c r="C978" i="9"/>
  <c r="C958" i="9"/>
  <c r="C934" i="9"/>
  <c r="C914" i="9"/>
  <c r="C890" i="9"/>
  <c r="C872" i="9"/>
  <c r="C848" i="9"/>
  <c r="C827" i="9"/>
  <c r="C799" i="9"/>
  <c r="C768" i="9"/>
  <c r="C738" i="9"/>
  <c r="C705" i="9"/>
  <c r="C672" i="9"/>
  <c r="C637" i="9"/>
  <c r="C589" i="9"/>
  <c r="C529" i="9"/>
  <c r="C468" i="9"/>
  <c r="C385" i="9"/>
  <c r="C288" i="9"/>
  <c r="I2" i="9"/>
  <c r="C2" i="9" s="1"/>
  <c r="C3" i="9"/>
  <c r="C15" i="9"/>
  <c r="C27" i="9"/>
  <c r="C39" i="9"/>
  <c r="C51" i="9"/>
  <c r="C63" i="9"/>
  <c r="C75" i="9"/>
  <c r="C87" i="9"/>
  <c r="C99" i="9"/>
  <c r="C111" i="9"/>
  <c r="C123" i="9"/>
  <c r="C135" i="9"/>
  <c r="C147" i="9"/>
  <c r="C159" i="9"/>
  <c r="C171" i="9"/>
  <c r="C183" i="9"/>
  <c r="C195" i="9"/>
  <c r="C207" i="9"/>
  <c r="C219" i="9"/>
  <c r="C231" i="9"/>
  <c r="C243" i="9"/>
  <c r="C255" i="9"/>
  <c r="C267" i="9"/>
  <c r="C279" i="9"/>
  <c r="C291" i="9"/>
  <c r="C303" i="9"/>
  <c r="C315" i="9"/>
  <c r="C327" i="9"/>
  <c r="C339" i="9"/>
  <c r="C351" i="9"/>
  <c r="C363" i="9"/>
  <c r="C375" i="9"/>
  <c r="C387" i="9"/>
  <c r="C399" i="9"/>
  <c r="C411" i="9"/>
  <c r="C423" i="9"/>
  <c r="C435" i="9"/>
  <c r="C447" i="9"/>
  <c r="C459" i="9"/>
  <c r="C471" i="9"/>
  <c r="C483" i="9"/>
  <c r="C495" i="9"/>
  <c r="C507" i="9"/>
  <c r="C519" i="9"/>
  <c r="C531" i="9"/>
  <c r="C543" i="9"/>
  <c r="C555" i="9"/>
  <c r="C567" i="9"/>
  <c r="C579" i="9"/>
  <c r="C591" i="9"/>
  <c r="C603" i="9"/>
  <c r="C615" i="9"/>
  <c r="C627" i="9"/>
  <c r="C639" i="9"/>
  <c r="C651" i="9"/>
  <c r="C663" i="9"/>
  <c r="C675" i="9"/>
  <c r="C687" i="9"/>
  <c r="C699" i="9"/>
  <c r="C711" i="9"/>
  <c r="C723" i="9"/>
  <c r="C735" i="9"/>
  <c r="C747" i="9"/>
  <c r="C759" i="9"/>
  <c r="C771" i="9"/>
  <c r="C783" i="9"/>
  <c r="C795" i="9"/>
  <c r="C807" i="9"/>
  <c r="C819" i="9"/>
  <c r="C831" i="9"/>
  <c r="C843" i="9"/>
  <c r="C855" i="9"/>
  <c r="C867" i="9"/>
  <c r="C879" i="9"/>
  <c r="C891" i="9"/>
  <c r="C903" i="9"/>
  <c r="C915" i="9"/>
  <c r="C927" i="9"/>
  <c r="C939" i="9"/>
  <c r="C951" i="9"/>
  <c r="C963" i="9"/>
  <c r="C975" i="9"/>
  <c r="C987" i="9"/>
  <c r="C999" i="9"/>
  <c r="C1011" i="9"/>
  <c r="C4" i="9"/>
  <c r="C16" i="9"/>
  <c r="C28" i="9"/>
  <c r="C40" i="9"/>
  <c r="C52" i="9"/>
  <c r="C64" i="9"/>
  <c r="C76" i="9"/>
  <c r="C88" i="9"/>
  <c r="C100" i="9"/>
  <c r="C112" i="9"/>
  <c r="C124" i="9"/>
  <c r="C136" i="9"/>
  <c r="C148" i="9"/>
  <c r="C160" i="9"/>
  <c r="C172" i="9"/>
  <c r="C184" i="9"/>
  <c r="C196" i="9"/>
  <c r="C208" i="9"/>
  <c r="C220" i="9"/>
  <c r="C232" i="9"/>
  <c r="C244" i="9"/>
  <c r="C256" i="9"/>
  <c r="C268" i="9"/>
  <c r="C280" i="9"/>
  <c r="C292" i="9"/>
  <c r="C304" i="9"/>
  <c r="C316" i="9"/>
  <c r="C328" i="9"/>
  <c r="C340" i="9"/>
  <c r="C352" i="9"/>
  <c r="C364" i="9"/>
  <c r="C376" i="9"/>
  <c r="C388" i="9"/>
  <c r="C400" i="9"/>
  <c r="C412" i="9"/>
  <c r="C424" i="9"/>
  <c r="C436" i="9"/>
  <c r="C448" i="9"/>
  <c r="C460" i="9"/>
  <c r="C472" i="9"/>
  <c r="C484" i="9"/>
  <c r="C496" i="9"/>
  <c r="C508" i="9"/>
  <c r="C520" i="9"/>
  <c r="C532" i="9"/>
  <c r="C544" i="9"/>
  <c r="C556" i="9"/>
  <c r="C568" i="9"/>
  <c r="C580" i="9"/>
  <c r="C592" i="9"/>
  <c r="C604" i="9"/>
  <c r="C616" i="9"/>
  <c r="C628" i="9"/>
  <c r="C640" i="9"/>
  <c r="C652" i="9"/>
  <c r="C664" i="9"/>
  <c r="C676" i="9"/>
  <c r="C688" i="9"/>
  <c r="C700" i="9"/>
  <c r="C712" i="9"/>
  <c r="C724" i="9"/>
  <c r="C736" i="9"/>
  <c r="C748" i="9"/>
  <c r="C760" i="9"/>
  <c r="C772" i="9"/>
  <c r="C784" i="9"/>
  <c r="C796" i="9"/>
  <c r="C808" i="9"/>
  <c r="C820" i="9"/>
  <c r="C832" i="9"/>
  <c r="C844" i="9"/>
  <c r="C856" i="9"/>
  <c r="C868" i="9"/>
  <c r="C880" i="9"/>
  <c r="C892" i="9"/>
  <c r="C904" i="9"/>
  <c r="C916" i="9"/>
  <c r="C928" i="9"/>
  <c r="C940" i="9"/>
  <c r="C952" i="9"/>
  <c r="C964" i="9"/>
  <c r="C976" i="9"/>
  <c r="C988" i="9"/>
  <c r="C1000" i="9"/>
  <c r="C1012" i="9"/>
  <c r="C5" i="9"/>
  <c r="C17" i="9"/>
  <c r="C29" i="9"/>
  <c r="C41" i="9"/>
  <c r="C53" i="9"/>
  <c r="C65" i="9"/>
  <c r="C77" i="9"/>
  <c r="C89" i="9"/>
  <c r="C101" i="9"/>
  <c r="C113" i="9"/>
  <c r="C125" i="9"/>
  <c r="C137" i="9"/>
  <c r="C149" i="9"/>
  <c r="C161" i="9"/>
  <c r="C173" i="9"/>
  <c r="C185" i="9"/>
  <c r="C197" i="9"/>
  <c r="C209" i="9"/>
  <c r="C221" i="9"/>
  <c r="C233" i="9"/>
  <c r="C245" i="9"/>
  <c r="C257" i="9"/>
  <c r="C269" i="9"/>
  <c r="C281" i="9"/>
  <c r="C293" i="9"/>
  <c r="C305" i="9"/>
  <c r="C317" i="9"/>
  <c r="C329" i="9"/>
  <c r="C341" i="9"/>
  <c r="C353" i="9"/>
  <c r="C365" i="9"/>
  <c r="C377" i="9"/>
  <c r="C389" i="9"/>
  <c r="C401" i="9"/>
  <c r="C413" i="9"/>
  <c r="C425" i="9"/>
  <c r="C437" i="9"/>
  <c r="C449" i="9"/>
  <c r="C461" i="9"/>
  <c r="C473" i="9"/>
  <c r="C485" i="9"/>
  <c r="C497" i="9"/>
  <c r="C509" i="9"/>
  <c r="C521" i="9"/>
  <c r="C533" i="9"/>
  <c r="C545" i="9"/>
  <c r="C557" i="9"/>
  <c r="C569" i="9"/>
  <c r="C581" i="9"/>
  <c r="C593" i="9"/>
  <c r="C605" i="9"/>
  <c r="C617" i="9"/>
  <c r="C629" i="9"/>
  <c r="C641" i="9"/>
  <c r="C653" i="9"/>
  <c r="C665" i="9"/>
  <c r="C677" i="9"/>
  <c r="C689" i="9"/>
  <c r="C701" i="9"/>
  <c r="C713" i="9"/>
  <c r="C725" i="9"/>
  <c r="C737" i="9"/>
  <c r="C749" i="9"/>
  <c r="C761" i="9"/>
  <c r="C773" i="9"/>
  <c r="C785" i="9"/>
  <c r="C797" i="9"/>
  <c r="C809" i="9"/>
  <c r="C821" i="9"/>
  <c r="C833" i="9"/>
  <c r="C6" i="9"/>
  <c r="C18" i="9"/>
  <c r="C30" i="9"/>
  <c r="C42" i="9"/>
  <c r="C54" i="9"/>
  <c r="C66" i="9"/>
  <c r="C78" i="9"/>
  <c r="C90" i="9"/>
  <c r="C102" i="9"/>
  <c r="C114" i="9"/>
  <c r="C126" i="9"/>
  <c r="C138" i="9"/>
  <c r="C150" i="9"/>
  <c r="C162" i="9"/>
  <c r="C174" i="9"/>
  <c r="C186" i="9"/>
  <c r="C198" i="9"/>
  <c r="C210" i="9"/>
  <c r="C222" i="9"/>
  <c r="C234" i="9"/>
  <c r="C246" i="9"/>
  <c r="C258" i="9"/>
  <c r="C270" i="9"/>
  <c r="C282" i="9"/>
  <c r="C294" i="9"/>
  <c r="C306" i="9"/>
  <c r="C318" i="9"/>
  <c r="C330" i="9"/>
  <c r="C342" i="9"/>
  <c r="C354" i="9"/>
  <c r="C366" i="9"/>
  <c r="C378" i="9"/>
  <c r="C390" i="9"/>
  <c r="C402" i="9"/>
  <c r="C414" i="9"/>
  <c r="C426" i="9"/>
  <c r="C438" i="9"/>
  <c r="C450" i="9"/>
  <c r="C462" i="9"/>
  <c r="C474" i="9"/>
  <c r="C486" i="9"/>
  <c r="C498" i="9"/>
  <c r="C510" i="9"/>
  <c r="C522" i="9"/>
  <c r="C534" i="9"/>
  <c r="C546" i="9"/>
  <c r="C558" i="9"/>
  <c r="C570" i="9"/>
  <c r="C7" i="9"/>
  <c r="C19" i="9"/>
  <c r="C31" i="9"/>
  <c r="C43" i="9"/>
  <c r="C55" i="9"/>
  <c r="C67" i="9"/>
  <c r="C79" i="9"/>
  <c r="C91" i="9"/>
  <c r="C103" i="9"/>
  <c r="C115" i="9"/>
  <c r="C127" i="9"/>
  <c r="C139" i="9"/>
  <c r="C151" i="9"/>
  <c r="C163" i="9"/>
  <c r="C175" i="9"/>
  <c r="C187" i="9"/>
  <c r="C199" i="9"/>
  <c r="C211" i="9"/>
  <c r="C223" i="9"/>
  <c r="C235" i="9"/>
  <c r="C247" i="9"/>
  <c r="C259" i="9"/>
  <c r="C271" i="9"/>
  <c r="C283" i="9"/>
  <c r="C295" i="9"/>
  <c r="C307" i="9"/>
  <c r="C319" i="9"/>
  <c r="C331" i="9"/>
  <c r="C343" i="9"/>
  <c r="C355" i="9"/>
  <c r="C367" i="9"/>
  <c r="C379" i="9"/>
  <c r="C391" i="9"/>
  <c r="C403" i="9"/>
  <c r="C415" i="9"/>
  <c r="C427" i="9"/>
  <c r="C439" i="9"/>
  <c r="C451" i="9"/>
  <c r="C463" i="9"/>
  <c r="C475" i="9"/>
  <c r="C487" i="9"/>
  <c r="C499" i="9"/>
  <c r="C511" i="9"/>
  <c r="C523" i="9"/>
  <c r="C535" i="9"/>
  <c r="C547" i="9"/>
  <c r="C559" i="9"/>
  <c r="C571" i="9"/>
  <c r="C583" i="9"/>
  <c r="C595" i="9"/>
  <c r="C607" i="9"/>
  <c r="C619" i="9"/>
  <c r="C8" i="9"/>
  <c r="C20" i="9"/>
  <c r="C32" i="9"/>
  <c r="C44" i="9"/>
  <c r="C56" i="9"/>
  <c r="C68" i="9"/>
  <c r="C80" i="9"/>
  <c r="C92" i="9"/>
  <c r="C104" i="9"/>
  <c r="C116" i="9"/>
  <c r="C128" i="9"/>
  <c r="C140" i="9"/>
  <c r="C152" i="9"/>
  <c r="C164" i="9"/>
  <c r="C176" i="9"/>
  <c r="C188" i="9"/>
  <c r="C200" i="9"/>
  <c r="C212" i="9"/>
  <c r="C224" i="9"/>
  <c r="C236" i="9"/>
  <c r="C248" i="9"/>
  <c r="C260" i="9"/>
  <c r="C272" i="9"/>
  <c r="C284" i="9"/>
  <c r="C296" i="9"/>
  <c r="C308" i="9"/>
  <c r="C320" i="9"/>
  <c r="C9" i="9"/>
  <c r="C21" i="9"/>
  <c r="C33" i="9"/>
  <c r="C45" i="9"/>
  <c r="C57" i="9"/>
  <c r="C69" i="9"/>
  <c r="C81" i="9"/>
  <c r="C93" i="9"/>
  <c r="C105" i="9"/>
  <c r="C117" i="9"/>
  <c r="C129" i="9"/>
  <c r="C141" i="9"/>
  <c r="C153" i="9"/>
  <c r="C165" i="9"/>
  <c r="C177" i="9"/>
  <c r="C189" i="9"/>
  <c r="C201" i="9"/>
  <c r="C213" i="9"/>
  <c r="C225" i="9"/>
  <c r="C237" i="9"/>
  <c r="C249" i="9"/>
  <c r="C261" i="9"/>
  <c r="C273" i="9"/>
  <c r="C285" i="9"/>
  <c r="C297" i="9"/>
  <c r="C309" i="9"/>
  <c r="C321" i="9"/>
  <c r="C333" i="9"/>
  <c r="C345" i="9"/>
  <c r="C10" i="9"/>
  <c r="C22" i="9"/>
  <c r="C34" i="9"/>
  <c r="C46" i="9"/>
  <c r="C58" i="9"/>
  <c r="C70" i="9"/>
  <c r="C82" i="9"/>
  <c r="C94" i="9"/>
  <c r="C106" i="9"/>
  <c r="C118" i="9"/>
  <c r="C130" i="9"/>
  <c r="C142" i="9"/>
  <c r="C154" i="9"/>
  <c r="C166" i="9"/>
  <c r="C178" i="9"/>
  <c r="C190" i="9"/>
  <c r="C202" i="9"/>
  <c r="C11" i="9"/>
  <c r="C23" i="9"/>
  <c r="C35" i="9"/>
  <c r="C47" i="9"/>
  <c r="C59" i="9"/>
  <c r="C71" i="9"/>
  <c r="C83" i="9"/>
  <c r="C95" i="9"/>
  <c r="C49" i="9"/>
  <c r="C97" i="9"/>
  <c r="C133" i="9"/>
  <c r="C169" i="9"/>
  <c r="C205" i="9"/>
  <c r="C238" i="9"/>
  <c r="C264" i="9"/>
  <c r="C290" i="9"/>
  <c r="C323" i="9"/>
  <c r="C347" i="9"/>
  <c r="C369" i="9"/>
  <c r="C386" i="9"/>
  <c r="C408" i="9"/>
  <c r="C430" i="9"/>
  <c r="C452" i="9"/>
  <c r="C469" i="9"/>
  <c r="C491" i="9"/>
  <c r="C513" i="9"/>
  <c r="C530" i="9"/>
  <c r="C552" i="9"/>
  <c r="C574" i="9"/>
  <c r="C590" i="9"/>
  <c r="C610" i="9"/>
  <c r="C626" i="9"/>
  <c r="C644" i="9"/>
  <c r="C659" i="9"/>
  <c r="C674" i="9"/>
  <c r="C692" i="9"/>
  <c r="C707" i="9"/>
  <c r="C722" i="9"/>
  <c r="C740" i="9"/>
  <c r="C755" i="9"/>
  <c r="C770" i="9"/>
  <c r="C788" i="9"/>
  <c r="C803" i="9"/>
  <c r="C818" i="9"/>
  <c r="C836" i="9"/>
  <c r="C850" i="9"/>
  <c r="C864" i="9"/>
  <c r="C878" i="9"/>
  <c r="C894" i="9"/>
  <c r="C908" i="9"/>
  <c r="C922" i="9"/>
  <c r="C936" i="9"/>
  <c r="C950" i="9"/>
  <c r="C966" i="9"/>
  <c r="C980" i="9"/>
  <c r="C994" i="9"/>
  <c r="C1008" i="9"/>
  <c r="C1022" i="9"/>
  <c r="C1034" i="9"/>
  <c r="C1046" i="9"/>
  <c r="C1058" i="9"/>
  <c r="F1058" i="9" s="1"/>
  <c r="G1058" i="9" s="1"/>
  <c r="C1070" i="9"/>
  <c r="C1082" i="9"/>
  <c r="C1094" i="9"/>
  <c r="C1106" i="9"/>
  <c r="C1118" i="9"/>
  <c r="C1130" i="9"/>
  <c r="C1142" i="9"/>
  <c r="C1154" i="9"/>
  <c r="C1166" i="9"/>
  <c r="C1178" i="9"/>
  <c r="C1190" i="9"/>
  <c r="C1202" i="9"/>
  <c r="C1214" i="9"/>
  <c r="C1226" i="9"/>
  <c r="C1238" i="9"/>
  <c r="C1250" i="9"/>
  <c r="C1262" i="9"/>
  <c r="C1274" i="9"/>
  <c r="C1286" i="9"/>
  <c r="C1298" i="9"/>
  <c r="C1310" i="9"/>
  <c r="C1322" i="9"/>
  <c r="C1334" i="9"/>
  <c r="C1346" i="9"/>
  <c r="C1358" i="9"/>
  <c r="C1370" i="9"/>
  <c r="C1382" i="9"/>
  <c r="C1394" i="9"/>
  <c r="F1394" i="9" s="1"/>
  <c r="G1394" i="9" s="1"/>
  <c r="C1406" i="9"/>
  <c r="C1418" i="9"/>
  <c r="C1430" i="9"/>
  <c r="C1442" i="9"/>
  <c r="C50" i="9"/>
  <c r="C98" i="9"/>
  <c r="C134" i="9"/>
  <c r="C170" i="9"/>
  <c r="C206" i="9"/>
  <c r="C239" i="9"/>
  <c r="C265" i="9"/>
  <c r="C298" i="9"/>
  <c r="C324" i="9"/>
  <c r="C348" i="9"/>
  <c r="C370" i="9"/>
  <c r="C392" i="9"/>
  <c r="C409" i="9"/>
  <c r="C431" i="9"/>
  <c r="C453" i="9"/>
  <c r="C470" i="9"/>
  <c r="C492" i="9"/>
  <c r="C514" i="9"/>
  <c r="C536" i="9"/>
  <c r="C553" i="9"/>
  <c r="C575" i="9"/>
  <c r="C594" i="9"/>
  <c r="C611" i="9"/>
  <c r="C630" i="9"/>
  <c r="C645" i="9"/>
  <c r="C660" i="9"/>
  <c r="C678" i="9"/>
  <c r="C693" i="9"/>
  <c r="C708" i="9"/>
  <c r="C726" i="9"/>
  <c r="C741" i="9"/>
  <c r="C756" i="9"/>
  <c r="C774" i="9"/>
  <c r="C789" i="9"/>
  <c r="C804" i="9"/>
  <c r="C822" i="9"/>
  <c r="C837" i="9"/>
  <c r="C851" i="9"/>
  <c r="C865" i="9"/>
  <c r="C881" i="9"/>
  <c r="C895" i="9"/>
  <c r="C909" i="9"/>
  <c r="C923" i="9"/>
  <c r="C937" i="9"/>
  <c r="C953" i="9"/>
  <c r="C967" i="9"/>
  <c r="C12" i="9"/>
  <c r="C60" i="9"/>
  <c r="C107" i="9"/>
  <c r="C143" i="9"/>
  <c r="C179" i="9"/>
  <c r="C214" i="9"/>
  <c r="C240" i="9"/>
  <c r="C266" i="9"/>
  <c r="C299" i="9"/>
  <c r="C325" i="9"/>
  <c r="C349" i="9"/>
  <c r="C371" i="9"/>
  <c r="C393" i="9"/>
  <c r="C410" i="9"/>
  <c r="C432" i="9"/>
  <c r="C454" i="9"/>
  <c r="C476" i="9"/>
  <c r="C493" i="9"/>
  <c r="C515" i="9"/>
  <c r="C537" i="9"/>
  <c r="C554" i="9"/>
  <c r="C576" i="9"/>
  <c r="C596" i="9"/>
  <c r="C612" i="9"/>
  <c r="C631" i="9"/>
  <c r="C646" i="9"/>
  <c r="C661" i="9"/>
  <c r="C679" i="9"/>
  <c r="C694" i="9"/>
  <c r="C709" i="9"/>
  <c r="C727" i="9"/>
  <c r="C742" i="9"/>
  <c r="C757" i="9"/>
  <c r="C775" i="9"/>
  <c r="C790" i="9"/>
  <c r="C805" i="9"/>
  <c r="C823" i="9"/>
  <c r="C838" i="9"/>
  <c r="C852" i="9"/>
  <c r="C866" i="9"/>
  <c r="C882" i="9"/>
  <c r="C896" i="9"/>
  <c r="C910" i="9"/>
  <c r="C924" i="9"/>
  <c r="C938" i="9"/>
  <c r="C954" i="9"/>
  <c r="C968" i="9"/>
  <c r="C982" i="9"/>
  <c r="C996" i="9"/>
  <c r="C1010" i="9"/>
  <c r="C1024" i="9"/>
  <c r="C1036" i="9"/>
  <c r="C1048" i="9"/>
  <c r="C1060" i="9"/>
  <c r="C1072" i="9"/>
  <c r="C1084" i="9"/>
  <c r="C1096" i="9"/>
  <c r="C1108" i="9"/>
  <c r="C1120" i="9"/>
  <c r="C1132" i="9"/>
  <c r="C1144" i="9"/>
  <c r="C1156" i="9"/>
  <c r="C1168" i="9"/>
  <c r="C1180" i="9"/>
  <c r="C1192" i="9"/>
  <c r="C1204" i="9"/>
  <c r="C1216" i="9"/>
  <c r="C1228" i="9"/>
  <c r="C1240" i="9"/>
  <c r="C1252" i="9"/>
  <c r="C1264" i="9"/>
  <c r="C1276" i="9"/>
  <c r="C1288" i="9"/>
  <c r="C1300" i="9"/>
  <c r="C1312" i="9"/>
  <c r="C1324" i="9"/>
  <c r="C13" i="9"/>
  <c r="C61" i="9"/>
  <c r="C108" i="9"/>
  <c r="C144" i="9"/>
  <c r="C180" i="9"/>
  <c r="C215" i="9"/>
  <c r="C241" i="9"/>
  <c r="C274" i="9"/>
  <c r="C300" i="9"/>
  <c r="C326" i="9"/>
  <c r="C350" i="9"/>
  <c r="C372" i="9"/>
  <c r="C394" i="9"/>
  <c r="C416" i="9"/>
  <c r="C433" i="9"/>
  <c r="C455" i="9"/>
  <c r="C477" i="9"/>
  <c r="C494" i="9"/>
  <c r="C516" i="9"/>
  <c r="C538" i="9"/>
  <c r="C560" i="9"/>
  <c r="C577" i="9"/>
  <c r="C597" i="9"/>
  <c r="C613" i="9"/>
  <c r="C632" i="9"/>
  <c r="C647" i="9"/>
  <c r="C662" i="9"/>
  <c r="C680" i="9"/>
  <c r="C695" i="9"/>
  <c r="C710" i="9"/>
  <c r="C728" i="9"/>
  <c r="C743" i="9"/>
  <c r="C758" i="9"/>
  <c r="C776" i="9"/>
  <c r="C791" i="9"/>
  <c r="C806" i="9"/>
  <c r="C824" i="9"/>
  <c r="C839" i="9"/>
  <c r="C853" i="9"/>
  <c r="C869" i="9"/>
  <c r="C883" i="9"/>
  <c r="C897" i="9"/>
  <c r="C911" i="9"/>
  <c r="C925" i="9"/>
  <c r="C941" i="9"/>
  <c r="C955" i="9"/>
  <c r="C969" i="9"/>
  <c r="C983" i="9"/>
  <c r="C997" i="9"/>
  <c r="C1013" i="9"/>
  <c r="C1025" i="9"/>
  <c r="C1037" i="9"/>
  <c r="C1049" i="9"/>
  <c r="C1061" i="9"/>
  <c r="C14" i="9"/>
  <c r="C62" i="9"/>
  <c r="C109" i="9"/>
  <c r="C145" i="9"/>
  <c r="C181" i="9"/>
  <c r="C216" i="9"/>
  <c r="C242" i="9"/>
  <c r="C275" i="9"/>
  <c r="C301" i="9"/>
  <c r="C332" i="9"/>
  <c r="C356" i="9"/>
  <c r="C373" i="9"/>
  <c r="C395" i="9"/>
  <c r="C417" i="9"/>
  <c r="C434" i="9"/>
  <c r="C456" i="9"/>
  <c r="C478" i="9"/>
  <c r="C500" i="9"/>
  <c r="C517" i="9"/>
  <c r="C539" i="9"/>
  <c r="C561" i="9"/>
  <c r="C578" i="9"/>
  <c r="C598" i="9"/>
  <c r="C614" i="9"/>
  <c r="C633" i="9"/>
  <c r="C648" i="9"/>
  <c r="C666" i="9"/>
  <c r="C681" i="9"/>
  <c r="C696" i="9"/>
  <c r="C714" i="9"/>
  <c r="C729" i="9"/>
  <c r="C744" i="9"/>
  <c r="C762" i="9"/>
  <c r="C777" i="9"/>
  <c r="C792" i="9"/>
  <c r="C810" i="9"/>
  <c r="C825" i="9"/>
  <c r="C24" i="9"/>
  <c r="C72" i="9"/>
  <c r="C110" i="9"/>
  <c r="C146" i="9"/>
  <c r="C182" i="9"/>
  <c r="C217" i="9"/>
  <c r="C250" i="9"/>
  <c r="C276" i="9"/>
  <c r="C302" i="9"/>
  <c r="C334" i="9"/>
  <c r="C357" i="9"/>
  <c r="C374" i="9"/>
  <c r="C396" i="9"/>
  <c r="C418" i="9"/>
  <c r="C440" i="9"/>
  <c r="C457" i="9"/>
  <c r="C479" i="9"/>
  <c r="C501" i="9"/>
  <c r="C518" i="9"/>
  <c r="C540" i="9"/>
  <c r="C562" i="9"/>
  <c r="C582" i="9"/>
  <c r="C599" i="9"/>
  <c r="C618" i="9"/>
  <c r="C634" i="9"/>
  <c r="C649" i="9"/>
  <c r="C667" i="9"/>
  <c r="C25" i="9"/>
  <c r="C73" i="9"/>
  <c r="C119" i="9"/>
  <c r="C155" i="9"/>
  <c r="C191" i="9"/>
  <c r="C218" i="9"/>
  <c r="C251" i="9"/>
  <c r="C277" i="9"/>
  <c r="C310" i="9"/>
  <c r="C335" i="9"/>
  <c r="C358" i="9"/>
  <c r="C380" i="9"/>
  <c r="C397" i="9"/>
  <c r="C419" i="9"/>
  <c r="C441" i="9"/>
  <c r="C458" i="9"/>
  <c r="C480" i="9"/>
  <c r="C502" i="9"/>
  <c r="C524" i="9"/>
  <c r="C541" i="9"/>
  <c r="C563" i="9"/>
  <c r="C584" i="9"/>
  <c r="C600" i="9"/>
  <c r="C620" i="9"/>
  <c r="C635" i="9"/>
  <c r="C650" i="9"/>
  <c r="C668" i="9"/>
  <c r="C683" i="9"/>
  <c r="C698" i="9"/>
  <c r="C716" i="9"/>
  <c r="C731" i="9"/>
  <c r="C746" i="9"/>
  <c r="C764" i="9"/>
  <c r="C26" i="9"/>
  <c r="C74" i="9"/>
  <c r="C120" i="9"/>
  <c r="C156" i="9"/>
  <c r="C192" i="9"/>
  <c r="C226" i="9"/>
  <c r="C252" i="9"/>
  <c r="C278" i="9"/>
  <c r="C311" i="9"/>
  <c r="C336" i="9"/>
  <c r="C359" i="9"/>
  <c r="C381" i="9"/>
  <c r="C398" i="9"/>
  <c r="C420" i="9"/>
  <c r="C442" i="9"/>
  <c r="C464" i="9"/>
  <c r="C481" i="9"/>
  <c r="C503" i="9"/>
  <c r="C525" i="9"/>
  <c r="C542" i="9"/>
  <c r="C564" i="9"/>
  <c r="C585" i="9"/>
  <c r="C36" i="9"/>
  <c r="C84" i="9"/>
  <c r="C121" i="9"/>
  <c r="C157" i="9"/>
  <c r="C193" i="9"/>
  <c r="C227" i="9"/>
  <c r="C253" i="9"/>
  <c r="C286" i="9"/>
  <c r="C312" i="9"/>
  <c r="C337" i="9"/>
  <c r="C360" i="9"/>
  <c r="C382" i="9"/>
  <c r="C404" i="9"/>
  <c r="C421" i="9"/>
  <c r="C443" i="9"/>
  <c r="C465" i="9"/>
  <c r="C37" i="9"/>
  <c r="C85" i="9"/>
  <c r="C122" i="9"/>
  <c r="C158" i="9"/>
  <c r="C194" i="9"/>
  <c r="C228" i="9"/>
  <c r="C254" i="9"/>
  <c r="C287" i="9"/>
  <c r="C313" i="9"/>
  <c r="C1778" i="9"/>
  <c r="C1766" i="9"/>
  <c r="C1754" i="9"/>
  <c r="C1742" i="9"/>
  <c r="C1730" i="9"/>
  <c r="C1718" i="9"/>
  <c r="C1706" i="9"/>
  <c r="C1694" i="9"/>
  <c r="C1682" i="9"/>
  <c r="C1670" i="9"/>
  <c r="C1658" i="9"/>
  <c r="C1646" i="9"/>
  <c r="C1634" i="9"/>
  <c r="C1622" i="9"/>
  <c r="C1610" i="9"/>
  <c r="C1598" i="9"/>
  <c r="C1586" i="9"/>
  <c r="C1574" i="9"/>
  <c r="C1562" i="9"/>
  <c r="C1550" i="9"/>
  <c r="C1538" i="9"/>
  <c r="C1526" i="9"/>
  <c r="C1514" i="9"/>
  <c r="C1502" i="9"/>
  <c r="C1490" i="9"/>
  <c r="F1490" i="9" s="1"/>
  <c r="G1490" i="9" s="1"/>
  <c r="C1478" i="9"/>
  <c r="C1466" i="9"/>
  <c r="C1454" i="9"/>
  <c r="C1441" i="9"/>
  <c r="C1428" i="9"/>
  <c r="C1415" i="9"/>
  <c r="C1402" i="9"/>
  <c r="C1389" i="9"/>
  <c r="C1376" i="9"/>
  <c r="C1363" i="9"/>
  <c r="C1350" i="9"/>
  <c r="C1337" i="9"/>
  <c r="C1323" i="9"/>
  <c r="C1308" i="9"/>
  <c r="C1294" i="9"/>
  <c r="C1280" i="9"/>
  <c r="C1266" i="9"/>
  <c r="C1251" i="9"/>
  <c r="C1236" i="9"/>
  <c r="C1222" i="9"/>
  <c r="C1208" i="9"/>
  <c r="C1194" i="9"/>
  <c r="C1179" i="9"/>
  <c r="C1164" i="9"/>
  <c r="C1150" i="9"/>
  <c r="C1136" i="9"/>
  <c r="C1122" i="9"/>
  <c r="C1107" i="9"/>
  <c r="C1092" i="9"/>
  <c r="C1078" i="9"/>
  <c r="C1064" i="9"/>
  <c r="C1047" i="9"/>
  <c r="C1031" i="9"/>
  <c r="C1016" i="9"/>
  <c r="C995" i="9"/>
  <c r="C977" i="9"/>
  <c r="C957" i="9"/>
  <c r="C933" i="9"/>
  <c r="C913" i="9"/>
  <c r="C889" i="9"/>
  <c r="C871" i="9"/>
  <c r="C847" i="9"/>
  <c r="C826" i="9"/>
  <c r="C798" i="9"/>
  <c r="C767" i="9"/>
  <c r="C734" i="9"/>
  <c r="C704" i="9"/>
  <c r="C671" i="9"/>
  <c r="C636" i="9"/>
  <c r="C588" i="9"/>
  <c r="C528" i="9"/>
  <c r="C467" i="9"/>
  <c r="C384" i="9"/>
  <c r="C263" i="9"/>
  <c r="C48" i="9"/>
  <c r="C1777" i="9"/>
  <c r="C1765" i="9"/>
  <c r="C1753" i="9"/>
  <c r="C1741" i="9"/>
  <c r="C1729" i="9"/>
  <c r="C1717" i="9"/>
  <c r="C1705" i="9"/>
  <c r="C1693" i="9"/>
  <c r="C1681" i="9"/>
  <c r="C1669" i="9"/>
  <c r="C1657" i="9"/>
  <c r="C1645" i="9"/>
  <c r="C1633" i="9"/>
  <c r="C1621" i="9"/>
  <c r="C1609" i="9"/>
  <c r="C1597" i="9"/>
  <c r="C1585" i="9"/>
  <c r="C1573" i="9"/>
  <c r="C1561" i="9"/>
  <c r="C1549" i="9"/>
  <c r="C1537" i="9"/>
  <c r="C1525" i="9"/>
  <c r="C1513" i="9"/>
  <c r="C1501" i="9"/>
  <c r="C1489" i="9"/>
  <c r="C1477" i="9"/>
  <c r="C1465" i="9"/>
  <c r="C1453" i="9"/>
  <c r="C1440" i="9"/>
  <c r="C1427" i="9"/>
  <c r="C1414" i="9"/>
  <c r="C1401" i="9"/>
  <c r="C1388" i="9"/>
  <c r="C1375" i="9"/>
  <c r="C1362" i="9"/>
  <c r="C1349" i="9"/>
  <c r="C1336" i="9"/>
  <c r="C1321" i="9"/>
  <c r="C1307" i="9"/>
  <c r="C1293" i="9"/>
  <c r="C1279" i="9"/>
  <c r="C1265" i="9"/>
  <c r="C1249" i="9"/>
  <c r="C1235" i="9"/>
  <c r="C1221" i="9"/>
  <c r="C1207" i="9"/>
  <c r="C1193" i="9"/>
  <c r="C1177" i="9"/>
  <c r="C1163" i="9"/>
  <c r="C1149" i="9"/>
  <c r="C1135" i="9"/>
  <c r="C1121" i="9"/>
  <c r="C1105" i="9"/>
  <c r="C1091" i="9"/>
  <c r="C1077" i="9"/>
  <c r="C1063" i="9"/>
  <c r="C1045" i="9"/>
  <c r="C1030" i="9"/>
  <c r="C1015" i="9"/>
  <c r="C993" i="9"/>
  <c r="C974" i="9"/>
  <c r="C956" i="9"/>
  <c r="C932" i="9"/>
  <c r="C912" i="9"/>
  <c r="C888" i="9"/>
  <c r="C870" i="9"/>
  <c r="C846" i="9"/>
  <c r="C817" i="9"/>
  <c r="C794" i="9"/>
  <c r="C766" i="9"/>
  <c r="C733" i="9"/>
  <c r="C703" i="9"/>
  <c r="C670" i="9"/>
  <c r="C625" i="9"/>
  <c r="C587" i="9"/>
  <c r="F587" i="9" s="1"/>
  <c r="G587" i="9" s="1"/>
  <c r="C527" i="9"/>
  <c r="C466" i="9"/>
  <c r="C383" i="9"/>
  <c r="C262" i="9"/>
  <c r="C38" i="9"/>
  <c r="C1788" i="9"/>
  <c r="C1776" i="9"/>
  <c r="C1764" i="9"/>
  <c r="C1752" i="9"/>
  <c r="C1740" i="9"/>
  <c r="C1728" i="9"/>
  <c r="C1716" i="9"/>
  <c r="C1704" i="9"/>
  <c r="C1692" i="9"/>
  <c r="F1692" i="9" s="1"/>
  <c r="G1692" i="9" s="1"/>
  <c r="C1680" i="9"/>
  <c r="C1668" i="9"/>
  <c r="C1656" i="9"/>
  <c r="C1644" i="9"/>
  <c r="C1632" i="9"/>
  <c r="C1620" i="9"/>
  <c r="C1608" i="9"/>
  <c r="C1596" i="9"/>
  <c r="C1584" i="9"/>
  <c r="C1572" i="9"/>
  <c r="C1560" i="9"/>
  <c r="C1548" i="9"/>
  <c r="C1536" i="9"/>
  <c r="C1524" i="9"/>
  <c r="C1512" i="9"/>
  <c r="C1500" i="9"/>
  <c r="C1488" i="9"/>
  <c r="C1476" i="9"/>
  <c r="C1464" i="9"/>
  <c r="C1452" i="9"/>
  <c r="C1439" i="9"/>
  <c r="F1439" i="9" s="1"/>
  <c r="G1439" i="9" s="1"/>
  <c r="C1426" i="9"/>
  <c r="C1413" i="9"/>
  <c r="C1400" i="9"/>
  <c r="C1387" i="9"/>
  <c r="C1374" i="9"/>
  <c r="C1361" i="9"/>
  <c r="C1348" i="9"/>
  <c r="C1335" i="9"/>
  <c r="C1320" i="9"/>
  <c r="C1306" i="9"/>
  <c r="C1292" i="9"/>
  <c r="C1278" i="9"/>
  <c r="C1263" i="9"/>
  <c r="C1248" i="9"/>
  <c r="C1234" i="9"/>
  <c r="C1220" i="9"/>
  <c r="C1206" i="9"/>
  <c r="C1191" i="9"/>
  <c r="C1176" i="9"/>
  <c r="C1162" i="9"/>
  <c r="C1148" i="9"/>
  <c r="C1134" i="9"/>
  <c r="C1119" i="9"/>
  <c r="C1104" i="9"/>
  <c r="C1090" i="9"/>
  <c r="C1076" i="9"/>
  <c r="C1062" i="9"/>
  <c r="C1044" i="9"/>
  <c r="C1029" i="9"/>
  <c r="C1014" i="9"/>
  <c r="C992" i="9"/>
  <c r="C973" i="9"/>
  <c r="C949" i="9"/>
  <c r="C931" i="9"/>
  <c r="C907" i="9"/>
  <c r="C887" i="9"/>
  <c r="C863" i="9"/>
  <c r="C845" i="9"/>
  <c r="C816" i="9"/>
  <c r="C793" i="9"/>
  <c r="C765" i="9"/>
  <c r="C732" i="9"/>
  <c r="C702" i="9"/>
  <c r="C669" i="9"/>
  <c r="C624" i="9"/>
  <c r="C586" i="9"/>
  <c r="C526" i="9"/>
  <c r="C446" i="9"/>
  <c r="C368" i="9"/>
  <c r="C230" i="9"/>
  <c r="C1787" i="9"/>
  <c r="C1775" i="9"/>
  <c r="C1763" i="9"/>
  <c r="C1751" i="9"/>
  <c r="C1739" i="9"/>
  <c r="C1727" i="9"/>
  <c r="C1715" i="9"/>
  <c r="C1703" i="9"/>
  <c r="C1691" i="9"/>
  <c r="C1679" i="9"/>
  <c r="C1667" i="9"/>
  <c r="C1655" i="9"/>
  <c r="C1643" i="9"/>
  <c r="C1631" i="9"/>
  <c r="C1619" i="9"/>
  <c r="C1607" i="9"/>
  <c r="C1595" i="9"/>
  <c r="F1595" i="9" s="1"/>
  <c r="G1595" i="9" s="1"/>
  <c r="C1583" i="9"/>
  <c r="C1571" i="9"/>
  <c r="C1559" i="9"/>
  <c r="C1547" i="9"/>
  <c r="C1535" i="9"/>
  <c r="C1523" i="9"/>
  <c r="C1511" i="9"/>
  <c r="C1499" i="9"/>
  <c r="C1487" i="9"/>
  <c r="C1475" i="9"/>
  <c r="C1463" i="9"/>
  <c r="C1451" i="9"/>
  <c r="C1438" i="9"/>
  <c r="C1425" i="9"/>
  <c r="C1412" i="9"/>
  <c r="C1399" i="9"/>
  <c r="C1386" i="9"/>
  <c r="C1373" i="9"/>
  <c r="C1360" i="9"/>
  <c r="C1347" i="9"/>
  <c r="C1333" i="9"/>
  <c r="C1319" i="9"/>
  <c r="C1305" i="9"/>
  <c r="C1291" i="9"/>
  <c r="C1277" i="9"/>
  <c r="C1261" i="9"/>
  <c r="C1247" i="9"/>
  <c r="C1233" i="9"/>
  <c r="C1219" i="9"/>
  <c r="C1205" i="9"/>
  <c r="C1189" i="9"/>
  <c r="C1175" i="9"/>
  <c r="C1161" i="9"/>
  <c r="C1147" i="9"/>
  <c r="C1133" i="9"/>
  <c r="C1117" i="9"/>
  <c r="C1103" i="9"/>
  <c r="C1089" i="9"/>
  <c r="C1075" i="9"/>
  <c r="C1059" i="9"/>
  <c r="C1043" i="9"/>
  <c r="C1028" i="9"/>
  <c r="C1009" i="9"/>
  <c r="C991" i="9"/>
  <c r="C972" i="9"/>
  <c r="C948" i="9"/>
  <c r="C930" i="9"/>
  <c r="C906" i="9"/>
  <c r="C886" i="9"/>
  <c r="C862" i="9"/>
  <c r="C842" i="9"/>
  <c r="C815" i="9"/>
  <c r="C787" i="9"/>
  <c r="C763" i="9"/>
  <c r="C730" i="9"/>
  <c r="C697" i="9"/>
  <c r="C658" i="9"/>
  <c r="C623" i="9"/>
  <c r="C573" i="9"/>
  <c r="C512" i="9"/>
  <c r="C445" i="9"/>
  <c r="C362" i="9"/>
  <c r="C229" i="9"/>
  <c r="N3" i="3"/>
  <c r="O3" i="3" s="1"/>
  <c r="N4" i="3"/>
  <c r="O4" i="3" s="1"/>
  <c r="N5" i="3"/>
  <c r="O5" i="3" s="1"/>
  <c r="F840" i="9" l="1"/>
  <c r="G840" i="9" s="1"/>
  <c r="F984" i="9"/>
  <c r="G984" i="9" s="1"/>
  <c r="F768" i="9"/>
  <c r="G768" i="9" s="1"/>
  <c r="F27" i="9"/>
  <c r="G27" i="9" s="1"/>
  <c r="F96" i="9"/>
  <c r="G96" i="9" s="1"/>
  <c r="F240" i="9"/>
  <c r="G240" i="9" s="1"/>
  <c r="F672" i="9"/>
  <c r="G672" i="9" s="1"/>
  <c r="F960" i="9"/>
  <c r="G960" i="9" s="1"/>
  <c r="F85" i="9"/>
  <c r="G85" i="9" s="1"/>
  <c r="F373" i="9"/>
  <c r="G373" i="9" s="1"/>
  <c r="F661" i="9"/>
  <c r="G661" i="9" s="1"/>
  <c r="F805" i="9"/>
  <c r="G805" i="9" s="1"/>
  <c r="F75" i="9"/>
  <c r="G75" i="9" s="1"/>
  <c r="F219" i="9"/>
  <c r="G219" i="9" s="1"/>
  <c r="F363" i="9"/>
  <c r="G363" i="9" s="1"/>
  <c r="F507" i="9"/>
  <c r="G507" i="9" s="1"/>
  <c r="F651" i="9"/>
  <c r="G651" i="9" s="1"/>
  <c r="F795" i="9"/>
  <c r="G795" i="9" s="1"/>
  <c r="F939" i="9"/>
  <c r="G939" i="9" s="1"/>
  <c r="F33" i="9"/>
  <c r="G33" i="9" s="1"/>
  <c r="F177" i="9"/>
  <c r="G177" i="9" s="1"/>
  <c r="F321" i="9"/>
  <c r="G321" i="9" s="1"/>
  <c r="F609" i="9"/>
  <c r="G609" i="9" s="1"/>
  <c r="F1197" i="9"/>
  <c r="G1197" i="9" s="1"/>
  <c r="F1341" i="9"/>
  <c r="G1341" i="9" s="1"/>
  <c r="F1485" i="9"/>
  <c r="G1485" i="9" s="1"/>
  <c r="F1366" i="9"/>
  <c r="G1366" i="9" s="1"/>
  <c r="F1080" i="9"/>
  <c r="G1080" i="9" s="1"/>
  <c r="F1224" i="9"/>
  <c r="G1224" i="9" s="1"/>
  <c r="F1368" i="9"/>
  <c r="G1368" i="9" s="1"/>
  <c r="F1407" i="9"/>
  <c r="G1407" i="9" s="1"/>
  <c r="F24" i="9"/>
  <c r="G24" i="9" s="1"/>
  <c r="F168" i="9"/>
  <c r="G168" i="9" s="1"/>
  <c r="F312" i="9"/>
  <c r="G312" i="9" s="1"/>
  <c r="F456" i="9"/>
  <c r="G456" i="9" s="1"/>
  <c r="F48" i="9"/>
  <c r="G48" i="9" s="1"/>
  <c r="F192" i="9"/>
  <c r="G192" i="9" s="1"/>
  <c r="F336" i="9"/>
  <c r="G336" i="9" s="1"/>
  <c r="F480" i="9"/>
  <c r="G480" i="9" s="1"/>
  <c r="F624" i="9"/>
  <c r="G624" i="9" s="1"/>
  <c r="F912" i="9"/>
  <c r="G912" i="9" s="1"/>
  <c r="F37" i="9"/>
  <c r="G37" i="9" s="1"/>
  <c r="F181" i="9"/>
  <c r="G181" i="9" s="1"/>
  <c r="F325" i="9"/>
  <c r="G325" i="9" s="1"/>
  <c r="F469" i="9"/>
  <c r="G469" i="9" s="1"/>
  <c r="F613" i="9"/>
  <c r="G613" i="9" s="1"/>
  <c r="F757" i="9"/>
  <c r="G757" i="9" s="1"/>
  <c r="F901" i="9"/>
  <c r="G901" i="9" s="1"/>
  <c r="F171" i="9"/>
  <c r="G171" i="9" s="1"/>
  <c r="F315" i="9"/>
  <c r="G315" i="9" s="1"/>
  <c r="F459" i="9"/>
  <c r="G459" i="9" s="1"/>
  <c r="F603" i="9"/>
  <c r="G603" i="9" s="1"/>
  <c r="F747" i="9"/>
  <c r="G747" i="9" s="1"/>
  <c r="F891" i="9"/>
  <c r="G891" i="9" s="1"/>
  <c r="F28" i="9"/>
  <c r="G28" i="9" s="1"/>
  <c r="F172" i="9"/>
  <c r="G172" i="9" s="1"/>
  <c r="F316" i="9"/>
  <c r="G316" i="9" s="1"/>
  <c r="F460" i="9"/>
  <c r="G460" i="9" s="1"/>
  <c r="F604" i="9"/>
  <c r="G604" i="9" s="1"/>
  <c r="F748" i="9"/>
  <c r="G748" i="9" s="1"/>
  <c r="F892" i="9"/>
  <c r="G892" i="9" s="1"/>
  <c r="F17" i="9"/>
  <c r="G17" i="9" s="1"/>
  <c r="F161" i="9"/>
  <c r="G161" i="9" s="1"/>
  <c r="F305" i="9"/>
  <c r="G305" i="9" s="1"/>
  <c r="F449" i="9"/>
  <c r="G449" i="9" s="1"/>
  <c r="F593" i="9"/>
  <c r="G593" i="9" s="1"/>
  <c r="F737" i="9"/>
  <c r="G737" i="9" s="1"/>
  <c r="F881" i="9"/>
  <c r="G881" i="9" s="1"/>
  <c r="F102" i="9"/>
  <c r="G102" i="9" s="1"/>
  <c r="F246" i="9"/>
  <c r="G246" i="9" s="1"/>
  <c r="F390" i="9"/>
  <c r="G390" i="9" s="1"/>
  <c r="F534" i="9"/>
  <c r="G534" i="9" s="1"/>
  <c r="F678" i="9"/>
  <c r="G678" i="9" s="1"/>
  <c r="F43" i="9"/>
  <c r="G43" i="9" s="1"/>
  <c r="F187" i="9"/>
  <c r="G187" i="9" s="1"/>
  <c r="F331" i="9"/>
  <c r="G331" i="9" s="1"/>
  <c r="F475" i="9"/>
  <c r="G475" i="9" s="1"/>
  <c r="F619" i="9"/>
  <c r="G619" i="9" s="1"/>
  <c r="F56" i="9"/>
  <c r="G56" i="9" s="1"/>
  <c r="F200" i="9"/>
  <c r="G200" i="9" s="1"/>
  <c r="F344" i="9"/>
  <c r="G344" i="9" s="1"/>
  <c r="F488" i="9"/>
  <c r="G488" i="9" s="1"/>
  <c r="F129" i="9"/>
  <c r="G129" i="9" s="1"/>
  <c r="F273" i="9"/>
  <c r="G273" i="9" s="1"/>
  <c r="F417" i="9"/>
  <c r="G417" i="9" s="1"/>
  <c r="F561" i="9"/>
  <c r="G561" i="9" s="1"/>
  <c r="F334" i="9"/>
  <c r="G334" i="9" s="1"/>
  <c r="F1581" i="9"/>
  <c r="G1581" i="9" s="1"/>
  <c r="F1421" i="9"/>
  <c r="G1421" i="9" s="1"/>
  <c r="F72" i="9"/>
  <c r="G72" i="9" s="1"/>
  <c r="F216" i="9"/>
  <c r="G216" i="9" s="1"/>
  <c r="F1066" i="9"/>
  <c r="G1066" i="9" s="1"/>
  <c r="F384" i="9"/>
  <c r="G384" i="9" s="1"/>
  <c r="F528" i="9"/>
  <c r="G528" i="9" s="1"/>
  <c r="F816" i="9"/>
  <c r="G816" i="9" s="1"/>
  <c r="F229" i="9"/>
  <c r="G229" i="9" s="1"/>
  <c r="F517" i="9"/>
  <c r="G517" i="9" s="1"/>
  <c r="F949" i="9"/>
  <c r="G949" i="9" s="1"/>
  <c r="F76" i="9"/>
  <c r="G76" i="9" s="1"/>
  <c r="F220" i="9"/>
  <c r="G220" i="9" s="1"/>
  <c r="F364" i="9"/>
  <c r="G364" i="9" s="1"/>
  <c r="F508" i="9"/>
  <c r="G508" i="9" s="1"/>
  <c r="F652" i="9"/>
  <c r="G652" i="9" s="1"/>
  <c r="F796" i="9"/>
  <c r="G796" i="9" s="1"/>
  <c r="F940" i="9"/>
  <c r="G940" i="9" s="1"/>
  <c r="F65" i="9"/>
  <c r="G65" i="9" s="1"/>
  <c r="F209" i="9"/>
  <c r="G209" i="9" s="1"/>
  <c r="F353" i="9"/>
  <c r="G353" i="9" s="1"/>
  <c r="F497" i="9"/>
  <c r="G497" i="9" s="1"/>
  <c r="F641" i="9"/>
  <c r="G641" i="9" s="1"/>
  <c r="F785" i="9"/>
  <c r="G785" i="9" s="1"/>
  <c r="F6" i="9"/>
  <c r="G6" i="9" s="1"/>
  <c r="F150" i="9"/>
  <c r="G150" i="9" s="1"/>
  <c r="F294" i="9"/>
  <c r="G294" i="9" s="1"/>
  <c r="F438" i="9"/>
  <c r="G438" i="9" s="1"/>
  <c r="F582" i="9"/>
  <c r="G582" i="9" s="1"/>
  <c r="F726" i="9"/>
  <c r="G726" i="9" s="1"/>
  <c r="F91" i="9"/>
  <c r="G91" i="9" s="1"/>
  <c r="F235" i="9"/>
  <c r="G235" i="9" s="1"/>
  <c r="F379" i="9"/>
  <c r="G379" i="9" s="1"/>
  <c r="F523" i="9"/>
  <c r="G523" i="9" s="1"/>
  <c r="F667" i="9"/>
  <c r="G667" i="9" s="1"/>
  <c r="F104" i="9"/>
  <c r="G104" i="9" s="1"/>
  <c r="F248" i="9"/>
  <c r="G248" i="9" s="1"/>
  <c r="F392" i="9"/>
  <c r="G392" i="9" s="1"/>
  <c r="F465" i="9"/>
  <c r="G465" i="9" s="1"/>
  <c r="F518" i="9"/>
  <c r="G518" i="9" s="1"/>
  <c r="F847" i="9"/>
  <c r="G847" i="9" s="1"/>
  <c r="F1053" i="9"/>
  <c r="G1053" i="9" s="1"/>
  <c r="F47" i="9"/>
  <c r="G47" i="9" s="1"/>
  <c r="F596" i="9"/>
  <c r="G596" i="9" s="1"/>
  <c r="F887" i="9"/>
  <c r="G887" i="9" s="1"/>
  <c r="F1078" i="9"/>
  <c r="G1078" i="9" s="1"/>
  <c r="F1222" i="9"/>
  <c r="G1222" i="9" s="1"/>
  <c r="F1510" i="9"/>
  <c r="G1510" i="9" s="1"/>
  <c r="F58" i="9"/>
  <c r="G58" i="9" s="1"/>
  <c r="F599" i="9"/>
  <c r="G599" i="9" s="1"/>
  <c r="F894" i="9"/>
  <c r="G894" i="9" s="1"/>
  <c r="F1512" i="9"/>
  <c r="G1512" i="9" s="1"/>
  <c r="F11" i="9"/>
  <c r="G11" i="9" s="1"/>
  <c r="F566" i="9"/>
  <c r="G566" i="9" s="1"/>
  <c r="F873" i="9"/>
  <c r="G873" i="9" s="1"/>
  <c r="F1069" i="9"/>
  <c r="G1069" i="9" s="1"/>
  <c r="F1213" i="9"/>
  <c r="G1213" i="9" s="1"/>
  <c r="F1357" i="9"/>
  <c r="G1357" i="9" s="1"/>
  <c r="F1501" i="9"/>
  <c r="G1501" i="9" s="1"/>
  <c r="F494" i="9"/>
  <c r="G494" i="9" s="1"/>
  <c r="F835" i="9"/>
  <c r="G835" i="9" s="1"/>
  <c r="F1046" i="9"/>
  <c r="G1046" i="9" s="1"/>
  <c r="F1190" i="9"/>
  <c r="G1190" i="9" s="1"/>
  <c r="F1334" i="9"/>
  <c r="G1334" i="9" s="1"/>
  <c r="F1478" i="9"/>
  <c r="G1478" i="9" s="1"/>
  <c r="F214" i="9"/>
  <c r="G214" i="9" s="1"/>
  <c r="F698" i="9"/>
  <c r="G698" i="9" s="1"/>
  <c r="F955" i="9"/>
  <c r="G955" i="9" s="1"/>
  <c r="F1119" i="9"/>
  <c r="G1119" i="9" s="1"/>
  <c r="F1263" i="9"/>
  <c r="G1263" i="9" s="1"/>
  <c r="F1551" i="9"/>
  <c r="G1551" i="9" s="1"/>
  <c r="F263" i="9"/>
  <c r="G263" i="9" s="1"/>
  <c r="F728" i="9"/>
  <c r="G728" i="9" s="1"/>
  <c r="F974" i="9"/>
  <c r="G974" i="9" s="1"/>
  <c r="F1132" i="9"/>
  <c r="G1132" i="9" s="1"/>
  <c r="F1276" i="9"/>
  <c r="G1276" i="9" s="1"/>
  <c r="F1420" i="9"/>
  <c r="G1420" i="9" s="1"/>
  <c r="F122" i="9"/>
  <c r="G122" i="9" s="1"/>
  <c r="F646" i="9"/>
  <c r="G646" i="9" s="1"/>
  <c r="F921" i="9"/>
  <c r="G921" i="9" s="1"/>
  <c r="F1097" i="9"/>
  <c r="G1097" i="9" s="1"/>
  <c r="F1241" i="9"/>
  <c r="G1241" i="9" s="1"/>
  <c r="F370" i="9"/>
  <c r="G370" i="9" s="1"/>
  <c r="F778" i="9"/>
  <c r="G778" i="9" s="1"/>
  <c r="F1013" i="9"/>
  <c r="G1013" i="9" s="1"/>
  <c r="F1158" i="9"/>
  <c r="G1158" i="9" s="1"/>
  <c r="F35" i="9"/>
  <c r="G35" i="9" s="1"/>
  <c r="F586" i="9"/>
  <c r="G586" i="9" s="1"/>
  <c r="F884" i="9"/>
  <c r="G884" i="9" s="1"/>
  <c r="F1075" i="9"/>
  <c r="G1075" i="9" s="1"/>
  <c r="F1219" i="9"/>
  <c r="G1219" i="9" s="1"/>
  <c r="F1363" i="9"/>
  <c r="G1363" i="9" s="1"/>
  <c r="F967" i="9"/>
  <c r="G967" i="9" s="1"/>
  <c r="F1542" i="9"/>
  <c r="G1542" i="9" s="1"/>
  <c r="F1719" i="9"/>
  <c r="G1719" i="9" s="1"/>
  <c r="F1136" i="9"/>
  <c r="G1136" i="9" s="1"/>
  <c r="F1583" i="9"/>
  <c r="G1583" i="9" s="1"/>
  <c r="F1744" i="9"/>
  <c r="G1744" i="9" s="1"/>
  <c r="F1609" i="9"/>
  <c r="G1609" i="9" s="1"/>
  <c r="F1482" i="9"/>
  <c r="G1482" i="9" s="1"/>
  <c r="F1349" i="9"/>
  <c r="G1349" i="9" s="1"/>
  <c r="F1259" i="9"/>
  <c r="G1259" i="9" s="1"/>
  <c r="F108" i="9"/>
  <c r="G108" i="9" s="1"/>
  <c r="F252" i="9"/>
  <c r="G252" i="9" s="1"/>
  <c r="F396" i="9"/>
  <c r="G396" i="9" s="1"/>
  <c r="F1236" i="9"/>
  <c r="G1236" i="9" s="1"/>
  <c r="F120" i="9"/>
  <c r="G120" i="9" s="1"/>
  <c r="F264" i="9"/>
  <c r="G264" i="9" s="1"/>
  <c r="F408" i="9"/>
  <c r="G408" i="9" s="1"/>
  <c r="F552" i="9"/>
  <c r="G552" i="9" s="1"/>
  <c r="F696" i="9"/>
  <c r="G696" i="9" s="1"/>
  <c r="F109" i="9"/>
  <c r="G109" i="9" s="1"/>
  <c r="F253" i="9"/>
  <c r="G253" i="9" s="1"/>
  <c r="F397" i="9"/>
  <c r="G397" i="9" s="1"/>
  <c r="F541" i="9"/>
  <c r="G541" i="9" s="1"/>
  <c r="F685" i="9"/>
  <c r="G685" i="9" s="1"/>
  <c r="F829" i="9"/>
  <c r="G829" i="9" s="1"/>
  <c r="F973" i="9"/>
  <c r="G973" i="9" s="1"/>
  <c r="F99" i="9"/>
  <c r="G99" i="9" s="1"/>
  <c r="F243" i="9"/>
  <c r="G243" i="9" s="1"/>
  <c r="F387" i="9"/>
  <c r="G387" i="9" s="1"/>
  <c r="F531" i="9"/>
  <c r="G531" i="9" s="1"/>
  <c r="F675" i="9"/>
  <c r="G675" i="9" s="1"/>
  <c r="F819" i="9"/>
  <c r="G819" i="9" s="1"/>
  <c r="F963" i="9"/>
  <c r="G963" i="9" s="1"/>
  <c r="F100" i="9"/>
  <c r="G100" i="9" s="1"/>
  <c r="F244" i="9"/>
  <c r="G244" i="9" s="1"/>
  <c r="F388" i="9"/>
  <c r="G388" i="9" s="1"/>
  <c r="F532" i="9"/>
  <c r="G532" i="9" s="1"/>
  <c r="F676" i="9"/>
  <c r="G676" i="9" s="1"/>
  <c r="F820" i="9"/>
  <c r="G820" i="9" s="1"/>
  <c r="F964" i="9"/>
  <c r="G964" i="9" s="1"/>
  <c r="F89" i="9"/>
  <c r="G89" i="9" s="1"/>
  <c r="F233" i="9"/>
  <c r="G233" i="9" s="1"/>
  <c r="F377" i="9"/>
  <c r="G377" i="9" s="1"/>
  <c r="F521" i="9"/>
  <c r="G521" i="9" s="1"/>
  <c r="F665" i="9"/>
  <c r="G665" i="9" s="1"/>
  <c r="F809" i="9"/>
  <c r="G809" i="9" s="1"/>
  <c r="F30" i="9"/>
  <c r="G30" i="9" s="1"/>
  <c r="F841" i="9"/>
  <c r="G841" i="9" s="1"/>
  <c r="F144" i="9"/>
  <c r="G144" i="9" s="1"/>
  <c r="F288" i="9"/>
  <c r="G288" i="9" s="1"/>
  <c r="F432" i="9"/>
  <c r="G432" i="9" s="1"/>
  <c r="F576" i="9"/>
  <c r="G576" i="9" s="1"/>
  <c r="F720" i="9"/>
  <c r="G720" i="9" s="1"/>
  <c r="F864" i="9"/>
  <c r="G864" i="9" s="1"/>
  <c r="F1008" i="9"/>
  <c r="G1008" i="9" s="1"/>
  <c r="F133" i="9"/>
  <c r="G133" i="9" s="1"/>
  <c r="F277" i="9"/>
  <c r="G277" i="9" s="1"/>
  <c r="F421" i="9"/>
  <c r="G421" i="9" s="1"/>
  <c r="F565" i="9"/>
  <c r="G565" i="9" s="1"/>
  <c r="F709" i="9"/>
  <c r="G709" i="9" s="1"/>
  <c r="F853" i="9"/>
  <c r="G853" i="9" s="1"/>
  <c r="F997" i="9"/>
  <c r="G997" i="9" s="1"/>
  <c r="F123" i="9"/>
  <c r="G123" i="9" s="1"/>
  <c r="F267" i="9"/>
  <c r="G267" i="9" s="1"/>
  <c r="F411" i="9"/>
  <c r="G411" i="9" s="1"/>
  <c r="F555" i="9"/>
  <c r="G555" i="9" s="1"/>
  <c r="F699" i="9"/>
  <c r="G699" i="9" s="1"/>
  <c r="F843" i="9"/>
  <c r="G843" i="9" s="1"/>
  <c r="F987" i="9"/>
  <c r="G987" i="9" s="1"/>
  <c r="F124" i="9"/>
  <c r="G124" i="9" s="1"/>
  <c r="F268" i="9"/>
  <c r="G268" i="9" s="1"/>
  <c r="F412" i="9"/>
  <c r="G412" i="9" s="1"/>
  <c r="F556" i="9"/>
  <c r="G556" i="9" s="1"/>
  <c r="F700" i="9"/>
  <c r="G700" i="9" s="1"/>
  <c r="F844" i="9"/>
  <c r="G844" i="9" s="1"/>
  <c r="F988" i="9"/>
  <c r="G988" i="9" s="1"/>
  <c r="F113" i="9"/>
  <c r="G113" i="9" s="1"/>
  <c r="F257" i="9"/>
  <c r="G257" i="9" s="1"/>
  <c r="F401" i="9"/>
  <c r="G401" i="9" s="1"/>
  <c r="F545" i="9"/>
  <c r="G545" i="9" s="1"/>
  <c r="F689" i="9"/>
  <c r="G689" i="9" s="1"/>
  <c r="F833" i="9"/>
  <c r="G833" i="9" s="1"/>
  <c r="F54" i="9"/>
  <c r="G54" i="9" s="1"/>
  <c r="F198" i="9"/>
  <c r="G198" i="9" s="1"/>
  <c r="F342" i="9"/>
  <c r="G342" i="9" s="1"/>
  <c r="F486" i="9"/>
  <c r="G486" i="9" s="1"/>
  <c r="F630" i="9"/>
  <c r="G630" i="9" s="1"/>
  <c r="F774" i="9"/>
  <c r="G774" i="9" s="1"/>
  <c r="F139" i="9"/>
  <c r="G139" i="9" s="1"/>
  <c r="F283" i="9"/>
  <c r="G283" i="9" s="1"/>
  <c r="F427" i="9"/>
  <c r="G427" i="9" s="1"/>
  <c r="F571" i="9"/>
  <c r="G571" i="9" s="1"/>
  <c r="F8" i="9"/>
  <c r="G8" i="9" s="1"/>
  <c r="F152" i="9"/>
  <c r="G152" i="9" s="1"/>
  <c r="F296" i="9"/>
  <c r="G296" i="9" s="1"/>
  <c r="F440" i="9"/>
  <c r="G440" i="9" s="1"/>
  <c r="F81" i="9"/>
  <c r="G81" i="9" s="1"/>
  <c r="F225" i="9"/>
  <c r="G225" i="9" s="1"/>
  <c r="F369" i="9"/>
  <c r="G369" i="9" s="1"/>
  <c r="F513" i="9"/>
  <c r="G513" i="9" s="1"/>
  <c r="F142" i="9"/>
  <c r="G142" i="9" s="1"/>
  <c r="F540" i="9"/>
  <c r="G540" i="9" s="1"/>
  <c r="F684" i="9"/>
  <c r="G684" i="9" s="1"/>
  <c r="F828" i="9"/>
  <c r="G828" i="9" s="1"/>
  <c r="F972" i="9"/>
  <c r="G972" i="9" s="1"/>
  <c r="F97" i="9"/>
  <c r="G97" i="9" s="1"/>
  <c r="F241" i="9"/>
  <c r="G241" i="9" s="1"/>
  <c r="F385" i="9"/>
  <c r="G385" i="9" s="1"/>
  <c r="F529" i="9"/>
  <c r="G529" i="9" s="1"/>
  <c r="F673" i="9"/>
  <c r="G673" i="9" s="1"/>
  <c r="F817" i="9"/>
  <c r="G817" i="9" s="1"/>
  <c r="F961" i="9"/>
  <c r="G961" i="9" s="1"/>
  <c r="F87" i="9"/>
  <c r="G87" i="9" s="1"/>
  <c r="F231" i="9"/>
  <c r="G231" i="9" s="1"/>
  <c r="F375" i="9"/>
  <c r="G375" i="9" s="1"/>
  <c r="F519" i="9"/>
  <c r="G519" i="9" s="1"/>
  <c r="F663" i="9"/>
  <c r="G663" i="9" s="1"/>
  <c r="F807" i="9"/>
  <c r="G807" i="9" s="1"/>
  <c r="F951" i="9"/>
  <c r="G951" i="9" s="1"/>
  <c r="F88" i="9"/>
  <c r="G88" i="9" s="1"/>
  <c r="F232" i="9"/>
  <c r="G232" i="9" s="1"/>
  <c r="F376" i="9"/>
  <c r="G376" i="9" s="1"/>
  <c r="F520" i="9"/>
  <c r="G520" i="9" s="1"/>
  <c r="F664" i="9"/>
  <c r="G664" i="9" s="1"/>
  <c r="F808" i="9"/>
  <c r="G808" i="9" s="1"/>
  <c r="F952" i="9"/>
  <c r="G952" i="9" s="1"/>
  <c r="F77" i="9"/>
  <c r="G77" i="9" s="1"/>
  <c r="F221" i="9"/>
  <c r="G221" i="9" s="1"/>
  <c r="F365" i="9"/>
  <c r="G365" i="9" s="1"/>
  <c r="F509" i="9"/>
  <c r="G509" i="9" s="1"/>
  <c r="F653" i="9"/>
  <c r="G653" i="9" s="1"/>
  <c r="F797" i="9"/>
  <c r="G797" i="9" s="1"/>
  <c r="F18" i="9"/>
  <c r="G18" i="9" s="1"/>
  <c r="F162" i="9"/>
  <c r="G162" i="9" s="1"/>
  <c r="F306" i="9"/>
  <c r="G306" i="9" s="1"/>
  <c r="F450" i="9"/>
  <c r="G450" i="9" s="1"/>
  <c r="F594" i="9"/>
  <c r="G594" i="9" s="1"/>
  <c r="F738" i="9"/>
  <c r="G738" i="9" s="1"/>
  <c r="F103" i="9"/>
  <c r="G103" i="9" s="1"/>
  <c r="F247" i="9"/>
  <c r="G247" i="9" s="1"/>
  <c r="F391" i="9"/>
  <c r="G391" i="9" s="1"/>
  <c r="F535" i="9"/>
  <c r="G535" i="9" s="1"/>
  <c r="F679" i="9"/>
  <c r="G679" i="9" s="1"/>
  <c r="F116" i="9"/>
  <c r="G116" i="9" s="1"/>
  <c r="F260" i="9"/>
  <c r="G260" i="9" s="1"/>
  <c r="F404" i="9"/>
  <c r="G404" i="9" s="1"/>
  <c r="F45" i="9"/>
  <c r="G45" i="9" s="1"/>
  <c r="F189" i="9"/>
  <c r="G189" i="9" s="1"/>
  <c r="F333" i="9"/>
  <c r="G333" i="9" s="1"/>
  <c r="F477" i="9"/>
  <c r="G477" i="9" s="1"/>
  <c r="F621" i="9"/>
  <c r="G621" i="9" s="1"/>
  <c r="F554" i="9"/>
  <c r="G554" i="9" s="1"/>
  <c r="F866" i="9"/>
  <c r="G866" i="9" s="1"/>
  <c r="F1065" i="9"/>
  <c r="G1065" i="9" s="1"/>
  <c r="F1209" i="9"/>
  <c r="G1209" i="9" s="1"/>
  <c r="F1353" i="9"/>
  <c r="G1353" i="9" s="1"/>
  <c r="F1497" i="9"/>
  <c r="G1497" i="9" s="1"/>
  <c r="F95" i="9"/>
  <c r="G95" i="9" s="1"/>
  <c r="F632" i="9"/>
  <c r="G632" i="9" s="1"/>
  <c r="F909" i="9"/>
  <c r="G909" i="9" s="1"/>
  <c r="F1090" i="9"/>
  <c r="G1090" i="9" s="1"/>
  <c r="F1234" i="9"/>
  <c r="G1234" i="9" s="1"/>
  <c r="F1378" i="9"/>
  <c r="G1378" i="9" s="1"/>
  <c r="F1522" i="9"/>
  <c r="G1522" i="9" s="1"/>
  <c r="F106" i="9"/>
  <c r="G106" i="9" s="1"/>
  <c r="F634" i="9"/>
  <c r="G634" i="9" s="1"/>
  <c r="F911" i="9"/>
  <c r="G911" i="9" s="1"/>
  <c r="F1092" i="9"/>
  <c r="G1092" i="9" s="1"/>
  <c r="F1380" i="9"/>
  <c r="G1380" i="9" s="1"/>
  <c r="F1524" i="9"/>
  <c r="G1524" i="9" s="1"/>
  <c r="F59" i="9"/>
  <c r="G59" i="9" s="1"/>
  <c r="F602" i="9"/>
  <c r="G602" i="9" s="1"/>
  <c r="F895" i="9"/>
  <c r="G895" i="9" s="1"/>
  <c r="F1081" i="9"/>
  <c r="G1081" i="9" s="1"/>
  <c r="F1225" i="9"/>
  <c r="G1225" i="9" s="1"/>
  <c r="F1369" i="9"/>
  <c r="G1369" i="9" s="1"/>
  <c r="F1513" i="9"/>
  <c r="G1513" i="9" s="1"/>
  <c r="F536" i="9"/>
  <c r="G536" i="9" s="1"/>
  <c r="F1346" i="9"/>
  <c r="G1346" i="9" s="1"/>
  <c r="F1131" i="9"/>
  <c r="G1131" i="9" s="1"/>
  <c r="F1419" i="9"/>
  <c r="G1419" i="9" s="1"/>
  <c r="F1662" i="9"/>
  <c r="G1662" i="9" s="1"/>
  <c r="F1385" i="9"/>
  <c r="G1385" i="9" s="1"/>
  <c r="F1223" i="9"/>
  <c r="G1223" i="9" s="1"/>
  <c r="F1703" i="9"/>
  <c r="G1703" i="9" s="1"/>
  <c r="F174" i="9"/>
  <c r="G174" i="9" s="1"/>
  <c r="F318" i="9"/>
  <c r="G318" i="9" s="1"/>
  <c r="F462" i="9"/>
  <c r="G462" i="9" s="1"/>
  <c r="F606" i="9"/>
  <c r="G606" i="9" s="1"/>
  <c r="F750" i="9"/>
  <c r="G750" i="9" s="1"/>
  <c r="F115" i="9"/>
  <c r="G115" i="9" s="1"/>
  <c r="F259" i="9"/>
  <c r="G259" i="9" s="1"/>
  <c r="F403" i="9"/>
  <c r="G403" i="9" s="1"/>
  <c r="F547" i="9"/>
  <c r="G547" i="9" s="1"/>
  <c r="F691" i="9"/>
  <c r="G691" i="9" s="1"/>
  <c r="F128" i="9"/>
  <c r="G128" i="9" s="1"/>
  <c r="F272" i="9"/>
  <c r="G272" i="9" s="1"/>
  <c r="F416" i="9"/>
  <c r="G416" i="9" s="1"/>
  <c r="F57" i="9"/>
  <c r="G57" i="9" s="1"/>
  <c r="F201" i="9"/>
  <c r="G201" i="9" s="1"/>
  <c r="F345" i="9"/>
  <c r="G345" i="9" s="1"/>
  <c r="F489" i="9"/>
  <c r="G489" i="9" s="1"/>
  <c r="F46" i="9"/>
  <c r="G46" i="9" s="1"/>
  <c r="F590" i="9"/>
  <c r="G590" i="9" s="1"/>
  <c r="F886" i="9"/>
  <c r="G886" i="9" s="1"/>
  <c r="F1077" i="9"/>
  <c r="G1077" i="9" s="1"/>
  <c r="F1221" i="9"/>
  <c r="G1221" i="9" s="1"/>
  <c r="F1365" i="9"/>
  <c r="G1365" i="9" s="1"/>
  <c r="F1509" i="9"/>
  <c r="G1509" i="9" s="1"/>
  <c r="F143" i="9"/>
  <c r="G143" i="9" s="1"/>
  <c r="F658" i="9"/>
  <c r="G658" i="9" s="1"/>
  <c r="F930" i="9"/>
  <c r="G930" i="9" s="1"/>
  <c r="F1102" i="9"/>
  <c r="G1102" i="9" s="1"/>
  <c r="F1246" i="9"/>
  <c r="G1246" i="9" s="1"/>
  <c r="F1390" i="9"/>
  <c r="G1390" i="9" s="1"/>
  <c r="F1534" i="9"/>
  <c r="G1534" i="9" s="1"/>
  <c r="F154" i="9"/>
  <c r="G154" i="9" s="1"/>
  <c r="F662" i="9"/>
  <c r="G662" i="9" s="1"/>
  <c r="F932" i="9"/>
  <c r="G932" i="9" s="1"/>
  <c r="F1104" i="9"/>
  <c r="G1104" i="9" s="1"/>
  <c r="F1248" i="9"/>
  <c r="G1248" i="9" s="1"/>
  <c r="F1392" i="9"/>
  <c r="G1392" i="9" s="1"/>
  <c r="F1536" i="9"/>
  <c r="G1536" i="9" s="1"/>
  <c r="F107" i="9"/>
  <c r="G107" i="9" s="1"/>
  <c r="F635" i="9"/>
  <c r="G635" i="9" s="1"/>
  <c r="F914" i="9"/>
  <c r="G914" i="9" s="1"/>
  <c r="F1093" i="9"/>
  <c r="G1093" i="9" s="1"/>
  <c r="F1237" i="9"/>
  <c r="G1237" i="9" s="1"/>
  <c r="F1381" i="9"/>
  <c r="G1381" i="9" s="1"/>
  <c r="F14" i="9"/>
  <c r="G14" i="9" s="1"/>
  <c r="F572" i="9"/>
  <c r="G572" i="9" s="1"/>
  <c r="F874" i="9"/>
  <c r="G874" i="9" s="1"/>
  <c r="F1070" i="9"/>
  <c r="G1070" i="9" s="1"/>
  <c r="F1214" i="9"/>
  <c r="G1214" i="9" s="1"/>
  <c r="F1358" i="9"/>
  <c r="G1358" i="9" s="1"/>
  <c r="F1502" i="9"/>
  <c r="G1502" i="9" s="1"/>
  <c r="F310" i="9"/>
  <c r="G310" i="9" s="1"/>
  <c r="F751" i="9"/>
  <c r="G751" i="9" s="1"/>
  <c r="F991" i="9"/>
  <c r="G991" i="9" s="1"/>
  <c r="F1143" i="9"/>
  <c r="G1143" i="9" s="1"/>
  <c r="F1287" i="9"/>
  <c r="G1287" i="9" s="1"/>
  <c r="F1431" i="9"/>
  <c r="G1431" i="9" s="1"/>
  <c r="F1156" i="9"/>
  <c r="G1156" i="9" s="1"/>
  <c r="F923" i="9"/>
  <c r="G923" i="9" s="1"/>
  <c r="F1580" i="9"/>
  <c r="G1580" i="9" s="1"/>
  <c r="F1280" i="9"/>
  <c r="G1280" i="9" s="1"/>
  <c r="F1768" i="9"/>
  <c r="G1768" i="9" s="1"/>
  <c r="F1187" i="9"/>
  <c r="G1187" i="9" s="1"/>
  <c r="F1598" i="9"/>
  <c r="G1598" i="9" s="1"/>
  <c r="F1694" i="9"/>
  <c r="G1694" i="9" s="1"/>
  <c r="F1532" i="9"/>
  <c r="G1532" i="9" s="1"/>
  <c r="F1422" i="9"/>
  <c r="G1422" i="9" s="1"/>
  <c r="F132" i="9"/>
  <c r="G132" i="9" s="1"/>
  <c r="F276" i="9"/>
  <c r="G276" i="9" s="1"/>
  <c r="F420" i="9"/>
  <c r="G420" i="9" s="1"/>
  <c r="F564" i="9"/>
  <c r="G564" i="9" s="1"/>
  <c r="F708" i="9"/>
  <c r="G708" i="9" s="1"/>
  <c r="F852" i="9"/>
  <c r="G852" i="9" s="1"/>
  <c r="F996" i="9"/>
  <c r="G996" i="9" s="1"/>
  <c r="F121" i="9"/>
  <c r="G121" i="9" s="1"/>
  <c r="F265" i="9"/>
  <c r="G265" i="9" s="1"/>
  <c r="F409" i="9"/>
  <c r="G409" i="9" s="1"/>
  <c r="F553" i="9"/>
  <c r="G553" i="9" s="1"/>
  <c r="F697" i="9"/>
  <c r="G697" i="9" s="1"/>
  <c r="F985" i="9"/>
  <c r="G985" i="9" s="1"/>
  <c r="F111" i="9"/>
  <c r="G111" i="9" s="1"/>
  <c r="F255" i="9"/>
  <c r="G255" i="9" s="1"/>
  <c r="F399" i="9"/>
  <c r="G399" i="9" s="1"/>
  <c r="F543" i="9"/>
  <c r="G543" i="9" s="1"/>
  <c r="F687" i="9"/>
  <c r="G687" i="9" s="1"/>
  <c r="F831" i="9"/>
  <c r="G831" i="9" s="1"/>
  <c r="F975" i="9"/>
  <c r="G975" i="9" s="1"/>
  <c r="F112" i="9"/>
  <c r="G112" i="9" s="1"/>
  <c r="F256" i="9"/>
  <c r="G256" i="9" s="1"/>
  <c r="F400" i="9"/>
  <c r="G400" i="9" s="1"/>
  <c r="F544" i="9"/>
  <c r="G544" i="9" s="1"/>
  <c r="F688" i="9"/>
  <c r="G688" i="9" s="1"/>
  <c r="F832" i="9"/>
  <c r="G832" i="9" s="1"/>
  <c r="F976" i="9"/>
  <c r="G976" i="9" s="1"/>
  <c r="F101" i="9"/>
  <c r="G101" i="9" s="1"/>
  <c r="F245" i="9"/>
  <c r="G245" i="9" s="1"/>
  <c r="F389" i="9"/>
  <c r="G389" i="9" s="1"/>
  <c r="F533" i="9"/>
  <c r="G533" i="9" s="1"/>
  <c r="F677" i="9"/>
  <c r="G677" i="9" s="1"/>
  <c r="F821" i="9"/>
  <c r="G821" i="9" s="1"/>
  <c r="F42" i="9"/>
  <c r="G42" i="9" s="1"/>
  <c r="F186" i="9"/>
  <c r="G186" i="9" s="1"/>
  <c r="F330" i="9"/>
  <c r="G330" i="9" s="1"/>
  <c r="F474" i="9"/>
  <c r="G474" i="9" s="1"/>
  <c r="F618" i="9"/>
  <c r="G618" i="9" s="1"/>
  <c r="F762" i="9"/>
  <c r="G762" i="9" s="1"/>
  <c r="F127" i="9"/>
  <c r="G127" i="9" s="1"/>
  <c r="F271" i="9"/>
  <c r="G271" i="9" s="1"/>
  <c r="F415" i="9"/>
  <c r="G415" i="9" s="1"/>
  <c r="F559" i="9"/>
  <c r="G559" i="9" s="1"/>
  <c r="F703" i="9"/>
  <c r="G703" i="9" s="1"/>
  <c r="F140" i="9"/>
  <c r="G140" i="9" s="1"/>
  <c r="F284" i="9"/>
  <c r="G284" i="9" s="1"/>
  <c r="F428" i="9"/>
  <c r="G428" i="9" s="1"/>
  <c r="F69" i="9"/>
  <c r="G69" i="9" s="1"/>
  <c r="F213" i="9"/>
  <c r="G213" i="9" s="1"/>
  <c r="F357" i="9"/>
  <c r="G357" i="9" s="1"/>
  <c r="F501" i="9"/>
  <c r="G501" i="9" s="1"/>
  <c r="F94" i="9"/>
  <c r="G94" i="9" s="1"/>
  <c r="F626" i="9"/>
  <c r="G626" i="9" s="1"/>
  <c r="F908" i="9"/>
  <c r="G908" i="9" s="1"/>
  <c r="F1089" i="9"/>
  <c r="G1089" i="9" s="1"/>
  <c r="F1233" i="9"/>
  <c r="G1233" i="9" s="1"/>
  <c r="F1377" i="9"/>
  <c r="G1377" i="9" s="1"/>
  <c r="F1521" i="9"/>
  <c r="G1521" i="9" s="1"/>
  <c r="F191" i="9"/>
  <c r="G191" i="9" s="1"/>
  <c r="F686" i="9"/>
  <c r="G686" i="9" s="1"/>
  <c r="F946" i="9"/>
  <c r="G946" i="9" s="1"/>
  <c r="F1114" i="9"/>
  <c r="G1114" i="9" s="1"/>
  <c r="F1258" i="9"/>
  <c r="G1258" i="9" s="1"/>
  <c r="F1402" i="9"/>
  <c r="G1402" i="9" s="1"/>
  <c r="F1546" i="9"/>
  <c r="G1546" i="9" s="1"/>
  <c r="F202" i="9"/>
  <c r="G202" i="9" s="1"/>
  <c r="F693" i="9"/>
  <c r="G693" i="9" s="1"/>
  <c r="F950" i="9"/>
  <c r="G950" i="9" s="1"/>
  <c r="F1116" i="9"/>
  <c r="G1116" i="9" s="1"/>
  <c r="F1260" i="9"/>
  <c r="G1260" i="9" s="1"/>
  <c r="F1404" i="9"/>
  <c r="G1404" i="9" s="1"/>
  <c r="F1548" i="9"/>
  <c r="G1548" i="9" s="1"/>
  <c r="F155" i="9"/>
  <c r="G155" i="9" s="1"/>
  <c r="F1007" i="9"/>
  <c r="G1007" i="9" s="1"/>
  <c r="F407" i="9"/>
  <c r="G407" i="9" s="1"/>
  <c r="F1685" i="9"/>
  <c r="G1685" i="9" s="1"/>
  <c r="F1331" i="9"/>
  <c r="G1331" i="9" s="1"/>
  <c r="F657" i="9"/>
  <c r="G657" i="9" s="1"/>
  <c r="F929" i="9"/>
  <c r="G929" i="9" s="1"/>
  <c r="F1101" i="9"/>
  <c r="G1101" i="9" s="1"/>
  <c r="F1245" i="9"/>
  <c r="G1245" i="9" s="1"/>
  <c r="F1389" i="9"/>
  <c r="G1389" i="9" s="1"/>
  <c r="F1533" i="9"/>
  <c r="G1533" i="9" s="1"/>
  <c r="F239" i="9"/>
  <c r="G239" i="9" s="1"/>
  <c r="F716" i="9"/>
  <c r="G716" i="9" s="1"/>
  <c r="F966" i="9"/>
  <c r="G966" i="9" s="1"/>
  <c r="F1126" i="9"/>
  <c r="G1126" i="9" s="1"/>
  <c r="F1270" i="9"/>
  <c r="G1270" i="9" s="1"/>
  <c r="F1414" i="9"/>
  <c r="G1414" i="9" s="1"/>
  <c r="F1558" i="9"/>
  <c r="G1558" i="9" s="1"/>
  <c r="F250" i="9"/>
  <c r="G250" i="9" s="1"/>
  <c r="F718" i="9"/>
  <c r="G718" i="9" s="1"/>
  <c r="F968" i="9"/>
  <c r="G968" i="9" s="1"/>
  <c r="F1128" i="9"/>
  <c r="G1128" i="9" s="1"/>
  <c r="F1272" i="9"/>
  <c r="G1272" i="9" s="1"/>
  <c r="F1416" i="9"/>
  <c r="G1416" i="9" s="1"/>
  <c r="F1560" i="9"/>
  <c r="G1560" i="9" s="1"/>
  <c r="F203" i="9"/>
  <c r="G203" i="9" s="1"/>
  <c r="F694" i="9"/>
  <c r="G694" i="9" s="1"/>
  <c r="F953" i="9"/>
  <c r="G953" i="9" s="1"/>
  <c r="F1117" i="9"/>
  <c r="G1117" i="9" s="1"/>
  <c r="F1261" i="9"/>
  <c r="G1261" i="9" s="1"/>
  <c r="F1405" i="9"/>
  <c r="G1405" i="9" s="1"/>
  <c r="F110" i="9"/>
  <c r="G110" i="9" s="1"/>
  <c r="F638" i="9"/>
  <c r="G638" i="9" s="1"/>
  <c r="F918" i="9"/>
  <c r="G918" i="9" s="1"/>
  <c r="F1094" i="9"/>
  <c r="G1094" i="9" s="1"/>
  <c r="F1238" i="9"/>
  <c r="G1238" i="9" s="1"/>
  <c r="F1382" i="9"/>
  <c r="G1382" i="9" s="1"/>
  <c r="F1526" i="9"/>
  <c r="G1526" i="9" s="1"/>
  <c r="F406" i="9"/>
  <c r="G406" i="9" s="1"/>
  <c r="F794" i="9"/>
  <c r="G794" i="9" s="1"/>
  <c r="F1023" i="9"/>
  <c r="G1023" i="9" s="1"/>
  <c r="F1167" i="9"/>
  <c r="G1167" i="9" s="1"/>
  <c r="F1311" i="9"/>
  <c r="G1311" i="9" s="1"/>
  <c r="F1455" i="9"/>
  <c r="G1455" i="9" s="1"/>
  <c r="F1599" i="9"/>
  <c r="G1599" i="9" s="1"/>
  <c r="F455" i="9"/>
  <c r="G455" i="9" s="1"/>
  <c r="F815" i="9"/>
  <c r="G815" i="9" s="1"/>
  <c r="F1036" i="9"/>
  <c r="G1036" i="9" s="1"/>
  <c r="F1180" i="9"/>
  <c r="G1180" i="9" s="1"/>
  <c r="F1324" i="9"/>
  <c r="G1324" i="9" s="1"/>
  <c r="F1468" i="9"/>
  <c r="G1468" i="9" s="1"/>
  <c r="F993" i="9"/>
  <c r="G993" i="9" s="1"/>
  <c r="F959" i="9"/>
  <c r="G959" i="9" s="1"/>
  <c r="F1495" i="9"/>
  <c r="G1495" i="9" s="1"/>
  <c r="F1698" i="9"/>
  <c r="G1698" i="9" s="1"/>
  <c r="F1367" i="9"/>
  <c r="G1367" i="9" s="1"/>
  <c r="F1625" i="9"/>
  <c r="G1625" i="9" s="1"/>
  <c r="F1738" i="9"/>
  <c r="G1738" i="9" s="1"/>
  <c r="F1670" i="9"/>
  <c r="G1670" i="9" s="1"/>
  <c r="F12" i="9"/>
  <c r="G12" i="9" s="1"/>
  <c r="F156" i="9"/>
  <c r="G156" i="9" s="1"/>
  <c r="F300" i="9"/>
  <c r="G300" i="9" s="1"/>
  <c r="F444" i="9"/>
  <c r="G444" i="9" s="1"/>
  <c r="F588" i="9"/>
  <c r="G588" i="9" s="1"/>
  <c r="F732" i="9"/>
  <c r="G732" i="9" s="1"/>
  <c r="F876" i="9"/>
  <c r="G876" i="9" s="1"/>
  <c r="F1020" i="9"/>
  <c r="G1020" i="9" s="1"/>
  <c r="F145" i="9"/>
  <c r="G145" i="9" s="1"/>
  <c r="F289" i="9"/>
  <c r="G289" i="9" s="1"/>
  <c r="F433" i="9"/>
  <c r="G433" i="9" s="1"/>
  <c r="F577" i="9"/>
  <c r="G577" i="9" s="1"/>
  <c r="F721" i="9"/>
  <c r="G721" i="9" s="1"/>
  <c r="F865" i="9"/>
  <c r="G865" i="9" s="1"/>
  <c r="F1009" i="9"/>
  <c r="G1009" i="9" s="1"/>
  <c r="F135" i="9"/>
  <c r="G135" i="9" s="1"/>
  <c r="F279" i="9"/>
  <c r="G279" i="9" s="1"/>
  <c r="F423" i="9"/>
  <c r="G423" i="9" s="1"/>
  <c r="F567" i="9"/>
  <c r="G567" i="9" s="1"/>
  <c r="F711" i="9"/>
  <c r="G711" i="9" s="1"/>
  <c r="F855" i="9"/>
  <c r="G855" i="9" s="1"/>
  <c r="F999" i="9"/>
  <c r="G999" i="9" s="1"/>
  <c r="F136" i="9"/>
  <c r="G136" i="9" s="1"/>
  <c r="F280" i="9"/>
  <c r="G280" i="9" s="1"/>
  <c r="F424" i="9"/>
  <c r="G424" i="9" s="1"/>
  <c r="F568" i="9"/>
  <c r="G568" i="9" s="1"/>
  <c r="F712" i="9"/>
  <c r="G712" i="9" s="1"/>
  <c r="F856" i="9"/>
  <c r="G856" i="9" s="1"/>
  <c r="F1000" i="9"/>
  <c r="G1000" i="9" s="1"/>
  <c r="F125" i="9"/>
  <c r="G125" i="9" s="1"/>
  <c r="F269" i="9"/>
  <c r="G269" i="9" s="1"/>
  <c r="F413" i="9"/>
  <c r="G413" i="9" s="1"/>
  <c r="F557" i="9"/>
  <c r="G557" i="9" s="1"/>
  <c r="F701" i="9"/>
  <c r="G701" i="9" s="1"/>
  <c r="F845" i="9"/>
  <c r="G845" i="9" s="1"/>
  <c r="F66" i="9"/>
  <c r="G66" i="9" s="1"/>
  <c r="F210" i="9"/>
  <c r="G210" i="9" s="1"/>
  <c r="F354" i="9"/>
  <c r="G354" i="9" s="1"/>
  <c r="F498" i="9"/>
  <c r="G498" i="9" s="1"/>
  <c r="F642" i="9"/>
  <c r="G642" i="9" s="1"/>
  <c r="F7" i="9"/>
  <c r="G7" i="9" s="1"/>
  <c r="F151" i="9"/>
  <c r="G151" i="9" s="1"/>
  <c r="F295" i="9"/>
  <c r="G295" i="9" s="1"/>
  <c r="F439" i="9"/>
  <c r="G439" i="9" s="1"/>
  <c r="F583" i="9"/>
  <c r="G583" i="9" s="1"/>
  <c r="F20" i="9"/>
  <c r="G20" i="9" s="1"/>
  <c r="F164" i="9"/>
  <c r="G164" i="9" s="1"/>
  <c r="F308" i="9"/>
  <c r="G308" i="9" s="1"/>
  <c r="F452" i="9"/>
  <c r="G452" i="9" s="1"/>
  <c r="F93" i="9"/>
  <c r="G93" i="9" s="1"/>
  <c r="F237" i="9"/>
  <c r="G237" i="9" s="1"/>
  <c r="F381" i="9"/>
  <c r="G381" i="9" s="1"/>
  <c r="F525" i="9"/>
  <c r="G525" i="9" s="1"/>
  <c r="F190" i="9"/>
  <c r="G190" i="9" s="1"/>
  <c r="F683" i="9"/>
  <c r="G683" i="9" s="1"/>
  <c r="F945" i="9"/>
  <c r="G945" i="9" s="1"/>
  <c r="F1113" i="9"/>
  <c r="G1113" i="9" s="1"/>
  <c r="F1257" i="9"/>
  <c r="G1257" i="9" s="1"/>
  <c r="F1401" i="9"/>
  <c r="G1401" i="9" s="1"/>
  <c r="F1545" i="9"/>
  <c r="G1545" i="9" s="1"/>
  <c r="F287" i="9"/>
  <c r="G287" i="9" s="1"/>
  <c r="F740" i="9"/>
  <c r="G740" i="9" s="1"/>
  <c r="F982" i="9"/>
  <c r="G982" i="9" s="1"/>
  <c r="F1138" i="9"/>
  <c r="G1138" i="9" s="1"/>
  <c r="F1282" i="9"/>
  <c r="G1282" i="9" s="1"/>
  <c r="F1426" i="9"/>
  <c r="G1426" i="9" s="1"/>
  <c r="F1570" i="9"/>
  <c r="G1570" i="9" s="1"/>
  <c r="F298" i="9"/>
  <c r="G298" i="9" s="1"/>
  <c r="F742" i="9"/>
  <c r="G742" i="9" s="1"/>
  <c r="F986" i="9"/>
  <c r="G986" i="9" s="1"/>
  <c r="F1140" i="9"/>
  <c r="G1140" i="9" s="1"/>
  <c r="F1284" i="9"/>
  <c r="G1284" i="9" s="1"/>
  <c r="F1428" i="9"/>
  <c r="G1428" i="9" s="1"/>
  <c r="F1572" i="9"/>
  <c r="G1572" i="9" s="1"/>
  <c r="F251" i="9"/>
  <c r="G251" i="9" s="1"/>
  <c r="F719" i="9"/>
  <c r="G719" i="9" s="1"/>
  <c r="F969" i="9"/>
  <c r="G969" i="9" s="1"/>
  <c r="F1129" i="9"/>
  <c r="G1129" i="9" s="1"/>
  <c r="F1273" i="9"/>
  <c r="G1273" i="9" s="1"/>
  <c r="F1417" i="9"/>
  <c r="G1417" i="9" s="1"/>
  <c r="F669" i="9"/>
  <c r="G669" i="9" s="1"/>
  <c r="F1106" i="9"/>
  <c r="G1106" i="9" s="1"/>
  <c r="F1467" i="9"/>
  <c r="G1467" i="9" s="1"/>
  <c r="F1611" i="9"/>
  <c r="G1611" i="9" s="1"/>
  <c r="F34" i="9"/>
  <c r="G34" i="9" s="1"/>
  <c r="F979" i="9"/>
  <c r="G979" i="9" s="1"/>
  <c r="F1423" i="9"/>
  <c r="G1423" i="9" s="1"/>
  <c r="F1634" i="9"/>
  <c r="G1634" i="9" s="1"/>
  <c r="F1397" i="9"/>
  <c r="G1397" i="9" s="1"/>
  <c r="F1523" i="9"/>
  <c r="G1523" i="9" s="1"/>
  <c r="F1709" i="9"/>
  <c r="G1709" i="9" s="1"/>
  <c r="F885" i="9"/>
  <c r="G885" i="9" s="1"/>
  <c r="F1591" i="9"/>
  <c r="G1591" i="9" s="1"/>
  <c r="F600" i="9"/>
  <c r="G600" i="9" s="1"/>
  <c r="F744" i="9"/>
  <c r="G744" i="9" s="1"/>
  <c r="F888" i="9"/>
  <c r="G888" i="9" s="1"/>
  <c r="F13" i="9"/>
  <c r="G13" i="9" s="1"/>
  <c r="F157" i="9"/>
  <c r="G157" i="9" s="1"/>
  <c r="F301" i="9"/>
  <c r="G301" i="9" s="1"/>
  <c r="F445" i="9"/>
  <c r="G445" i="9" s="1"/>
  <c r="F589" i="9"/>
  <c r="G589" i="9" s="1"/>
  <c r="F733" i="9"/>
  <c r="G733" i="9" s="1"/>
  <c r="F877" i="9"/>
  <c r="G877" i="9" s="1"/>
  <c r="F3" i="9"/>
  <c r="G3" i="9" s="1"/>
  <c r="F147" i="9"/>
  <c r="G147" i="9" s="1"/>
  <c r="F291" i="9"/>
  <c r="G291" i="9" s="1"/>
  <c r="F435" i="9"/>
  <c r="G435" i="9" s="1"/>
  <c r="F579" i="9"/>
  <c r="G579" i="9" s="1"/>
  <c r="F723" i="9"/>
  <c r="G723" i="9" s="1"/>
  <c r="F867" i="9"/>
  <c r="G867" i="9" s="1"/>
  <c r="F4" i="9"/>
  <c r="G4" i="9" s="1"/>
  <c r="F148" i="9"/>
  <c r="G148" i="9" s="1"/>
  <c r="F292" i="9"/>
  <c r="G292" i="9" s="1"/>
  <c r="F436" i="9"/>
  <c r="G436" i="9" s="1"/>
  <c r="F580" i="9"/>
  <c r="G580" i="9" s="1"/>
  <c r="F724" i="9"/>
  <c r="G724" i="9" s="1"/>
  <c r="F868" i="9"/>
  <c r="G868" i="9" s="1"/>
  <c r="F1012" i="9"/>
  <c r="G1012" i="9" s="1"/>
  <c r="F137" i="9"/>
  <c r="G137" i="9" s="1"/>
  <c r="F281" i="9"/>
  <c r="G281" i="9" s="1"/>
  <c r="F425" i="9"/>
  <c r="G425" i="9" s="1"/>
  <c r="F569" i="9"/>
  <c r="G569" i="9" s="1"/>
  <c r="F713" i="9"/>
  <c r="G713" i="9" s="1"/>
  <c r="F857" i="9"/>
  <c r="G857" i="9" s="1"/>
  <c r="F78" i="9"/>
  <c r="G78" i="9" s="1"/>
  <c r="F222" i="9"/>
  <c r="G222" i="9" s="1"/>
  <c r="F366" i="9"/>
  <c r="G366" i="9" s="1"/>
  <c r="F510" i="9"/>
  <c r="G510" i="9" s="1"/>
  <c r="F654" i="9"/>
  <c r="G654" i="9" s="1"/>
  <c r="F19" i="9"/>
  <c r="G19" i="9" s="1"/>
  <c r="F163" i="9"/>
  <c r="G163" i="9" s="1"/>
  <c r="F307" i="9"/>
  <c r="G307" i="9" s="1"/>
  <c r="F451" i="9"/>
  <c r="G451" i="9" s="1"/>
  <c r="F595" i="9"/>
  <c r="G595" i="9" s="1"/>
  <c r="F32" i="9"/>
  <c r="G32" i="9" s="1"/>
  <c r="F176" i="9"/>
  <c r="G176" i="9" s="1"/>
  <c r="F320" i="9"/>
  <c r="G320" i="9" s="1"/>
  <c r="F464" i="9"/>
  <c r="G464" i="9" s="1"/>
  <c r="F105" i="9"/>
  <c r="G105" i="9" s="1"/>
  <c r="F249" i="9"/>
  <c r="G249" i="9" s="1"/>
  <c r="F393" i="9"/>
  <c r="G393" i="9" s="1"/>
  <c r="F537" i="9"/>
  <c r="G537" i="9" s="1"/>
  <c r="F238" i="9"/>
  <c r="G238" i="9" s="1"/>
  <c r="F715" i="9"/>
  <c r="G715" i="9" s="1"/>
  <c r="F965" i="9"/>
  <c r="G965" i="9" s="1"/>
  <c r="F1125" i="9"/>
  <c r="G1125" i="9" s="1"/>
  <c r="F1269" i="9"/>
  <c r="G1269" i="9" s="1"/>
  <c r="F1413" i="9"/>
  <c r="G1413" i="9" s="1"/>
  <c r="F1557" i="9"/>
  <c r="G1557" i="9" s="1"/>
  <c r="F335" i="9"/>
  <c r="G335" i="9" s="1"/>
  <c r="F764" i="9"/>
  <c r="G764" i="9" s="1"/>
  <c r="F1002" i="9"/>
  <c r="G1002" i="9" s="1"/>
  <c r="F1150" i="9"/>
  <c r="G1150" i="9" s="1"/>
  <c r="F1294" i="9"/>
  <c r="G1294" i="9" s="1"/>
  <c r="F1438" i="9"/>
  <c r="G1438" i="9" s="1"/>
  <c r="F1582" i="9"/>
  <c r="G1582" i="9" s="1"/>
  <c r="F346" i="9"/>
  <c r="G346" i="9" s="1"/>
  <c r="F766" i="9"/>
  <c r="G766" i="9" s="1"/>
  <c r="F1004" i="9"/>
  <c r="G1004" i="9" s="1"/>
  <c r="F1152" i="9"/>
  <c r="G1152" i="9" s="1"/>
  <c r="F1296" i="9"/>
  <c r="G1296" i="9" s="1"/>
  <c r="F1440" i="9"/>
  <c r="G1440" i="9" s="1"/>
  <c r="F1584" i="9"/>
  <c r="G1584" i="9" s="1"/>
  <c r="F299" i="9"/>
  <c r="G299" i="9" s="1"/>
  <c r="F743" i="9"/>
  <c r="G743" i="9" s="1"/>
  <c r="F989" i="9"/>
  <c r="G989" i="9" s="1"/>
  <c r="F1141" i="9"/>
  <c r="G1141" i="9" s="1"/>
  <c r="F1285" i="9"/>
  <c r="G1285" i="9" s="1"/>
  <c r="F1429" i="9"/>
  <c r="G1429" i="9" s="1"/>
  <c r="F206" i="9"/>
  <c r="G206" i="9" s="1"/>
  <c r="F1262" i="9"/>
  <c r="G1262" i="9" s="1"/>
  <c r="F1479" i="9"/>
  <c r="G1479" i="9" s="1"/>
  <c r="F1623" i="9"/>
  <c r="G1623" i="9" s="1"/>
  <c r="F539" i="9"/>
  <c r="G539" i="9" s="1"/>
  <c r="F902" i="9"/>
  <c r="G902" i="9" s="1"/>
  <c r="F1433" i="9"/>
  <c r="G1433" i="9" s="1"/>
  <c r="F1722" i="9"/>
  <c r="G1722" i="9" s="1"/>
  <c r="F1373" i="9"/>
  <c r="G1373" i="9" s="1"/>
  <c r="F1537" i="9"/>
  <c r="G1537" i="9" s="1"/>
  <c r="F1689" i="9"/>
  <c r="G1689" i="9" s="1"/>
  <c r="F1704" i="9"/>
  <c r="G1704" i="9" s="1"/>
  <c r="F1740" i="9"/>
  <c r="G1740" i="9" s="1"/>
  <c r="F36" i="9"/>
  <c r="G36" i="9" s="1"/>
  <c r="F180" i="9"/>
  <c r="G180" i="9" s="1"/>
  <c r="F324" i="9"/>
  <c r="G324" i="9" s="1"/>
  <c r="F468" i="9"/>
  <c r="G468" i="9" s="1"/>
  <c r="F612" i="9"/>
  <c r="G612" i="9" s="1"/>
  <c r="F756" i="9"/>
  <c r="G756" i="9" s="1"/>
  <c r="F900" i="9"/>
  <c r="G900" i="9" s="1"/>
  <c r="F25" i="9"/>
  <c r="G25" i="9" s="1"/>
  <c r="F169" i="9"/>
  <c r="G169" i="9" s="1"/>
  <c r="F313" i="9"/>
  <c r="G313" i="9" s="1"/>
  <c r="F457" i="9"/>
  <c r="G457" i="9" s="1"/>
  <c r="F601" i="9"/>
  <c r="G601" i="9" s="1"/>
  <c r="F745" i="9"/>
  <c r="G745" i="9" s="1"/>
  <c r="F889" i="9"/>
  <c r="G889" i="9" s="1"/>
  <c r="F15" i="9"/>
  <c r="G15" i="9" s="1"/>
  <c r="F159" i="9"/>
  <c r="G159" i="9" s="1"/>
  <c r="F303" i="9"/>
  <c r="G303" i="9" s="1"/>
  <c r="F447" i="9"/>
  <c r="G447" i="9" s="1"/>
  <c r="F591" i="9"/>
  <c r="G591" i="9" s="1"/>
  <c r="F735" i="9"/>
  <c r="G735" i="9" s="1"/>
  <c r="F879" i="9"/>
  <c r="G879" i="9" s="1"/>
  <c r="F16" i="9"/>
  <c r="G16" i="9" s="1"/>
  <c r="F160" i="9"/>
  <c r="G160" i="9" s="1"/>
  <c r="F304" i="9"/>
  <c r="G304" i="9" s="1"/>
  <c r="F448" i="9"/>
  <c r="G448" i="9" s="1"/>
  <c r="F592" i="9"/>
  <c r="G592" i="9" s="1"/>
  <c r="F736" i="9"/>
  <c r="G736" i="9" s="1"/>
  <c r="F880" i="9"/>
  <c r="G880" i="9" s="1"/>
  <c r="F5" i="9"/>
  <c r="G5" i="9" s="1"/>
  <c r="F149" i="9"/>
  <c r="G149" i="9" s="1"/>
  <c r="F293" i="9"/>
  <c r="G293" i="9" s="1"/>
  <c r="F437" i="9"/>
  <c r="G437" i="9" s="1"/>
  <c r="F581" i="9"/>
  <c r="G581" i="9" s="1"/>
  <c r="F725" i="9"/>
  <c r="G725" i="9" s="1"/>
  <c r="F869" i="9"/>
  <c r="G869" i="9" s="1"/>
  <c r="F90" i="9"/>
  <c r="G90" i="9" s="1"/>
  <c r="F234" i="9"/>
  <c r="G234" i="9" s="1"/>
  <c r="F378" i="9"/>
  <c r="G378" i="9" s="1"/>
  <c r="F522" i="9"/>
  <c r="G522" i="9" s="1"/>
  <c r="F666" i="9"/>
  <c r="G666" i="9" s="1"/>
  <c r="F31" i="9"/>
  <c r="G31" i="9" s="1"/>
  <c r="F175" i="9"/>
  <c r="G175" i="9" s="1"/>
  <c r="F319" i="9"/>
  <c r="G319" i="9" s="1"/>
  <c r="F463" i="9"/>
  <c r="G463" i="9" s="1"/>
  <c r="F607" i="9"/>
  <c r="G607" i="9" s="1"/>
  <c r="F44" i="9"/>
  <c r="G44" i="9" s="1"/>
  <c r="F188" i="9"/>
  <c r="G188" i="9" s="1"/>
  <c r="F332" i="9"/>
  <c r="G332" i="9" s="1"/>
  <c r="F476" i="9"/>
  <c r="G476" i="9" s="1"/>
  <c r="F117" i="9"/>
  <c r="G117" i="9" s="1"/>
  <c r="F261" i="9"/>
  <c r="G261" i="9" s="1"/>
  <c r="F405" i="9"/>
  <c r="G405" i="9" s="1"/>
  <c r="F549" i="9"/>
  <c r="G549" i="9" s="1"/>
  <c r="F286" i="9"/>
  <c r="G286" i="9" s="1"/>
  <c r="F739" i="9"/>
  <c r="G739" i="9" s="1"/>
  <c r="F981" i="9"/>
  <c r="G981" i="9" s="1"/>
  <c r="F1137" i="9"/>
  <c r="G1137" i="9" s="1"/>
  <c r="F1281" i="9"/>
  <c r="G1281" i="9" s="1"/>
  <c r="F1425" i="9"/>
  <c r="G1425" i="9" s="1"/>
  <c r="F1569" i="9"/>
  <c r="G1569" i="9" s="1"/>
  <c r="F383" i="9"/>
  <c r="G383" i="9" s="1"/>
  <c r="F787" i="9"/>
  <c r="G787" i="9" s="1"/>
  <c r="F1017" i="9"/>
  <c r="G1017" i="9" s="1"/>
  <c r="F1162" i="9"/>
  <c r="G1162" i="9" s="1"/>
  <c r="F1306" i="9"/>
  <c r="G1306" i="9" s="1"/>
  <c r="F1450" i="9"/>
  <c r="G1450" i="9" s="1"/>
  <c r="F1594" i="9"/>
  <c r="G1594" i="9" s="1"/>
  <c r="F394" i="9"/>
  <c r="G394" i="9" s="1"/>
  <c r="F789" i="9"/>
  <c r="G789" i="9" s="1"/>
  <c r="F1019" i="9"/>
  <c r="G1019" i="9" s="1"/>
  <c r="F1164" i="9"/>
  <c r="G1164" i="9" s="1"/>
  <c r="F1308" i="9"/>
  <c r="G1308" i="9" s="1"/>
  <c r="F1452" i="9"/>
  <c r="G1452" i="9" s="1"/>
  <c r="F1297" i="9"/>
  <c r="G1297" i="9" s="1"/>
  <c r="F1441" i="9"/>
  <c r="G1441" i="9" s="1"/>
  <c r="F1059" i="9"/>
  <c r="G1059" i="9" s="1"/>
  <c r="F1491" i="9"/>
  <c r="G1491" i="9" s="1"/>
  <c r="F878" i="9"/>
  <c r="G878" i="9" s="1"/>
  <c r="F818" i="9"/>
  <c r="G818" i="9" s="1"/>
  <c r="F1391" i="9"/>
  <c r="G1391" i="9" s="1"/>
  <c r="F1463" i="9"/>
  <c r="G1463" i="9" s="1"/>
  <c r="F1687" i="9"/>
  <c r="G1687" i="9" s="1"/>
  <c r="F1506" i="9"/>
  <c r="G1506" i="9" s="1"/>
  <c r="F763" i="9"/>
  <c r="G763" i="9" s="1"/>
  <c r="F1001" i="9"/>
  <c r="G1001" i="9" s="1"/>
  <c r="F1149" i="9"/>
  <c r="G1149" i="9" s="1"/>
  <c r="F1293" i="9"/>
  <c r="G1293" i="9" s="1"/>
  <c r="F1437" i="9"/>
  <c r="G1437" i="9" s="1"/>
  <c r="F431" i="9"/>
  <c r="G431" i="9" s="1"/>
  <c r="F806" i="9"/>
  <c r="G806" i="9" s="1"/>
  <c r="F1030" i="9"/>
  <c r="G1030" i="9" s="1"/>
  <c r="F1174" i="9"/>
  <c r="G1174" i="9" s="1"/>
  <c r="F1318" i="9"/>
  <c r="G1318" i="9" s="1"/>
  <c r="F1462" i="9"/>
  <c r="G1462" i="9" s="1"/>
  <c r="F1606" i="9"/>
  <c r="G1606" i="9" s="1"/>
  <c r="F442" i="9"/>
  <c r="G442" i="9" s="1"/>
  <c r="F811" i="9"/>
  <c r="G811" i="9" s="1"/>
  <c r="F1032" i="9"/>
  <c r="G1032" i="9" s="1"/>
  <c r="F1176" i="9"/>
  <c r="G1176" i="9" s="1"/>
  <c r="F1320" i="9"/>
  <c r="G1320" i="9" s="1"/>
  <c r="F1464" i="9"/>
  <c r="G1464" i="9" s="1"/>
  <c r="F1608" i="9"/>
  <c r="G1608" i="9" s="1"/>
  <c r="F395" i="9"/>
  <c r="G395" i="9" s="1"/>
  <c r="F790" i="9"/>
  <c r="G790" i="9" s="1"/>
  <c r="F1021" i="9"/>
  <c r="G1021" i="9" s="1"/>
  <c r="F1165" i="9"/>
  <c r="G1165" i="9" s="1"/>
  <c r="F1309" i="9"/>
  <c r="G1309" i="9" s="1"/>
  <c r="F1453" i="9"/>
  <c r="G1453" i="9" s="1"/>
  <c r="F302" i="9"/>
  <c r="G302" i="9" s="1"/>
  <c r="F746" i="9"/>
  <c r="G746" i="9" s="1"/>
  <c r="F990" i="9"/>
  <c r="G990" i="9" s="1"/>
  <c r="F1142" i="9"/>
  <c r="G1142" i="9" s="1"/>
  <c r="F1286" i="9"/>
  <c r="G1286" i="9" s="1"/>
  <c r="F1430" i="9"/>
  <c r="G1430" i="9" s="1"/>
  <c r="F22" i="9"/>
  <c r="G22" i="9" s="1"/>
  <c r="F574" i="9"/>
  <c r="G574" i="9" s="1"/>
  <c r="F875" i="9"/>
  <c r="G875" i="9" s="1"/>
  <c r="F1071" i="9"/>
  <c r="G1071" i="9" s="1"/>
  <c r="F1215" i="9"/>
  <c r="G1215" i="9" s="1"/>
  <c r="F1359" i="9"/>
  <c r="G1359" i="9" s="1"/>
  <c r="F1503" i="9"/>
  <c r="G1503" i="9" s="1"/>
  <c r="F71" i="9"/>
  <c r="G71" i="9" s="1"/>
  <c r="F611" i="9"/>
  <c r="G611" i="9" s="1"/>
  <c r="F898" i="9"/>
  <c r="G898" i="9" s="1"/>
  <c r="F1084" i="9"/>
  <c r="G1084" i="9" s="1"/>
  <c r="F1228" i="9"/>
  <c r="G1228" i="9" s="1"/>
  <c r="F1372" i="9"/>
  <c r="G1372" i="9" s="1"/>
  <c r="F1516" i="9"/>
  <c r="G1516" i="9" s="1"/>
  <c r="F506" i="9"/>
  <c r="G506" i="9" s="1"/>
  <c r="F838" i="9"/>
  <c r="G838" i="9" s="1"/>
  <c r="F1049" i="9"/>
  <c r="G1049" i="9" s="1"/>
  <c r="F1193" i="9"/>
  <c r="G1193" i="9" s="1"/>
  <c r="F178" i="9"/>
  <c r="G178" i="9" s="1"/>
  <c r="F680" i="9"/>
  <c r="G680" i="9" s="1"/>
  <c r="F942" i="9"/>
  <c r="G942" i="9" s="1"/>
  <c r="F1110" i="9"/>
  <c r="G1110" i="9" s="1"/>
  <c r="F1254" i="9"/>
  <c r="G1254" i="9" s="1"/>
  <c r="F419" i="9"/>
  <c r="G419" i="9" s="1"/>
  <c r="F801" i="9"/>
  <c r="G801" i="9" s="1"/>
  <c r="F1027" i="9"/>
  <c r="G1027" i="9" s="1"/>
  <c r="F1171" i="9"/>
  <c r="G1171" i="9" s="1"/>
  <c r="F1315" i="9"/>
  <c r="G1315" i="9" s="1"/>
  <c r="F242" i="9"/>
  <c r="G242" i="9" s="1"/>
  <c r="F1427" i="9"/>
  <c r="G1427" i="9" s="1"/>
  <c r="F1671" i="9"/>
  <c r="G1671" i="9" s="1"/>
  <c r="F734" i="9"/>
  <c r="G734" i="9" s="1"/>
  <c r="F1494" i="9"/>
  <c r="G1494" i="9" s="1"/>
  <c r="F1696" i="9"/>
  <c r="G1696" i="9" s="1"/>
  <c r="F1139" i="9"/>
  <c r="G1139" i="9" s="1"/>
  <c r="F1585" i="9"/>
  <c r="G1585" i="9" s="1"/>
  <c r="F1745" i="9"/>
  <c r="G1745" i="9" s="1"/>
  <c r="F1148" i="9"/>
  <c r="G1148" i="9" s="1"/>
  <c r="F1586" i="9"/>
  <c r="G1586" i="9" s="1"/>
  <c r="F1746" i="9"/>
  <c r="G1746" i="9" s="1"/>
  <c r="F1681" i="9"/>
  <c r="G1681" i="9" s="1"/>
  <c r="F765" i="9"/>
  <c r="G765" i="9" s="1"/>
  <c r="F1499" i="9"/>
  <c r="G1499" i="9" s="1"/>
  <c r="F1699" i="9"/>
  <c r="G1699" i="9" s="1"/>
  <c r="F1669" i="9"/>
  <c r="G1669" i="9" s="1"/>
  <c r="F374" i="9"/>
  <c r="G374" i="9" s="1"/>
  <c r="F1445" i="9"/>
  <c r="G1445" i="9" s="1"/>
  <c r="F1676" i="9"/>
  <c r="G1676" i="9" s="1"/>
  <c r="F1693" i="9"/>
  <c r="G1693" i="9" s="1"/>
  <c r="F910" i="9"/>
  <c r="G910" i="9" s="1"/>
  <c r="F1531" i="9"/>
  <c r="G1531" i="9" s="1"/>
  <c r="F1713" i="9"/>
  <c r="G1713" i="9" s="1"/>
  <c r="F1559" i="9"/>
  <c r="G1559" i="9" s="1"/>
  <c r="F1340" i="9"/>
  <c r="G1340" i="9" s="1"/>
  <c r="F1641" i="9"/>
  <c r="G1641" i="9" s="1"/>
  <c r="F1786" i="9"/>
  <c r="G1786" i="9" s="1"/>
  <c r="F1343" i="9"/>
  <c r="G1343" i="9" s="1"/>
  <c r="F1642" i="9"/>
  <c r="G1642" i="9" s="1"/>
  <c r="F1787" i="9"/>
  <c r="G1787" i="9" s="1"/>
  <c r="F827" i="9"/>
  <c r="G827" i="9" s="1"/>
  <c r="F1705" i="9"/>
  <c r="G1705" i="9" s="1"/>
  <c r="F194" i="9"/>
  <c r="G194" i="9" s="1"/>
  <c r="F60" i="9"/>
  <c r="G60" i="9" s="1"/>
  <c r="F204" i="9"/>
  <c r="G204" i="9" s="1"/>
  <c r="F348" i="9"/>
  <c r="G348" i="9" s="1"/>
  <c r="F492" i="9"/>
  <c r="G492" i="9" s="1"/>
  <c r="F636" i="9"/>
  <c r="G636" i="9" s="1"/>
  <c r="F780" i="9"/>
  <c r="G780" i="9" s="1"/>
  <c r="F924" i="9"/>
  <c r="G924" i="9" s="1"/>
  <c r="F49" i="9"/>
  <c r="G49" i="9" s="1"/>
  <c r="F193" i="9"/>
  <c r="G193" i="9" s="1"/>
  <c r="F337" i="9"/>
  <c r="G337" i="9" s="1"/>
  <c r="F481" i="9"/>
  <c r="G481" i="9" s="1"/>
  <c r="F625" i="9"/>
  <c r="G625" i="9" s="1"/>
  <c r="F769" i="9"/>
  <c r="G769" i="9" s="1"/>
  <c r="F913" i="9"/>
  <c r="G913" i="9" s="1"/>
  <c r="F39" i="9"/>
  <c r="G39" i="9" s="1"/>
  <c r="F183" i="9"/>
  <c r="G183" i="9" s="1"/>
  <c r="F327" i="9"/>
  <c r="G327" i="9" s="1"/>
  <c r="F471" i="9"/>
  <c r="G471" i="9" s="1"/>
  <c r="F615" i="9"/>
  <c r="G615" i="9" s="1"/>
  <c r="F759" i="9"/>
  <c r="G759" i="9" s="1"/>
  <c r="F903" i="9"/>
  <c r="G903" i="9" s="1"/>
  <c r="F40" i="9"/>
  <c r="G40" i="9" s="1"/>
  <c r="F184" i="9"/>
  <c r="G184" i="9" s="1"/>
  <c r="F328" i="9"/>
  <c r="G328" i="9" s="1"/>
  <c r="F472" i="9"/>
  <c r="G472" i="9" s="1"/>
  <c r="F616" i="9"/>
  <c r="G616" i="9" s="1"/>
  <c r="F760" i="9"/>
  <c r="G760" i="9" s="1"/>
  <c r="F904" i="9"/>
  <c r="G904" i="9" s="1"/>
  <c r="F29" i="9"/>
  <c r="G29" i="9" s="1"/>
  <c r="F173" i="9"/>
  <c r="G173" i="9" s="1"/>
  <c r="F317" i="9"/>
  <c r="G317" i="9" s="1"/>
  <c r="F461" i="9"/>
  <c r="G461" i="9" s="1"/>
  <c r="F605" i="9"/>
  <c r="G605" i="9" s="1"/>
  <c r="F749" i="9"/>
  <c r="G749" i="9" s="1"/>
  <c r="F893" i="9"/>
  <c r="G893" i="9" s="1"/>
  <c r="F114" i="9"/>
  <c r="G114" i="9" s="1"/>
  <c r="F258" i="9"/>
  <c r="G258" i="9" s="1"/>
  <c r="F402" i="9"/>
  <c r="G402" i="9" s="1"/>
  <c r="F546" i="9"/>
  <c r="G546" i="9" s="1"/>
  <c r="F690" i="9"/>
  <c r="G690" i="9" s="1"/>
  <c r="F55" i="9"/>
  <c r="G55" i="9" s="1"/>
  <c r="F199" i="9"/>
  <c r="G199" i="9" s="1"/>
  <c r="F343" i="9"/>
  <c r="G343" i="9" s="1"/>
  <c r="F487" i="9"/>
  <c r="G487" i="9" s="1"/>
  <c r="F631" i="9"/>
  <c r="G631" i="9" s="1"/>
  <c r="F68" i="9"/>
  <c r="G68" i="9" s="1"/>
  <c r="F212" i="9"/>
  <c r="G212" i="9" s="1"/>
  <c r="F356" i="9"/>
  <c r="G356" i="9" s="1"/>
  <c r="F500" i="9"/>
  <c r="G500" i="9" s="1"/>
  <c r="F141" i="9"/>
  <c r="G141" i="9" s="1"/>
  <c r="F285" i="9"/>
  <c r="G285" i="9" s="1"/>
  <c r="F429" i="9"/>
  <c r="G429" i="9" s="1"/>
  <c r="F573" i="9"/>
  <c r="G573" i="9" s="1"/>
  <c r="F382" i="9"/>
  <c r="G382" i="9" s="1"/>
  <c r="F786" i="9"/>
  <c r="G786" i="9" s="1"/>
  <c r="F1016" i="9"/>
  <c r="G1016" i="9" s="1"/>
  <c r="F1161" i="9"/>
  <c r="G1161" i="9" s="1"/>
  <c r="F1305" i="9"/>
  <c r="G1305" i="9" s="1"/>
  <c r="F1449" i="9"/>
  <c r="G1449" i="9" s="1"/>
  <c r="F1593" i="9"/>
  <c r="G1593" i="9" s="1"/>
  <c r="F479" i="9"/>
  <c r="G479" i="9" s="1"/>
  <c r="F826" i="9"/>
  <c r="G826" i="9" s="1"/>
  <c r="F1042" i="9"/>
  <c r="G1042" i="9" s="1"/>
  <c r="F1186" i="9"/>
  <c r="G1186" i="9" s="1"/>
  <c r="F1330" i="9"/>
  <c r="G1330" i="9" s="1"/>
  <c r="F1474" i="9"/>
  <c r="G1474" i="9" s="1"/>
  <c r="F1618" i="9"/>
  <c r="G1618" i="9" s="1"/>
  <c r="F490" i="9"/>
  <c r="G490" i="9" s="1"/>
  <c r="F830" i="9"/>
  <c r="G830" i="9" s="1"/>
  <c r="F1044" i="9"/>
  <c r="G1044" i="9" s="1"/>
  <c r="F1188" i="9"/>
  <c r="G1188" i="9" s="1"/>
  <c r="F1332" i="9"/>
  <c r="G1332" i="9" s="1"/>
  <c r="F1476" i="9"/>
  <c r="G1476" i="9" s="1"/>
  <c r="F1620" i="9"/>
  <c r="G1620" i="9" s="1"/>
  <c r="F443" i="9"/>
  <c r="G443" i="9" s="1"/>
  <c r="F812" i="9"/>
  <c r="G812" i="9" s="1"/>
  <c r="F1033" i="9"/>
  <c r="G1033" i="9" s="1"/>
  <c r="F1177" i="9"/>
  <c r="G1177" i="9" s="1"/>
  <c r="F1321" i="9"/>
  <c r="G1321" i="9" s="1"/>
  <c r="F1465" i="9"/>
  <c r="G1465" i="9" s="1"/>
  <c r="F350" i="9"/>
  <c r="G350" i="9" s="1"/>
  <c r="F770" i="9"/>
  <c r="G770" i="9" s="1"/>
  <c r="F1006" i="9"/>
  <c r="G1006" i="9" s="1"/>
  <c r="F1154" i="9"/>
  <c r="G1154" i="9" s="1"/>
  <c r="F1298" i="9"/>
  <c r="G1298" i="9" s="1"/>
  <c r="F1442" i="9"/>
  <c r="G1442" i="9" s="1"/>
  <c r="F70" i="9"/>
  <c r="G70" i="9" s="1"/>
  <c r="F610" i="9"/>
  <c r="G610" i="9" s="1"/>
  <c r="F897" i="9"/>
  <c r="G897" i="9" s="1"/>
  <c r="F1083" i="9"/>
  <c r="G1083" i="9" s="1"/>
  <c r="F1227" i="9"/>
  <c r="G1227" i="9" s="1"/>
  <c r="F1515" i="9"/>
  <c r="G1515" i="9" s="1"/>
  <c r="F1757" i="9"/>
  <c r="G1757" i="9" s="1"/>
  <c r="F1758" i="9"/>
  <c r="G1758" i="9" s="1"/>
  <c r="F1717" i="9"/>
  <c r="G1717" i="9" s="1"/>
  <c r="F1553" i="9"/>
  <c r="G1553" i="9" s="1"/>
  <c r="F360" i="9"/>
  <c r="G360" i="9" s="1"/>
  <c r="F504" i="9"/>
  <c r="G504" i="9" s="1"/>
  <c r="F648" i="9"/>
  <c r="G648" i="9" s="1"/>
  <c r="F792" i="9"/>
  <c r="G792" i="9" s="1"/>
  <c r="F936" i="9"/>
  <c r="G936" i="9" s="1"/>
  <c r="F61" i="9"/>
  <c r="G61" i="9" s="1"/>
  <c r="F205" i="9"/>
  <c r="G205" i="9" s="1"/>
  <c r="F349" i="9"/>
  <c r="G349" i="9" s="1"/>
  <c r="F493" i="9"/>
  <c r="G493" i="9" s="1"/>
  <c r="F637" i="9"/>
  <c r="G637" i="9" s="1"/>
  <c r="F781" i="9"/>
  <c r="G781" i="9" s="1"/>
  <c r="F925" i="9"/>
  <c r="G925" i="9" s="1"/>
  <c r="F51" i="9"/>
  <c r="G51" i="9" s="1"/>
  <c r="F195" i="9"/>
  <c r="G195" i="9" s="1"/>
  <c r="F339" i="9"/>
  <c r="G339" i="9" s="1"/>
  <c r="F483" i="9"/>
  <c r="G483" i="9" s="1"/>
  <c r="F627" i="9"/>
  <c r="G627" i="9" s="1"/>
  <c r="F771" i="9"/>
  <c r="G771" i="9" s="1"/>
  <c r="F915" i="9"/>
  <c r="G915" i="9" s="1"/>
  <c r="F52" i="9"/>
  <c r="G52" i="9" s="1"/>
  <c r="F196" i="9"/>
  <c r="G196" i="9" s="1"/>
  <c r="F340" i="9"/>
  <c r="G340" i="9" s="1"/>
  <c r="F484" i="9"/>
  <c r="G484" i="9" s="1"/>
  <c r="F628" i="9"/>
  <c r="G628" i="9" s="1"/>
  <c r="F772" i="9"/>
  <c r="G772" i="9" s="1"/>
  <c r="F916" i="9"/>
  <c r="G916" i="9" s="1"/>
  <c r="F41" i="9"/>
  <c r="G41" i="9" s="1"/>
  <c r="F185" i="9"/>
  <c r="G185" i="9" s="1"/>
  <c r="F329" i="9"/>
  <c r="G329" i="9" s="1"/>
  <c r="F473" i="9"/>
  <c r="G473" i="9" s="1"/>
  <c r="F617" i="9"/>
  <c r="G617" i="9" s="1"/>
  <c r="F761" i="9"/>
  <c r="G761" i="9" s="1"/>
  <c r="F905" i="9"/>
  <c r="G905" i="9" s="1"/>
  <c r="F126" i="9"/>
  <c r="G126" i="9" s="1"/>
  <c r="F270" i="9"/>
  <c r="G270" i="9" s="1"/>
  <c r="F414" i="9"/>
  <c r="G414" i="9" s="1"/>
  <c r="F558" i="9"/>
  <c r="G558" i="9" s="1"/>
  <c r="F702" i="9"/>
  <c r="G702" i="9" s="1"/>
  <c r="F67" i="9"/>
  <c r="G67" i="9" s="1"/>
  <c r="F211" i="9"/>
  <c r="G211" i="9" s="1"/>
  <c r="F355" i="9"/>
  <c r="G355" i="9" s="1"/>
  <c r="F499" i="9"/>
  <c r="G499" i="9" s="1"/>
  <c r="F643" i="9"/>
  <c r="G643" i="9" s="1"/>
  <c r="F80" i="9"/>
  <c r="G80" i="9" s="1"/>
  <c r="F224" i="9"/>
  <c r="G224" i="9" s="1"/>
  <c r="F368" i="9"/>
  <c r="G368" i="9" s="1"/>
  <c r="F9" i="9"/>
  <c r="G9" i="9" s="1"/>
  <c r="F153" i="9"/>
  <c r="G153" i="9" s="1"/>
  <c r="F297" i="9"/>
  <c r="G297" i="9" s="1"/>
  <c r="F441" i="9"/>
  <c r="G441" i="9" s="1"/>
  <c r="F585" i="9"/>
  <c r="G585" i="9" s="1"/>
  <c r="F430" i="9"/>
  <c r="G430" i="9" s="1"/>
  <c r="F803" i="9"/>
  <c r="G803" i="9" s="1"/>
  <c r="F1029" i="9"/>
  <c r="G1029" i="9" s="1"/>
  <c r="F1173" i="9"/>
  <c r="G1173" i="9" s="1"/>
  <c r="F1317" i="9"/>
  <c r="G1317" i="9" s="1"/>
  <c r="F1461" i="9"/>
  <c r="G1461" i="9" s="1"/>
  <c r="F1605" i="9"/>
  <c r="G1605" i="9" s="1"/>
  <c r="F524" i="9"/>
  <c r="G524" i="9" s="1"/>
  <c r="F848" i="9"/>
  <c r="G848" i="9" s="1"/>
  <c r="F1054" i="9"/>
  <c r="G1054" i="9" s="1"/>
  <c r="F1198" i="9"/>
  <c r="G1198" i="9" s="1"/>
  <c r="F1342" i="9"/>
  <c r="G1342" i="9" s="1"/>
  <c r="F1486" i="9"/>
  <c r="G1486" i="9" s="1"/>
  <c r="F1630" i="9"/>
  <c r="G1630" i="9" s="1"/>
  <c r="F527" i="9"/>
  <c r="G527" i="9" s="1"/>
  <c r="F850" i="9"/>
  <c r="G850" i="9" s="1"/>
  <c r="F1056" i="9"/>
  <c r="G1056" i="9" s="1"/>
  <c r="F1200" i="9"/>
  <c r="G1200" i="9" s="1"/>
  <c r="F1344" i="9"/>
  <c r="G1344" i="9" s="1"/>
  <c r="F1488" i="9"/>
  <c r="G1488" i="9" s="1"/>
  <c r="F1632" i="9"/>
  <c r="G1632" i="9" s="1"/>
  <c r="F491" i="9"/>
  <c r="G491" i="9" s="1"/>
  <c r="F834" i="9"/>
  <c r="G834" i="9" s="1"/>
  <c r="F1045" i="9"/>
  <c r="G1045" i="9" s="1"/>
  <c r="F1189" i="9"/>
  <c r="G1189" i="9" s="1"/>
  <c r="F1333" i="9"/>
  <c r="G1333" i="9" s="1"/>
  <c r="F1477" i="9"/>
  <c r="G1477" i="9" s="1"/>
  <c r="F398" i="9"/>
  <c r="G398" i="9" s="1"/>
  <c r="F791" i="9"/>
  <c r="G791" i="9" s="1"/>
  <c r="F1022" i="9"/>
  <c r="G1022" i="9" s="1"/>
  <c r="F1166" i="9"/>
  <c r="G1166" i="9" s="1"/>
  <c r="F1310" i="9"/>
  <c r="G1310" i="9" s="1"/>
  <c r="F1454" i="9"/>
  <c r="G1454" i="9" s="1"/>
  <c r="F118" i="9"/>
  <c r="G118" i="9" s="1"/>
  <c r="F644" i="9"/>
  <c r="G644" i="9" s="1"/>
  <c r="F919" i="9"/>
  <c r="G919" i="9" s="1"/>
  <c r="F1095" i="9"/>
  <c r="G1095" i="9" s="1"/>
  <c r="F1239" i="9"/>
  <c r="G1239" i="9" s="1"/>
  <c r="F1383" i="9"/>
  <c r="G1383" i="9" s="1"/>
  <c r="F1527" i="9"/>
  <c r="G1527" i="9" s="1"/>
  <c r="F167" i="9"/>
  <c r="G167" i="9" s="1"/>
  <c r="F671" i="9"/>
  <c r="G671" i="9" s="1"/>
  <c r="F938" i="9"/>
  <c r="G938" i="9" s="1"/>
  <c r="F1108" i="9"/>
  <c r="G1108" i="9" s="1"/>
  <c r="F1252" i="9"/>
  <c r="G1252" i="9" s="1"/>
  <c r="F1396" i="9"/>
  <c r="G1396" i="9" s="1"/>
  <c r="F26" i="9"/>
  <c r="G26" i="9" s="1"/>
  <c r="F842" i="9"/>
  <c r="G842" i="9" s="1"/>
  <c r="F1695" i="9"/>
  <c r="G1695" i="9" s="1"/>
  <c r="F1543" i="9"/>
  <c r="G1543" i="9" s="1"/>
  <c r="F1720" i="9"/>
  <c r="G1720" i="9" s="1"/>
  <c r="F1283" i="9"/>
  <c r="G1283" i="9" s="1"/>
  <c r="F962" i="9"/>
  <c r="G962" i="9" s="1"/>
  <c r="F1613" i="9"/>
  <c r="G1613" i="9" s="1"/>
  <c r="F1316" i="9"/>
  <c r="G1316" i="9" s="1"/>
  <c r="F1091" i="9"/>
  <c r="G1091" i="9" s="1"/>
  <c r="F1573" i="9"/>
  <c r="G1573" i="9" s="1"/>
  <c r="F1737" i="9"/>
  <c r="G1737" i="9" s="1"/>
  <c r="F1777" i="9"/>
  <c r="G1777" i="9" s="1"/>
  <c r="F84" i="9"/>
  <c r="G84" i="9" s="1"/>
  <c r="F228" i="9"/>
  <c r="G228" i="9" s="1"/>
  <c r="F372" i="9"/>
  <c r="G372" i="9" s="1"/>
  <c r="F516" i="9"/>
  <c r="G516" i="9" s="1"/>
  <c r="F660" i="9"/>
  <c r="G660" i="9" s="1"/>
  <c r="F804" i="9"/>
  <c r="G804" i="9" s="1"/>
  <c r="F948" i="9"/>
  <c r="G948" i="9" s="1"/>
  <c r="F73" i="9"/>
  <c r="G73" i="9" s="1"/>
  <c r="F217" i="9"/>
  <c r="G217" i="9" s="1"/>
  <c r="F361" i="9"/>
  <c r="G361" i="9" s="1"/>
  <c r="F505" i="9"/>
  <c r="G505" i="9" s="1"/>
  <c r="F649" i="9"/>
  <c r="G649" i="9" s="1"/>
  <c r="F793" i="9"/>
  <c r="G793" i="9" s="1"/>
  <c r="F937" i="9"/>
  <c r="G937" i="9" s="1"/>
  <c r="F63" i="9"/>
  <c r="G63" i="9" s="1"/>
  <c r="F207" i="9"/>
  <c r="G207" i="9" s="1"/>
  <c r="F351" i="9"/>
  <c r="G351" i="9" s="1"/>
  <c r="F495" i="9"/>
  <c r="G495" i="9" s="1"/>
  <c r="F639" i="9"/>
  <c r="G639" i="9" s="1"/>
  <c r="F783" i="9"/>
  <c r="G783" i="9" s="1"/>
  <c r="F927" i="9"/>
  <c r="G927" i="9" s="1"/>
  <c r="F64" i="9"/>
  <c r="G64" i="9" s="1"/>
  <c r="F208" i="9"/>
  <c r="G208" i="9" s="1"/>
  <c r="F352" i="9"/>
  <c r="G352" i="9" s="1"/>
  <c r="F496" i="9"/>
  <c r="G496" i="9" s="1"/>
  <c r="F640" i="9"/>
  <c r="G640" i="9" s="1"/>
  <c r="F784" i="9"/>
  <c r="G784" i="9" s="1"/>
  <c r="F928" i="9"/>
  <c r="G928" i="9" s="1"/>
  <c r="F53" i="9"/>
  <c r="G53" i="9" s="1"/>
  <c r="F197" i="9"/>
  <c r="G197" i="9" s="1"/>
  <c r="F341" i="9"/>
  <c r="G341" i="9" s="1"/>
  <c r="F485" i="9"/>
  <c r="G485" i="9" s="1"/>
  <c r="F629" i="9"/>
  <c r="G629" i="9" s="1"/>
  <c r="F773" i="9"/>
  <c r="G773" i="9" s="1"/>
  <c r="F917" i="9"/>
  <c r="G917" i="9" s="1"/>
  <c r="F138" i="9"/>
  <c r="G138" i="9" s="1"/>
  <c r="F282" i="9"/>
  <c r="G282" i="9" s="1"/>
  <c r="F426" i="9"/>
  <c r="G426" i="9" s="1"/>
  <c r="F570" i="9"/>
  <c r="G570" i="9" s="1"/>
  <c r="F714" i="9"/>
  <c r="G714" i="9" s="1"/>
  <c r="F79" i="9"/>
  <c r="G79" i="9" s="1"/>
  <c r="F223" i="9"/>
  <c r="G223" i="9" s="1"/>
  <c r="F367" i="9"/>
  <c r="G367" i="9" s="1"/>
  <c r="F511" i="9"/>
  <c r="G511" i="9" s="1"/>
  <c r="F655" i="9"/>
  <c r="G655" i="9" s="1"/>
  <c r="F92" i="9"/>
  <c r="G92" i="9" s="1"/>
  <c r="F236" i="9"/>
  <c r="G236" i="9" s="1"/>
  <c r="F380" i="9"/>
  <c r="G380" i="9" s="1"/>
  <c r="F21" i="9"/>
  <c r="G21" i="9" s="1"/>
  <c r="F165" i="9"/>
  <c r="G165" i="9" s="1"/>
  <c r="F309" i="9"/>
  <c r="G309" i="9" s="1"/>
  <c r="F453" i="9"/>
  <c r="G453" i="9" s="1"/>
  <c r="F597" i="9"/>
  <c r="G597" i="9" s="1"/>
  <c r="F478" i="9"/>
  <c r="G478" i="9" s="1"/>
  <c r="F825" i="9"/>
  <c r="G825" i="9" s="1"/>
  <c r="F1041" i="9"/>
  <c r="G1041" i="9" s="1"/>
  <c r="F1185" i="9"/>
  <c r="G1185" i="9" s="1"/>
  <c r="F1329" i="9"/>
  <c r="G1329" i="9" s="1"/>
  <c r="F1473" i="9"/>
  <c r="G1473" i="9" s="1"/>
  <c r="F1617" i="9"/>
  <c r="G1617" i="9" s="1"/>
  <c r="F560" i="9"/>
  <c r="G560" i="9" s="1"/>
  <c r="F870" i="9"/>
  <c r="G870" i="9" s="1"/>
  <c r="F1210" i="9"/>
  <c r="G1210" i="9" s="1"/>
  <c r="F1354" i="9"/>
  <c r="G1354" i="9" s="1"/>
  <c r="F1498" i="9"/>
  <c r="G1498" i="9" s="1"/>
  <c r="F10" i="9"/>
  <c r="G10" i="9" s="1"/>
  <c r="F563" i="9"/>
  <c r="G563" i="9" s="1"/>
  <c r="F872" i="9"/>
  <c r="G872" i="9" s="1"/>
  <c r="F1068" i="9"/>
  <c r="G1068" i="9" s="1"/>
  <c r="F1212" i="9"/>
  <c r="G1212" i="9" s="1"/>
  <c r="F1356" i="9"/>
  <c r="G1356" i="9" s="1"/>
  <c r="F1500" i="9"/>
  <c r="G1500" i="9" s="1"/>
  <c r="F1644" i="9"/>
  <c r="G1644" i="9" s="1"/>
  <c r="F530" i="9"/>
  <c r="G530" i="9" s="1"/>
  <c r="F851" i="9"/>
  <c r="G851" i="9" s="1"/>
  <c r="F1057" i="9"/>
  <c r="G1057" i="9" s="1"/>
  <c r="F1201" i="9"/>
  <c r="G1201" i="9" s="1"/>
  <c r="F1345" i="9"/>
  <c r="G1345" i="9" s="1"/>
  <c r="F1489" i="9"/>
  <c r="G1489" i="9" s="1"/>
  <c r="F446" i="9"/>
  <c r="G446" i="9" s="1"/>
  <c r="F813" i="9"/>
  <c r="G813" i="9" s="1"/>
  <c r="F1034" i="9"/>
  <c r="G1034" i="9" s="1"/>
  <c r="F1178" i="9"/>
  <c r="G1178" i="9" s="1"/>
  <c r="F1322" i="9"/>
  <c r="G1322" i="9" s="1"/>
  <c r="F1466" i="9"/>
  <c r="G1466" i="9" s="1"/>
  <c r="F166" i="9"/>
  <c r="G166" i="9" s="1"/>
  <c r="F670" i="9"/>
  <c r="G670" i="9" s="1"/>
  <c r="F935" i="9"/>
  <c r="G935" i="9" s="1"/>
  <c r="F1107" i="9"/>
  <c r="G1107" i="9" s="1"/>
  <c r="F1251" i="9"/>
  <c r="G1251" i="9" s="1"/>
  <c r="F1395" i="9"/>
  <c r="G1395" i="9" s="1"/>
  <c r="F1539" i="9"/>
  <c r="G1539" i="9" s="1"/>
  <c r="F215" i="9"/>
  <c r="G215" i="9" s="1"/>
  <c r="F1085" i="9"/>
  <c r="G1085" i="9" s="1"/>
  <c r="F849" i="9"/>
  <c r="G849" i="9" s="1"/>
  <c r="F1636" i="9"/>
  <c r="G1636" i="9" s="1"/>
  <c r="F1781" i="9"/>
  <c r="G1781" i="9" s="1"/>
  <c r="F1196" i="9"/>
  <c r="G1196" i="9" s="1"/>
  <c r="F1568" i="9"/>
  <c r="G1568" i="9" s="1"/>
  <c r="F907" i="9"/>
  <c r="G907" i="9" s="1"/>
  <c r="F1163" i="9"/>
  <c r="G1163" i="9" s="1"/>
  <c r="F1590" i="9"/>
  <c r="G1590" i="9" s="1"/>
  <c r="F1448" i="9"/>
  <c r="G1448" i="9" s="1"/>
  <c r="F1451" i="9"/>
  <c r="G1451" i="9" s="1"/>
  <c r="F1115" i="9"/>
  <c r="G1115" i="9" s="1"/>
  <c r="F1268" i="9"/>
  <c r="G1268" i="9" s="1"/>
  <c r="F1371" i="9"/>
  <c r="G1371" i="9" s="1"/>
  <c r="F119" i="9"/>
  <c r="G119" i="9" s="1"/>
  <c r="F645" i="9"/>
  <c r="G645" i="9" s="1"/>
  <c r="F920" i="9"/>
  <c r="G920" i="9" s="1"/>
  <c r="F1096" i="9"/>
  <c r="G1096" i="9" s="1"/>
  <c r="F1240" i="9"/>
  <c r="G1240" i="9" s="1"/>
  <c r="F1384" i="9"/>
  <c r="G1384" i="9" s="1"/>
  <c r="F1528" i="9"/>
  <c r="G1528" i="9" s="1"/>
  <c r="F542" i="9"/>
  <c r="G542" i="9" s="1"/>
  <c r="F860" i="9"/>
  <c r="G860" i="9" s="1"/>
  <c r="F1061" i="9"/>
  <c r="G1061" i="9" s="1"/>
  <c r="F1205" i="9"/>
  <c r="G1205" i="9" s="1"/>
  <c r="F226" i="9"/>
  <c r="G226" i="9" s="1"/>
  <c r="F706" i="9"/>
  <c r="G706" i="9" s="1"/>
  <c r="F958" i="9"/>
  <c r="G958" i="9" s="1"/>
  <c r="F1122" i="9"/>
  <c r="G1122" i="9" s="1"/>
  <c r="F1266" i="9"/>
  <c r="G1266" i="9" s="1"/>
  <c r="F467" i="9"/>
  <c r="G467" i="9" s="1"/>
  <c r="F823" i="9"/>
  <c r="G823" i="9" s="1"/>
  <c r="F1039" i="9"/>
  <c r="G1039" i="9" s="1"/>
  <c r="F1183" i="9"/>
  <c r="G1183" i="9" s="1"/>
  <c r="F1327" i="9"/>
  <c r="G1327" i="9" s="1"/>
  <c r="F526" i="9"/>
  <c r="G526" i="9" s="1"/>
  <c r="F1460" i="9"/>
  <c r="G1460" i="9" s="1"/>
  <c r="F1683" i="9"/>
  <c r="G1683" i="9" s="1"/>
  <c r="F863" i="9"/>
  <c r="G863" i="9" s="1"/>
  <c r="F1708" i="9"/>
  <c r="G1708" i="9" s="1"/>
  <c r="F1211" i="9"/>
  <c r="G1211" i="9" s="1"/>
  <c r="F1602" i="9"/>
  <c r="G1602" i="9" s="1"/>
  <c r="F1220" i="9"/>
  <c r="G1220" i="9" s="1"/>
  <c r="F1603" i="9"/>
  <c r="G1603" i="9" s="1"/>
  <c r="F1753" i="9"/>
  <c r="G1753" i="9" s="1"/>
  <c r="F890" i="9"/>
  <c r="G890" i="9" s="1"/>
  <c r="F1529" i="9"/>
  <c r="G1529" i="9" s="1"/>
  <c r="F1711" i="9"/>
  <c r="G1711" i="9" s="1"/>
  <c r="F1556" i="9"/>
  <c r="G1556" i="9" s="1"/>
  <c r="F623" i="9"/>
  <c r="G623" i="9" s="1"/>
  <c r="F1472" i="9"/>
  <c r="G1472" i="9" s="1"/>
  <c r="F1688" i="9"/>
  <c r="G1688" i="9" s="1"/>
  <c r="F1052" i="9"/>
  <c r="G1052" i="9" s="1"/>
  <c r="F1018" i="9"/>
  <c r="G1018" i="9" s="1"/>
  <c r="F1725" i="9"/>
  <c r="G1725" i="9" s="1"/>
  <c r="F1729" i="9"/>
  <c r="G1729" i="9" s="1"/>
  <c r="F1376" i="9"/>
  <c r="G1376" i="9" s="1"/>
  <c r="F1654" i="9"/>
  <c r="G1654" i="9" s="1"/>
  <c r="F692" i="9"/>
  <c r="G692" i="9" s="1"/>
  <c r="F1379" i="9"/>
  <c r="G1379" i="9" s="1"/>
  <c r="F1655" i="9"/>
  <c r="G1655" i="9" s="1"/>
  <c r="F944" i="9"/>
  <c r="G944" i="9" s="1"/>
  <c r="F947" i="9"/>
  <c r="G947" i="9" s="1"/>
  <c r="F1741" i="9"/>
  <c r="G1741" i="9" s="1"/>
  <c r="F230" i="9"/>
  <c r="G230" i="9" s="1"/>
  <c r="F578" i="9"/>
  <c r="G578" i="9" s="1"/>
  <c r="F882" i="9"/>
  <c r="G882" i="9" s="1"/>
  <c r="F1073" i="9"/>
  <c r="G1073" i="9" s="1"/>
  <c r="F1217" i="9"/>
  <c r="G1217" i="9" s="1"/>
  <c r="F274" i="9"/>
  <c r="G274" i="9" s="1"/>
  <c r="F730" i="9"/>
  <c r="G730" i="9" s="1"/>
  <c r="F978" i="9"/>
  <c r="G978" i="9" s="1"/>
  <c r="F1134" i="9"/>
  <c r="G1134" i="9" s="1"/>
  <c r="F1278" i="9"/>
  <c r="G1278" i="9" s="1"/>
  <c r="F514" i="9"/>
  <c r="G514" i="9" s="1"/>
  <c r="F1051" i="9"/>
  <c r="G1051" i="9" s="1"/>
  <c r="F1195" i="9"/>
  <c r="G1195" i="9" s="1"/>
  <c r="F1339" i="9"/>
  <c r="G1339" i="9" s="1"/>
  <c r="F717" i="9"/>
  <c r="G717" i="9" s="1"/>
  <c r="F1493" i="9"/>
  <c r="G1493" i="9" s="1"/>
  <c r="F980" i="9"/>
  <c r="G980" i="9" s="1"/>
  <c r="F1621" i="9"/>
  <c r="G1621" i="9" s="1"/>
  <c r="F1769" i="9"/>
  <c r="G1769" i="9" s="1"/>
  <c r="F1292" i="9"/>
  <c r="G1292" i="9" s="1"/>
  <c r="F1622" i="9"/>
  <c r="G1622" i="9" s="1"/>
  <c r="F1770" i="9"/>
  <c r="G1770" i="9" s="1"/>
  <c r="F1003" i="9"/>
  <c r="G1003" i="9" s="1"/>
  <c r="F1549" i="9"/>
  <c r="G1549" i="9" s="1"/>
  <c r="F1723" i="9"/>
  <c r="G1723" i="9" s="1"/>
  <c r="F1765" i="9"/>
  <c r="G1765" i="9" s="1"/>
  <c r="F782" i="9"/>
  <c r="G782" i="9" s="1"/>
  <c r="F1505" i="9"/>
  <c r="G1505" i="9" s="1"/>
  <c r="F1700" i="9"/>
  <c r="G1700" i="9" s="1"/>
  <c r="F134" i="9"/>
  <c r="G134" i="9" s="1"/>
  <c r="F1412" i="9"/>
  <c r="G1412" i="9" s="1"/>
  <c r="F1666" i="9"/>
  <c r="G1666" i="9" s="1"/>
  <c r="F146" i="9"/>
  <c r="G146" i="9" s="1"/>
  <c r="F1415" i="9"/>
  <c r="G1415" i="9" s="1"/>
  <c r="F1667" i="9"/>
  <c r="G1667" i="9" s="1"/>
  <c r="F1112" i="9"/>
  <c r="G1112" i="9" s="1"/>
  <c r="F1043" i="9"/>
  <c r="G1043" i="9" s="1"/>
  <c r="F290" i="9"/>
  <c r="G290" i="9" s="1"/>
  <c r="F704" i="9"/>
  <c r="G704" i="9" s="1"/>
  <c r="F956" i="9"/>
  <c r="G956" i="9" s="1"/>
  <c r="F1120" i="9"/>
  <c r="G1120" i="9" s="1"/>
  <c r="F1264" i="9"/>
  <c r="G1264" i="9" s="1"/>
  <c r="F1408" i="9"/>
  <c r="G1408" i="9" s="1"/>
  <c r="F74" i="9"/>
  <c r="G74" i="9" s="1"/>
  <c r="F614" i="9"/>
  <c r="G614" i="9" s="1"/>
  <c r="F899" i="9"/>
  <c r="G899" i="9" s="1"/>
  <c r="F1229" i="9"/>
  <c r="G1229" i="9" s="1"/>
  <c r="F322" i="9"/>
  <c r="G322" i="9" s="1"/>
  <c r="F754" i="9"/>
  <c r="G754" i="9" s="1"/>
  <c r="F994" i="9"/>
  <c r="G994" i="9" s="1"/>
  <c r="F1146" i="9"/>
  <c r="G1146" i="9" s="1"/>
  <c r="F1290" i="9"/>
  <c r="G1290" i="9" s="1"/>
  <c r="F550" i="9"/>
  <c r="G550" i="9" s="1"/>
  <c r="F862" i="9"/>
  <c r="G862" i="9" s="1"/>
  <c r="F1063" i="9"/>
  <c r="G1063" i="9" s="1"/>
  <c r="F1207" i="9"/>
  <c r="G1207" i="9" s="1"/>
  <c r="F1351" i="9"/>
  <c r="G1351" i="9" s="1"/>
  <c r="F1519" i="9"/>
  <c r="G1519" i="9" s="1"/>
  <c r="F1707" i="9"/>
  <c r="G1707" i="9" s="1"/>
  <c r="F1064" i="9"/>
  <c r="G1064" i="9" s="1"/>
  <c r="F1565" i="9"/>
  <c r="G1565" i="9" s="1"/>
  <c r="F1732" i="9"/>
  <c r="G1732" i="9" s="1"/>
  <c r="F1326" i="9"/>
  <c r="G1326" i="9" s="1"/>
  <c r="F1328" i="9"/>
  <c r="G1328" i="9" s="1"/>
  <c r="F1637" i="9"/>
  <c r="G1637" i="9" s="1"/>
  <c r="F1782" i="9"/>
  <c r="G1782" i="9" s="1"/>
  <c r="F1079" i="9"/>
  <c r="G1079" i="9" s="1"/>
  <c r="F1735" i="9"/>
  <c r="G1735" i="9" s="1"/>
  <c r="F1668" i="9"/>
  <c r="G1668" i="9" s="1"/>
  <c r="F1124" i="9"/>
  <c r="G1124" i="9" s="1"/>
  <c r="F1530" i="9"/>
  <c r="G1530" i="9" s="1"/>
  <c r="F1712" i="9"/>
  <c r="G1712" i="9" s="1"/>
  <c r="F1459" i="9"/>
  <c r="G1459" i="9" s="1"/>
  <c r="F1749" i="9"/>
  <c r="G1749" i="9" s="1"/>
  <c r="F422" i="9"/>
  <c r="G422" i="9" s="1"/>
  <c r="F1678" i="9"/>
  <c r="G1678" i="9" s="1"/>
  <c r="F434" i="9"/>
  <c r="G434" i="9" s="1"/>
  <c r="F1679" i="9"/>
  <c r="G1679" i="9" s="1"/>
  <c r="F1256" i="9"/>
  <c r="G1256" i="9" s="1"/>
  <c r="F482" i="9"/>
  <c r="G482" i="9" s="1"/>
  <c r="F1362" i="9"/>
  <c r="G1362" i="9" s="1"/>
  <c r="F1649" i="9"/>
  <c r="G1649" i="9" s="1"/>
  <c r="F846" i="9"/>
  <c r="G846" i="9" s="1"/>
  <c r="F1364" i="9"/>
  <c r="G1364" i="9" s="1"/>
  <c r="F1650" i="9"/>
  <c r="G1650" i="9" s="1"/>
  <c r="F682" i="9"/>
  <c r="G682" i="9" s="1"/>
  <c r="F1388" i="9"/>
  <c r="G1388" i="9" s="1"/>
  <c r="F1151" i="9"/>
  <c r="G1151" i="9" s="1"/>
  <c r="F1588" i="9"/>
  <c r="G1588" i="9" s="1"/>
  <c r="F1747" i="9"/>
  <c r="G1747" i="9" s="1"/>
  <c r="F1728" i="9"/>
  <c r="G1728" i="9" s="1"/>
  <c r="F1015" i="9"/>
  <c r="G1015" i="9" s="1"/>
  <c r="F1552" i="9"/>
  <c r="G1552" i="9" s="1"/>
  <c r="F1724" i="9"/>
  <c r="G1724" i="9" s="1"/>
  <c r="F1561" i="9"/>
  <c r="G1561" i="9" s="1"/>
  <c r="F1235" i="9"/>
  <c r="G1235" i="9" s="1"/>
  <c r="F1761" i="9"/>
  <c r="G1761" i="9" s="1"/>
  <c r="F656" i="9"/>
  <c r="G656" i="9" s="1"/>
  <c r="F1481" i="9"/>
  <c r="G1481" i="9" s="1"/>
  <c r="F1690" i="9"/>
  <c r="G1690" i="9" s="1"/>
  <c r="F659" i="9"/>
  <c r="G659" i="9" s="1"/>
  <c r="F1691" i="9"/>
  <c r="G1691" i="9" s="1"/>
  <c r="F1424" i="9"/>
  <c r="G1424" i="9" s="1"/>
  <c r="F515" i="9"/>
  <c r="G515" i="9" s="1"/>
  <c r="F854" i="9"/>
  <c r="G854" i="9" s="1"/>
  <c r="F1202" i="9"/>
  <c r="G1202" i="9" s="1"/>
  <c r="F262" i="9"/>
  <c r="G262" i="9" s="1"/>
  <c r="F727" i="9"/>
  <c r="G727" i="9" s="1"/>
  <c r="F971" i="9"/>
  <c r="G971" i="9" s="1"/>
  <c r="F1275" i="9"/>
  <c r="G1275" i="9" s="1"/>
  <c r="F1563" i="9"/>
  <c r="G1563" i="9" s="1"/>
  <c r="F311" i="9"/>
  <c r="G311" i="9" s="1"/>
  <c r="F752" i="9"/>
  <c r="G752" i="9" s="1"/>
  <c r="F992" i="9"/>
  <c r="G992" i="9" s="1"/>
  <c r="F1144" i="9"/>
  <c r="G1144" i="9" s="1"/>
  <c r="F1288" i="9"/>
  <c r="G1288" i="9" s="1"/>
  <c r="F1432" i="9"/>
  <c r="G1432" i="9" s="1"/>
  <c r="F170" i="9"/>
  <c r="G170" i="9" s="1"/>
  <c r="F674" i="9"/>
  <c r="G674" i="9" s="1"/>
  <c r="F941" i="9"/>
  <c r="G941" i="9" s="1"/>
  <c r="F1109" i="9"/>
  <c r="G1109" i="9" s="1"/>
  <c r="F1253" i="9"/>
  <c r="G1253" i="9" s="1"/>
  <c r="F418" i="9"/>
  <c r="G418" i="9" s="1"/>
  <c r="F800" i="9"/>
  <c r="G800" i="9" s="1"/>
  <c r="F1026" i="9"/>
  <c r="G1026" i="9" s="1"/>
  <c r="F1170" i="9"/>
  <c r="G1170" i="9" s="1"/>
  <c r="F83" i="9"/>
  <c r="G83" i="9" s="1"/>
  <c r="F622" i="9"/>
  <c r="G622" i="9" s="1"/>
  <c r="F906" i="9"/>
  <c r="G906" i="9" s="1"/>
  <c r="F1087" i="9"/>
  <c r="G1087" i="9" s="1"/>
  <c r="F1231" i="9"/>
  <c r="G1231" i="9" s="1"/>
  <c r="F1375" i="9"/>
  <c r="G1375" i="9" s="1"/>
  <c r="F1564" i="9"/>
  <c r="G1564" i="9" s="1"/>
  <c r="F1731" i="9"/>
  <c r="G1731" i="9" s="1"/>
  <c r="F1208" i="9"/>
  <c r="G1208" i="9" s="1"/>
  <c r="F1601" i="9"/>
  <c r="G1601" i="9" s="1"/>
  <c r="F1756" i="9"/>
  <c r="G1756" i="9" s="1"/>
  <c r="F1398" i="9"/>
  <c r="G1398" i="9" s="1"/>
  <c r="F1661" i="9"/>
  <c r="G1661" i="9" s="1"/>
  <c r="F38" i="9"/>
  <c r="G38" i="9" s="1"/>
  <c r="F1400" i="9"/>
  <c r="G1400" i="9" s="1"/>
  <c r="F1541" i="9"/>
  <c r="G1541" i="9" s="1"/>
  <c r="F1604" i="9"/>
  <c r="G1604" i="9" s="1"/>
  <c r="F1759" i="9"/>
  <c r="G1759" i="9" s="1"/>
  <c r="F1764" i="9"/>
  <c r="G1764" i="9" s="1"/>
  <c r="F1487" i="9"/>
  <c r="G1487" i="9" s="1"/>
  <c r="F1088" i="9"/>
  <c r="G1088" i="9" s="1"/>
  <c r="F1571" i="9"/>
  <c r="G1571" i="9" s="1"/>
  <c r="F1736" i="9"/>
  <c r="G1736" i="9" s="1"/>
  <c r="F1646" i="9"/>
  <c r="G1646" i="9" s="1"/>
  <c r="F1302" i="9"/>
  <c r="G1302" i="9" s="1"/>
  <c r="F1626" i="9"/>
  <c r="G1626" i="9" s="1"/>
  <c r="F1773" i="9"/>
  <c r="G1773" i="9" s="1"/>
  <c r="F802" i="9"/>
  <c r="G802" i="9" s="1"/>
  <c r="F1507" i="9"/>
  <c r="G1507" i="9" s="1"/>
  <c r="F1702" i="9"/>
  <c r="G1702" i="9" s="1"/>
  <c r="F810" i="9"/>
  <c r="G810" i="9" s="1"/>
  <c r="F1508" i="9"/>
  <c r="G1508" i="9" s="1"/>
  <c r="F1457" i="9"/>
  <c r="G1457" i="9" s="1"/>
  <c r="F1314" i="9"/>
  <c r="G1314" i="9" s="1"/>
  <c r="F1518" i="9"/>
  <c r="G1518" i="9" s="1"/>
  <c r="F562" i="9"/>
  <c r="G562" i="9" s="1"/>
  <c r="F1575" i="9"/>
  <c r="G1575" i="9" s="1"/>
  <c r="F359" i="9"/>
  <c r="G359" i="9" s="1"/>
  <c r="F776" i="9"/>
  <c r="G776" i="9" s="1"/>
  <c r="F1010" i="9"/>
  <c r="G1010" i="9" s="1"/>
  <c r="F1300" i="9"/>
  <c r="G1300" i="9" s="1"/>
  <c r="F1444" i="9"/>
  <c r="G1444" i="9" s="1"/>
  <c r="F218" i="9"/>
  <c r="G218" i="9" s="1"/>
  <c r="F705" i="9"/>
  <c r="G705" i="9" s="1"/>
  <c r="F957" i="9"/>
  <c r="G957" i="9" s="1"/>
  <c r="F1121" i="9"/>
  <c r="G1121" i="9" s="1"/>
  <c r="F1265" i="9"/>
  <c r="G1265" i="9" s="1"/>
  <c r="F466" i="9"/>
  <c r="G466" i="9" s="1"/>
  <c r="F822" i="9"/>
  <c r="G822" i="9" s="1"/>
  <c r="F1038" i="9"/>
  <c r="G1038" i="9" s="1"/>
  <c r="F1182" i="9"/>
  <c r="G1182" i="9" s="1"/>
  <c r="F131" i="9"/>
  <c r="G131" i="9" s="1"/>
  <c r="F650" i="9"/>
  <c r="G650" i="9" s="1"/>
  <c r="F1099" i="9"/>
  <c r="G1099" i="9" s="1"/>
  <c r="F1243" i="9"/>
  <c r="G1243" i="9" s="1"/>
  <c r="F1387" i="9"/>
  <c r="G1387" i="9" s="1"/>
  <c r="F1127" i="9"/>
  <c r="G1127" i="9" s="1"/>
  <c r="F1743" i="9"/>
  <c r="G1743" i="9" s="1"/>
  <c r="F1619" i="9"/>
  <c r="G1619" i="9" s="1"/>
  <c r="F1434" i="9"/>
  <c r="G1434" i="9" s="1"/>
  <c r="F1673" i="9"/>
  <c r="G1673" i="9" s="1"/>
  <c r="F326" i="9"/>
  <c r="G326" i="9" s="1"/>
  <c r="F1436" i="9"/>
  <c r="G1436" i="9" s="1"/>
  <c r="F1674" i="9"/>
  <c r="G1674" i="9" s="1"/>
  <c r="F1577" i="9"/>
  <c r="G1577" i="9" s="1"/>
  <c r="F1615" i="9"/>
  <c r="G1615" i="9" s="1"/>
  <c r="F1295" i="9"/>
  <c r="G1295" i="9" s="1"/>
  <c r="F1624" i="9"/>
  <c r="G1624" i="9" s="1"/>
  <c r="F1771" i="9"/>
  <c r="G1771" i="9" s="1"/>
  <c r="F1160" i="9"/>
  <c r="G1160" i="9" s="1"/>
  <c r="F1589" i="9"/>
  <c r="G1589" i="9" s="1"/>
  <c r="F1748" i="9"/>
  <c r="G1748" i="9" s="1"/>
  <c r="F1338" i="9"/>
  <c r="G1338" i="9" s="1"/>
  <c r="F1640" i="9"/>
  <c r="G1640" i="9" s="1"/>
  <c r="F1785" i="9"/>
  <c r="G1785" i="9" s="1"/>
  <c r="F926" i="9"/>
  <c r="G926" i="9" s="1"/>
  <c r="F1714" i="9"/>
  <c r="G1714" i="9" s="1"/>
  <c r="F931" i="9"/>
  <c r="G931" i="9" s="1"/>
  <c r="F1535" i="9"/>
  <c r="G1535" i="9" s="1"/>
  <c r="F1715" i="9"/>
  <c r="G1715" i="9" s="1"/>
  <c r="F1511" i="9"/>
  <c r="G1511" i="9" s="1"/>
  <c r="F710" i="9"/>
  <c r="G710" i="9" s="1"/>
  <c r="F668" i="9"/>
  <c r="G668" i="9" s="1"/>
  <c r="F933" i="9"/>
  <c r="G933" i="9" s="1"/>
  <c r="F1105" i="9"/>
  <c r="G1105" i="9" s="1"/>
  <c r="F1249" i="9"/>
  <c r="G1249" i="9" s="1"/>
  <c r="F1393" i="9"/>
  <c r="G1393" i="9" s="1"/>
  <c r="F62" i="9"/>
  <c r="G62" i="9" s="1"/>
  <c r="F608" i="9"/>
  <c r="G608" i="9" s="1"/>
  <c r="F896" i="9"/>
  <c r="G896" i="9" s="1"/>
  <c r="F1082" i="9"/>
  <c r="G1082" i="9" s="1"/>
  <c r="F1226" i="9"/>
  <c r="G1226" i="9" s="1"/>
  <c r="F1370" i="9"/>
  <c r="G1370" i="9" s="1"/>
  <c r="F1514" i="9"/>
  <c r="G1514" i="9" s="1"/>
  <c r="F358" i="9"/>
  <c r="G358" i="9" s="1"/>
  <c r="F775" i="9"/>
  <c r="G775" i="9" s="1"/>
  <c r="F1155" i="9"/>
  <c r="G1155" i="9" s="1"/>
  <c r="F1299" i="9"/>
  <c r="G1299" i="9" s="1"/>
  <c r="F1443" i="9"/>
  <c r="G1443" i="9" s="1"/>
  <c r="F1587" i="9"/>
  <c r="G1587" i="9" s="1"/>
  <c r="F798" i="9"/>
  <c r="G798" i="9" s="1"/>
  <c r="F1024" i="9"/>
  <c r="G1024" i="9" s="1"/>
  <c r="F1168" i="9"/>
  <c r="G1168" i="9" s="1"/>
  <c r="F1312" i="9"/>
  <c r="G1312" i="9" s="1"/>
  <c r="F1456" i="9"/>
  <c r="G1456" i="9" s="1"/>
  <c r="F266" i="9"/>
  <c r="G266" i="9" s="1"/>
  <c r="F729" i="9"/>
  <c r="G729" i="9" s="1"/>
  <c r="F977" i="9"/>
  <c r="G977" i="9" s="1"/>
  <c r="F1133" i="9"/>
  <c r="G1133" i="9" s="1"/>
  <c r="F1277" i="9"/>
  <c r="G1277" i="9" s="1"/>
  <c r="F512" i="9"/>
  <c r="G512" i="9" s="1"/>
  <c r="F839" i="9"/>
  <c r="G839" i="9" s="1"/>
  <c r="F1050" i="9"/>
  <c r="G1050" i="9" s="1"/>
  <c r="F1194" i="9"/>
  <c r="G1194" i="9" s="1"/>
  <c r="F179" i="9"/>
  <c r="G179" i="9" s="1"/>
  <c r="F681" i="9"/>
  <c r="G681" i="9" s="1"/>
  <c r="F943" i="9"/>
  <c r="G943" i="9" s="1"/>
  <c r="F1111" i="9"/>
  <c r="G1111" i="9" s="1"/>
  <c r="F1255" i="9"/>
  <c r="G1255" i="9" s="1"/>
  <c r="F1399" i="9"/>
  <c r="G1399" i="9" s="1"/>
  <c r="F1199" i="9"/>
  <c r="G1199" i="9" s="1"/>
  <c r="F1600" i="9"/>
  <c r="G1600" i="9" s="1"/>
  <c r="F1755" i="9"/>
  <c r="G1755" i="9" s="1"/>
  <c r="F1325" i="9"/>
  <c r="G1325" i="9" s="1"/>
  <c r="F1780" i="9"/>
  <c r="G1780" i="9" s="1"/>
  <c r="F1469" i="9"/>
  <c r="G1469" i="9" s="1"/>
  <c r="F1470" i="9"/>
  <c r="G1470" i="9" s="1"/>
  <c r="F1686" i="9"/>
  <c r="G1686" i="9" s="1"/>
  <c r="F1643" i="9"/>
  <c r="G1643" i="9" s="1"/>
  <c r="F1682" i="9"/>
  <c r="G1682" i="9" s="1"/>
  <c r="F1638" i="9"/>
  <c r="G1638" i="9" s="1"/>
  <c r="F1783" i="9"/>
  <c r="G1783" i="9" s="1"/>
  <c r="F1386" i="9"/>
  <c r="G1386" i="9" s="1"/>
  <c r="F1658" i="9"/>
  <c r="G1658" i="9" s="1"/>
  <c r="F1607" i="9"/>
  <c r="G1607" i="9" s="1"/>
  <c r="F1760" i="9"/>
  <c r="G1760" i="9" s="1"/>
  <c r="F1754" i="9"/>
  <c r="G1754" i="9" s="1"/>
  <c r="F1374" i="9"/>
  <c r="G1374" i="9" s="1"/>
  <c r="F1653" i="9"/>
  <c r="G1653" i="9" s="1"/>
  <c r="F470" i="9"/>
  <c r="G470" i="9" s="1"/>
  <c r="F1726" i="9"/>
  <c r="G1726" i="9" s="1"/>
  <c r="F1031" i="9"/>
  <c r="G1031" i="9" s="1"/>
  <c r="F1555" i="9"/>
  <c r="G1555" i="9" s="1"/>
  <c r="F1727" i="9"/>
  <c r="G1727" i="9" s="1"/>
  <c r="F1458" i="9"/>
  <c r="G1458" i="9" s="1"/>
  <c r="F1633" i="9"/>
  <c r="G1633" i="9" s="1"/>
  <c r="F314" i="9"/>
  <c r="G314" i="9" s="1"/>
  <c r="F753" i="9"/>
  <c r="G753" i="9" s="1"/>
  <c r="F1145" i="9"/>
  <c r="G1145" i="9" s="1"/>
  <c r="F1289" i="9"/>
  <c r="G1289" i="9" s="1"/>
  <c r="F548" i="9"/>
  <c r="G548" i="9" s="1"/>
  <c r="F861" i="9"/>
  <c r="G861" i="9" s="1"/>
  <c r="F1062" i="9"/>
  <c r="G1062" i="9" s="1"/>
  <c r="F1206" i="9"/>
  <c r="G1206" i="9" s="1"/>
  <c r="F227" i="9"/>
  <c r="G227" i="9" s="1"/>
  <c r="F707" i="9"/>
  <c r="G707" i="9" s="1"/>
  <c r="F1123" i="9"/>
  <c r="G1123" i="9" s="1"/>
  <c r="F1267" i="9"/>
  <c r="G1267" i="9" s="1"/>
  <c r="F1411" i="9"/>
  <c r="G1411" i="9" s="1"/>
  <c r="F1271" i="9"/>
  <c r="G1271" i="9" s="1"/>
  <c r="F1616" i="9"/>
  <c r="G1616" i="9" s="1"/>
  <c r="F1767" i="9"/>
  <c r="G1767" i="9" s="1"/>
  <c r="F1361" i="9"/>
  <c r="G1361" i="9" s="1"/>
  <c r="F1648" i="9"/>
  <c r="G1648" i="9" s="1"/>
  <c r="F741" i="9"/>
  <c r="G741" i="9" s="1"/>
  <c r="F1697" i="9"/>
  <c r="G1697" i="9" s="1"/>
  <c r="F758" i="9"/>
  <c r="G758" i="9" s="1"/>
  <c r="F1496" i="9"/>
  <c r="G1496" i="9" s="1"/>
  <c r="F1680" i="9"/>
  <c r="G1680" i="9" s="1"/>
  <c r="F1742" i="9"/>
  <c r="G1742" i="9" s="1"/>
  <c r="F1651" i="9"/>
  <c r="G1651" i="9" s="1"/>
  <c r="F824" i="9"/>
  <c r="G824" i="9" s="1"/>
  <c r="F1484" i="9"/>
  <c r="G1484" i="9" s="1"/>
  <c r="F1706" i="9"/>
  <c r="G1706" i="9" s="1"/>
  <c r="F1301" i="9"/>
  <c r="G1301" i="9" s="1"/>
  <c r="F1772" i="9"/>
  <c r="G1772" i="9" s="1"/>
  <c r="F98" i="9"/>
  <c r="G98" i="9" s="1"/>
  <c r="F1410" i="9"/>
  <c r="G1410" i="9" s="1"/>
  <c r="F1665" i="9"/>
  <c r="G1665" i="9" s="1"/>
  <c r="F1483" i="9"/>
  <c r="G1483" i="9" s="1"/>
  <c r="F1100" i="9"/>
  <c r="G1100" i="9" s="1"/>
  <c r="F1574" i="9"/>
  <c r="G1574" i="9" s="1"/>
  <c r="F1103" i="9"/>
  <c r="G1103" i="9" s="1"/>
  <c r="F1576" i="9"/>
  <c r="G1576" i="9" s="1"/>
  <c r="F1739" i="9"/>
  <c r="G1739" i="9" s="1"/>
  <c r="F1656" i="9"/>
  <c r="G1656" i="9" s="1"/>
  <c r="F1517" i="9"/>
  <c r="G1517" i="9" s="1"/>
  <c r="F158" i="9"/>
  <c r="G158" i="9" s="1"/>
  <c r="F934" i="9"/>
  <c r="G934" i="9" s="1"/>
  <c r="F1250" i="9"/>
  <c r="G1250" i="9" s="1"/>
  <c r="F1538" i="9"/>
  <c r="G1538" i="9" s="1"/>
  <c r="F454" i="9"/>
  <c r="G454" i="9" s="1"/>
  <c r="F814" i="9"/>
  <c r="G814" i="9" s="1"/>
  <c r="F1035" i="9"/>
  <c r="G1035" i="9" s="1"/>
  <c r="F1179" i="9"/>
  <c r="G1179" i="9" s="1"/>
  <c r="F1323" i="9"/>
  <c r="G1323" i="9" s="1"/>
  <c r="F503" i="9"/>
  <c r="G503" i="9" s="1"/>
  <c r="F837" i="9"/>
  <c r="G837" i="9" s="1"/>
  <c r="F1048" i="9"/>
  <c r="G1048" i="9" s="1"/>
  <c r="F1192" i="9"/>
  <c r="G1192" i="9" s="1"/>
  <c r="F1336" i="9"/>
  <c r="G1336" i="9" s="1"/>
  <c r="F1480" i="9"/>
  <c r="G1480" i="9" s="1"/>
  <c r="F362" i="9"/>
  <c r="G362" i="9" s="1"/>
  <c r="F777" i="9"/>
  <c r="G777" i="9" s="1"/>
  <c r="F1011" i="9"/>
  <c r="G1011" i="9" s="1"/>
  <c r="F1157" i="9"/>
  <c r="G1157" i="9" s="1"/>
  <c r="F584" i="9"/>
  <c r="G584" i="9" s="1"/>
  <c r="F883" i="9"/>
  <c r="G883" i="9" s="1"/>
  <c r="F1074" i="9"/>
  <c r="G1074" i="9" s="1"/>
  <c r="F275" i="9"/>
  <c r="G275" i="9" s="1"/>
  <c r="F731" i="9"/>
  <c r="G731" i="9" s="1"/>
  <c r="F1135" i="9"/>
  <c r="G1135" i="9" s="1"/>
  <c r="F1279" i="9"/>
  <c r="G1279" i="9" s="1"/>
  <c r="F1319" i="9"/>
  <c r="G1319" i="9" s="1"/>
  <c r="F1779" i="9"/>
  <c r="G1779" i="9" s="1"/>
  <c r="F1660" i="9"/>
  <c r="G1660" i="9" s="1"/>
  <c r="F871" i="9"/>
  <c r="G871" i="9" s="1"/>
  <c r="F1525" i="9"/>
  <c r="G1525" i="9" s="1"/>
  <c r="F1710" i="9"/>
  <c r="G1710" i="9" s="1"/>
  <c r="F1752" i="9"/>
  <c r="G1752" i="9" s="1"/>
  <c r="F50" i="9"/>
  <c r="G50" i="9" s="1"/>
  <c r="F1403" i="9"/>
  <c r="G1403" i="9" s="1"/>
  <c r="F1663" i="9"/>
  <c r="G1663" i="9" s="1"/>
  <c r="F1040" i="9"/>
  <c r="G1040" i="9" s="1"/>
  <c r="F1540" i="9"/>
  <c r="G1540" i="9" s="1"/>
  <c r="F1730" i="9"/>
  <c r="G1730" i="9" s="1"/>
  <c r="F1337" i="9"/>
  <c r="G1337" i="9" s="1"/>
  <c r="F1639" i="9"/>
  <c r="G1639" i="9" s="1"/>
  <c r="F1784" i="9"/>
  <c r="G1784" i="9" s="1"/>
  <c r="F386" i="9"/>
  <c r="G386" i="9" s="1"/>
  <c r="F1446" i="9"/>
  <c r="G1446" i="9" s="1"/>
  <c r="F1677" i="9"/>
  <c r="G1677" i="9" s="1"/>
  <c r="F1629" i="9"/>
  <c r="G1629" i="9" s="1"/>
  <c r="F1172" i="9"/>
  <c r="G1172" i="9" s="1"/>
  <c r="F1750" i="9"/>
  <c r="G1750" i="9" s="1"/>
  <c r="F1175" i="9"/>
  <c r="G1175" i="9" s="1"/>
  <c r="F1592" i="9"/>
  <c r="G1592" i="9" s="1"/>
  <c r="F1751" i="9"/>
  <c r="G1751" i="9" s="1"/>
  <c r="F1597" i="9"/>
  <c r="G1597" i="9" s="1"/>
  <c r="F1718" i="9"/>
  <c r="G1718" i="9" s="1"/>
  <c r="F695" i="9"/>
  <c r="G695" i="9" s="1"/>
  <c r="F954" i="9"/>
  <c r="G954" i="9" s="1"/>
  <c r="F1118" i="9"/>
  <c r="G1118" i="9" s="1"/>
  <c r="F1406" i="9"/>
  <c r="G1406" i="9" s="1"/>
  <c r="F1550" i="9"/>
  <c r="G1550" i="9" s="1"/>
  <c r="F502" i="9"/>
  <c r="G502" i="9" s="1"/>
  <c r="F836" i="9"/>
  <c r="G836" i="9" s="1"/>
  <c r="F1047" i="9"/>
  <c r="G1047" i="9" s="1"/>
  <c r="F1191" i="9"/>
  <c r="G1191" i="9" s="1"/>
  <c r="F1335" i="9"/>
  <c r="G1335" i="9" s="1"/>
  <c r="F859" i="9"/>
  <c r="G859" i="9" s="1"/>
  <c r="F1060" i="9"/>
  <c r="G1060" i="9" s="1"/>
  <c r="F1204" i="9"/>
  <c r="G1204" i="9" s="1"/>
  <c r="F1348" i="9"/>
  <c r="G1348" i="9" s="1"/>
  <c r="F1492" i="9"/>
  <c r="G1492" i="9" s="1"/>
  <c r="F410" i="9"/>
  <c r="G410" i="9" s="1"/>
  <c r="F799" i="9"/>
  <c r="G799" i="9" s="1"/>
  <c r="F1025" i="9"/>
  <c r="G1025" i="9" s="1"/>
  <c r="F1169" i="9"/>
  <c r="G1169" i="9" s="1"/>
  <c r="F82" i="9"/>
  <c r="G82" i="9" s="1"/>
  <c r="F620" i="9"/>
  <c r="G620" i="9" s="1"/>
  <c r="F1086" i="9"/>
  <c r="G1086" i="9" s="1"/>
  <c r="F1230" i="9"/>
  <c r="G1230" i="9" s="1"/>
  <c r="F323" i="9"/>
  <c r="G323" i="9" s="1"/>
  <c r="F755" i="9"/>
  <c r="G755" i="9" s="1"/>
  <c r="F995" i="9"/>
  <c r="G995" i="9" s="1"/>
  <c r="F1147" i="9"/>
  <c r="G1147" i="9" s="1"/>
  <c r="F1291" i="9"/>
  <c r="G1291" i="9" s="1"/>
  <c r="F1435" i="9"/>
  <c r="G1435" i="9" s="1"/>
  <c r="F1355" i="9"/>
  <c r="G1355" i="9" s="1"/>
  <c r="F1647" i="9"/>
  <c r="G1647" i="9" s="1"/>
  <c r="F278" i="9"/>
  <c r="G278" i="9" s="1"/>
  <c r="F1672" i="9"/>
  <c r="G1672" i="9" s="1"/>
  <c r="F983" i="9"/>
  <c r="G983" i="9" s="1"/>
  <c r="F1544" i="9"/>
  <c r="G1544" i="9" s="1"/>
  <c r="F1721" i="9"/>
  <c r="G1721" i="9" s="1"/>
  <c r="F998" i="9"/>
  <c r="G998" i="9" s="1"/>
  <c r="F1547" i="9"/>
  <c r="G1547" i="9" s="1"/>
  <c r="F1350" i="9"/>
  <c r="G1350" i="9" s="1"/>
  <c r="F338" i="9"/>
  <c r="G338" i="9" s="1"/>
  <c r="F1675" i="9"/>
  <c r="G1675" i="9" s="1"/>
  <c r="F1184" i="9"/>
  <c r="G1184" i="9" s="1"/>
  <c r="F1614" i="9"/>
  <c r="G1614" i="9" s="1"/>
  <c r="F1778" i="9"/>
  <c r="G1778" i="9" s="1"/>
  <c r="F1652" i="9"/>
  <c r="G1652" i="9" s="1"/>
  <c r="F633" i="9"/>
  <c r="G633" i="9" s="1"/>
  <c r="F1475" i="9"/>
  <c r="G1475" i="9" s="1"/>
  <c r="F1244" i="9"/>
  <c r="G1244" i="9" s="1"/>
  <c r="F1610" i="9"/>
  <c r="G1610" i="9" s="1"/>
  <c r="F1762" i="9"/>
  <c r="G1762" i="9" s="1"/>
  <c r="F1247" i="9"/>
  <c r="G1247" i="9" s="1"/>
  <c r="F1612" i="9"/>
  <c r="G1612" i="9" s="1"/>
  <c r="F1763" i="9"/>
  <c r="G1763" i="9" s="1"/>
  <c r="F1631" i="9"/>
  <c r="G1631" i="9" s="1"/>
  <c r="F1766" i="9"/>
  <c r="G1766" i="9" s="1"/>
  <c r="F1596" i="9"/>
  <c r="G1596" i="9" s="1"/>
  <c r="F347" i="9"/>
  <c r="G347" i="9" s="1"/>
  <c r="F767" i="9"/>
  <c r="G767" i="9" s="1"/>
  <c r="F1005" i="9"/>
  <c r="G1005" i="9" s="1"/>
  <c r="F1153" i="9"/>
  <c r="G1153" i="9" s="1"/>
  <c r="F254" i="9"/>
  <c r="G254" i="9" s="1"/>
  <c r="F722" i="9"/>
  <c r="G722" i="9" s="1"/>
  <c r="F970" i="9"/>
  <c r="G970" i="9" s="1"/>
  <c r="F1130" i="9"/>
  <c r="G1130" i="9" s="1"/>
  <c r="F1274" i="9"/>
  <c r="G1274" i="9" s="1"/>
  <c r="F1418" i="9"/>
  <c r="G1418" i="9" s="1"/>
  <c r="F1562" i="9"/>
  <c r="G1562" i="9" s="1"/>
  <c r="F538" i="9"/>
  <c r="G538" i="9" s="1"/>
  <c r="F858" i="9"/>
  <c r="G858" i="9" s="1"/>
  <c r="F1203" i="9"/>
  <c r="G1203" i="9" s="1"/>
  <c r="F1347" i="9"/>
  <c r="G1347" i="9" s="1"/>
  <c r="F23" i="9"/>
  <c r="G23" i="9" s="1"/>
  <c r="F575" i="9"/>
  <c r="G575" i="9" s="1"/>
  <c r="F1072" i="9"/>
  <c r="G1072" i="9" s="1"/>
  <c r="F1216" i="9"/>
  <c r="G1216" i="9" s="1"/>
  <c r="F1360" i="9"/>
  <c r="G1360" i="9" s="1"/>
  <c r="F1504" i="9"/>
  <c r="G1504" i="9" s="1"/>
  <c r="F458" i="9"/>
  <c r="G458" i="9" s="1"/>
  <c r="F1037" i="9"/>
  <c r="G1037" i="9" s="1"/>
  <c r="F1181" i="9"/>
  <c r="G1181" i="9" s="1"/>
  <c r="F130" i="9"/>
  <c r="G130" i="9" s="1"/>
  <c r="F647" i="9"/>
  <c r="G647" i="9" s="1"/>
  <c r="F922" i="9"/>
  <c r="G922" i="9" s="1"/>
  <c r="F1098" i="9"/>
  <c r="G1098" i="9" s="1"/>
  <c r="F1242" i="9"/>
  <c r="G1242" i="9" s="1"/>
  <c r="F371" i="9"/>
  <c r="G371" i="9" s="1"/>
  <c r="F779" i="9"/>
  <c r="G779" i="9" s="1"/>
  <c r="F1014" i="9"/>
  <c r="G1014" i="9" s="1"/>
  <c r="F1159" i="9"/>
  <c r="G1159" i="9" s="1"/>
  <c r="F1303" i="9"/>
  <c r="G1303" i="9" s="1"/>
  <c r="F1447" i="9"/>
  <c r="G1447" i="9" s="1"/>
  <c r="F1659" i="9"/>
  <c r="G1659" i="9" s="1"/>
  <c r="F551" i="9"/>
  <c r="G551" i="9" s="1"/>
  <c r="F1684" i="9"/>
  <c r="G1684" i="9" s="1"/>
  <c r="F1067" i="9"/>
  <c r="G1067" i="9" s="1"/>
  <c r="F1566" i="9"/>
  <c r="G1566" i="9" s="1"/>
  <c r="F1733" i="9"/>
  <c r="G1733" i="9" s="1"/>
  <c r="F1076" i="9"/>
  <c r="G1076" i="9" s="1"/>
  <c r="F1567" i="9"/>
  <c r="G1567" i="9" s="1"/>
  <c r="F1734" i="9"/>
  <c r="G1734" i="9" s="1"/>
  <c r="F1578" i="9"/>
  <c r="G1578" i="9" s="1"/>
  <c r="F598" i="9"/>
  <c r="G598" i="9" s="1"/>
  <c r="F1471" i="9"/>
  <c r="G1471" i="9" s="1"/>
  <c r="F1313" i="9"/>
  <c r="G1313" i="9" s="1"/>
  <c r="F1645" i="9"/>
  <c r="G1645" i="9" s="1"/>
  <c r="F1409" i="9"/>
  <c r="G1409" i="9" s="1"/>
  <c r="F1664" i="9"/>
  <c r="G1664" i="9" s="1"/>
  <c r="F1716" i="9"/>
  <c r="G1716" i="9" s="1"/>
  <c r="F788" i="9"/>
  <c r="G788" i="9" s="1"/>
  <c r="F1701" i="9"/>
  <c r="G1701" i="9" s="1"/>
  <c r="F1776" i="9"/>
  <c r="G1776" i="9" s="1"/>
  <c r="F1304" i="9"/>
  <c r="G1304" i="9" s="1"/>
  <c r="F1627" i="9"/>
  <c r="G1627" i="9" s="1"/>
  <c r="F1774" i="9"/>
  <c r="G1774" i="9" s="1"/>
  <c r="F1307" i="9"/>
  <c r="G1307" i="9" s="1"/>
  <c r="F1628" i="9"/>
  <c r="G1628" i="9" s="1"/>
  <c r="F1775" i="9"/>
  <c r="G1775" i="9" s="1"/>
  <c r="F1788" i="9"/>
  <c r="G1788" i="9" s="1"/>
  <c r="F1657" i="9"/>
  <c r="G1657" i="9" s="1"/>
  <c r="F182" i="9"/>
  <c r="G182" i="9" s="1"/>
  <c r="F1028" i="9"/>
  <c r="G1028" i="9" s="1"/>
  <c r="F2" i="9"/>
  <c r="G2" i="9" s="1"/>
  <c r="P3" i="3"/>
  <c r="D371" i="3" s="1"/>
  <c r="P5" i="3"/>
  <c r="F1130" i="3" s="1"/>
  <c r="P4" i="3"/>
  <c r="D1011" i="3" l="1"/>
  <c r="D1183" i="3"/>
  <c r="D969" i="3"/>
  <c r="D917" i="3"/>
  <c r="D213" i="3"/>
  <c r="D1436" i="3"/>
  <c r="D5" i="3"/>
  <c r="D53" i="3"/>
  <c r="D1712" i="3"/>
  <c r="D848" i="3"/>
  <c r="D584" i="3"/>
  <c r="D954" i="3"/>
  <c r="D1750" i="3"/>
  <c r="D139" i="3"/>
  <c r="D1071" i="3"/>
  <c r="D763" i="3"/>
  <c r="D1333" i="3"/>
  <c r="D990" i="3"/>
  <c r="D970" i="3"/>
  <c r="D1251" i="3"/>
  <c r="D1238" i="3"/>
  <c r="D1209" i="3"/>
  <c r="D1473" i="3"/>
  <c r="D1348" i="3"/>
  <c r="D1101" i="3"/>
  <c r="D1304" i="3"/>
  <c r="D1006" i="3"/>
  <c r="D358" i="3"/>
  <c r="D1732" i="3"/>
  <c r="D1197" i="3"/>
  <c r="D989" i="3"/>
  <c r="D330" i="3"/>
  <c r="D634" i="3"/>
  <c r="D486" i="3"/>
  <c r="D967" i="3"/>
  <c r="D795" i="3"/>
  <c r="D574" i="3"/>
  <c r="D975" i="3"/>
  <c r="D1423" i="3"/>
  <c r="D955" i="3"/>
  <c r="D1398" i="3"/>
  <c r="D1213" i="3"/>
  <c r="D140" i="3"/>
  <c r="D189" i="3"/>
  <c r="D28" i="3"/>
  <c r="D1434" i="3"/>
  <c r="D749" i="3"/>
  <c r="D1358" i="3"/>
  <c r="D516" i="3"/>
  <c r="D726" i="3"/>
  <c r="D1771" i="3"/>
  <c r="D667" i="3"/>
  <c r="D1676" i="3"/>
  <c r="D1664" i="3"/>
  <c r="D1263" i="3"/>
  <c r="D1640" i="3"/>
  <c r="D1399" i="3"/>
  <c r="D727" i="3"/>
  <c r="D1250" i="3"/>
  <c r="D1747" i="3"/>
  <c r="D1614" i="3"/>
  <c r="D910" i="3"/>
  <c r="D70" i="3"/>
  <c r="D607" i="3"/>
  <c r="D991" i="3"/>
  <c r="D1395" i="3"/>
  <c r="D1651" i="3"/>
  <c r="D1508" i="3"/>
  <c r="D1699" i="3"/>
  <c r="D1724" i="3"/>
  <c r="D1387" i="3"/>
  <c r="D694" i="3"/>
  <c r="D1210" i="3"/>
  <c r="D1262" i="3"/>
  <c r="D1396" i="3"/>
  <c r="D1090" i="3"/>
  <c r="F1140" i="3"/>
  <c r="D1567" i="3"/>
  <c r="D1422" i="3"/>
  <c r="D1410" i="3"/>
  <c r="D1411" i="3"/>
  <c r="D1012" i="3"/>
  <c r="D1580" i="3"/>
  <c r="D1351" i="3"/>
  <c r="D668" i="3"/>
  <c r="D1196" i="3"/>
  <c r="D1249" i="3"/>
  <c r="D1360" i="3"/>
  <c r="D1645" i="3"/>
  <c r="F932" i="3"/>
  <c r="D1086" i="3"/>
  <c r="D658" i="3"/>
  <c r="D1686" i="3"/>
  <c r="D1383" i="3"/>
  <c r="D951" i="3"/>
  <c r="D1658" i="3"/>
  <c r="D1298" i="3"/>
  <c r="D894" i="3"/>
  <c r="D920" i="3"/>
  <c r="D1633" i="3"/>
  <c r="D1284" i="3"/>
  <c r="D1184" i="3"/>
  <c r="D1692" i="3"/>
  <c r="D1522" i="3"/>
  <c r="D1329" i="3"/>
  <c r="D186" i="3"/>
  <c r="D651" i="3"/>
  <c r="D1081" i="3"/>
  <c r="D360" i="3"/>
  <c r="D57" i="3"/>
  <c r="F277" i="3"/>
  <c r="F1315" i="3"/>
  <c r="D632" i="3"/>
  <c r="D1493" i="3"/>
  <c r="D1323" i="3"/>
  <c r="D931" i="3"/>
  <c r="D1646" i="3"/>
  <c r="D1285" i="3"/>
  <c r="D822" i="3"/>
  <c r="D1615" i="3"/>
  <c r="D1621" i="3"/>
  <c r="D1270" i="3"/>
  <c r="D1687" i="3"/>
  <c r="D1703" i="3"/>
  <c r="D1378" i="3"/>
  <c r="D1171" i="3"/>
  <c r="D17" i="3"/>
  <c r="D507" i="3"/>
  <c r="D937" i="3"/>
  <c r="D204" i="3"/>
  <c r="F1738" i="3"/>
  <c r="F1607" i="3"/>
  <c r="F745" i="3"/>
  <c r="D608" i="3"/>
  <c r="D1639" i="3"/>
  <c r="D1195" i="3"/>
  <c r="D897" i="3"/>
  <c r="D450" i="3"/>
  <c r="D1518" i="3"/>
  <c r="D1336" i="3"/>
  <c r="D1023" i="3"/>
  <c r="D606" i="3"/>
  <c r="D1337" i="3"/>
  <c r="D1311" i="3"/>
  <c r="D859" i="3"/>
  <c r="D1586" i="3"/>
  <c r="D1272" i="3"/>
  <c r="D800" i="3"/>
  <c r="D1746" i="3"/>
  <c r="D1573" i="3"/>
  <c r="D1205" i="3"/>
  <c r="D1494" i="3"/>
  <c r="D1559" i="3"/>
  <c r="D1228" i="3"/>
  <c r="D977" i="3"/>
  <c r="D605" i="3"/>
  <c r="D363" i="3"/>
  <c r="D793" i="3"/>
  <c r="D26" i="3"/>
  <c r="F1630" i="3"/>
  <c r="F1367" i="3"/>
  <c r="F1036" i="3"/>
  <c r="D939" i="3"/>
  <c r="D642" i="3"/>
  <c r="D1156" i="3"/>
  <c r="D1362" i="3"/>
  <c r="D1182" i="3"/>
  <c r="D918" i="3"/>
  <c r="D582" i="3"/>
  <c r="D1758" i="3"/>
  <c r="D1181" i="3"/>
  <c r="D881" i="3"/>
  <c r="D404" i="3"/>
  <c r="D1745" i="3"/>
  <c r="D1287" i="3"/>
  <c r="D1004" i="3"/>
  <c r="D573" i="3"/>
  <c r="D1756" i="3"/>
  <c r="D1299" i="3"/>
  <c r="D843" i="3"/>
  <c r="D1574" i="3"/>
  <c r="D1219" i="3"/>
  <c r="D682" i="3"/>
  <c r="D1626" i="3"/>
  <c r="D1561" i="3"/>
  <c r="D1191" i="3"/>
  <c r="D1575" i="3"/>
  <c r="D1415" i="3"/>
  <c r="D1047" i="3"/>
  <c r="D751" i="3"/>
  <c r="D461" i="3"/>
  <c r="D219" i="3"/>
  <c r="D649" i="3"/>
  <c r="D1163" i="3"/>
  <c r="F1333" i="3"/>
  <c r="F1175" i="3"/>
  <c r="F14" i="3"/>
  <c r="F158" i="3"/>
  <c r="F302" i="3"/>
  <c r="F446" i="3"/>
  <c r="F590" i="3"/>
  <c r="F734" i="3"/>
  <c r="F878" i="3"/>
  <c r="F3" i="3"/>
  <c r="F147" i="3"/>
  <c r="F291" i="3"/>
  <c r="F435" i="3"/>
  <c r="F579" i="3"/>
  <c r="F723" i="3"/>
  <c r="F867" i="3"/>
  <c r="F1011" i="3"/>
  <c r="F136" i="3"/>
  <c r="F280" i="3"/>
  <c r="F424" i="3"/>
  <c r="F568" i="3"/>
  <c r="F712" i="3"/>
  <c r="F856" i="3"/>
  <c r="F26" i="3"/>
  <c r="F182" i="3"/>
  <c r="F338" i="3"/>
  <c r="F494" i="3"/>
  <c r="F650" i="3"/>
  <c r="F806" i="3"/>
  <c r="F962" i="3"/>
  <c r="F99" i="3"/>
  <c r="F255" i="3"/>
  <c r="F411" i="3"/>
  <c r="F567" i="3"/>
  <c r="F735" i="3"/>
  <c r="F891" i="3"/>
  <c r="F28" i="3"/>
  <c r="F184" i="3"/>
  <c r="F340" i="3"/>
  <c r="F496" i="3"/>
  <c r="F652" i="3"/>
  <c r="F808" i="3"/>
  <c r="F964" i="3"/>
  <c r="F89" i="3"/>
  <c r="F233" i="3"/>
  <c r="F377" i="3"/>
  <c r="F521" i="3"/>
  <c r="F665" i="3"/>
  <c r="F809" i="3"/>
  <c r="F953" i="3"/>
  <c r="F78" i="3"/>
  <c r="F222" i="3"/>
  <c r="F366" i="3"/>
  <c r="F510" i="3"/>
  <c r="F654" i="3"/>
  <c r="F798" i="3"/>
  <c r="F942" i="3"/>
  <c r="F67" i="3"/>
  <c r="F211" i="3"/>
  <c r="F355" i="3"/>
  <c r="F499" i="3"/>
  <c r="F643" i="3"/>
  <c r="F787" i="3"/>
  <c r="F931" i="3"/>
  <c r="F56" i="3"/>
  <c r="F200" i="3"/>
  <c r="F344" i="3"/>
  <c r="F488" i="3"/>
  <c r="F632" i="3"/>
  <c r="F776" i="3"/>
  <c r="F33" i="3"/>
  <c r="F177" i="3"/>
  <c r="F321" i="3"/>
  <c r="F465" i="3"/>
  <c r="F609" i="3"/>
  <c r="F753" i="3"/>
  <c r="F897" i="3"/>
  <c r="F58" i="3"/>
  <c r="F202" i="3"/>
  <c r="F346" i="3"/>
  <c r="F490" i="3"/>
  <c r="F634" i="3"/>
  <c r="F778" i="3"/>
  <c r="F922" i="3"/>
  <c r="F131" i="3"/>
  <c r="F275" i="3"/>
  <c r="F419" i="3"/>
  <c r="F563" i="3"/>
  <c r="F707" i="3"/>
  <c r="F851" i="3"/>
  <c r="F120" i="3"/>
  <c r="F264" i="3"/>
  <c r="F408" i="3"/>
  <c r="F552" i="3"/>
  <c r="F696" i="3"/>
  <c r="F973" i="3"/>
  <c r="F1142" i="3"/>
  <c r="F1286" i="3"/>
  <c r="F1430" i="3"/>
  <c r="F1574" i="3"/>
  <c r="F1718" i="3"/>
  <c r="F804" i="3"/>
  <c r="F1095" i="3"/>
  <c r="F1239" i="3"/>
  <c r="F1383" i="3"/>
  <c r="F1527" i="3"/>
  <c r="F1671" i="3"/>
  <c r="F325" i="3"/>
  <c r="F1048" i="3"/>
  <c r="F1192" i="3"/>
  <c r="F1336" i="3"/>
  <c r="F1480" i="3"/>
  <c r="F1624" i="3"/>
  <c r="F1768" i="3"/>
  <c r="F983" i="3"/>
  <c r="F1145" i="3"/>
  <c r="F1289" i="3"/>
  <c r="F1433" i="3"/>
  <c r="F1577" i="3"/>
  <c r="F1721" i="3"/>
  <c r="F817" i="3"/>
  <c r="F1098" i="3"/>
  <c r="F1242" i="3"/>
  <c r="F1386" i="3"/>
  <c r="F1530" i="3"/>
  <c r="F1674" i="3"/>
  <c r="F361" i="3"/>
  <c r="F1051" i="3"/>
  <c r="F1195" i="3"/>
  <c r="F1339" i="3"/>
  <c r="F1483" i="3"/>
  <c r="F1627" i="3"/>
  <c r="F1771" i="3"/>
  <c r="F992" i="3"/>
  <c r="F1148" i="3"/>
  <c r="F1292" i="3"/>
  <c r="F1436" i="3"/>
  <c r="F1580" i="3"/>
  <c r="F1724" i="3"/>
  <c r="F840" i="3"/>
  <c r="F1101" i="3"/>
  <c r="F1245" i="3"/>
  <c r="F1389" i="3"/>
  <c r="F1533" i="3"/>
  <c r="F1677" i="3"/>
  <c r="F397" i="3"/>
  <c r="F1054" i="3"/>
  <c r="F1198" i="3"/>
  <c r="F901" i="3"/>
  <c r="F1115" i="3"/>
  <c r="F1259" i="3"/>
  <c r="F1403" i="3"/>
  <c r="F1547" i="3"/>
  <c r="F1691" i="3"/>
  <c r="F709" i="3"/>
  <c r="F1080" i="3"/>
  <c r="F1224" i="3"/>
  <c r="F1368" i="3"/>
  <c r="F1512" i="3"/>
  <c r="F145" i="3"/>
  <c r="F289" i="3"/>
  <c r="F1057" i="3"/>
  <c r="F1213" i="3"/>
  <c r="F1309" i="3"/>
  <c r="F1390" i="3"/>
  <c r="F1465" i="3"/>
  <c r="F1546" i="3"/>
  <c r="F1621" i="3"/>
  <c r="F1681" i="3"/>
  <c r="F1690" i="3"/>
  <c r="F1498" i="3"/>
  <c r="F38" i="3"/>
  <c r="F194" i="3"/>
  <c r="F350" i="3"/>
  <c r="F506" i="3"/>
  <c r="F662" i="3"/>
  <c r="F818" i="3"/>
  <c r="F974" i="3"/>
  <c r="F111" i="3"/>
  <c r="F267" i="3"/>
  <c r="F423" i="3"/>
  <c r="F591" i="3"/>
  <c r="F747" i="3"/>
  <c r="F903" i="3"/>
  <c r="F40" i="3"/>
  <c r="F196" i="3"/>
  <c r="F352" i="3"/>
  <c r="F508" i="3"/>
  <c r="F664" i="3"/>
  <c r="F820" i="3"/>
  <c r="F976" i="3"/>
  <c r="F101" i="3"/>
  <c r="F245" i="3"/>
  <c r="F389" i="3"/>
  <c r="F533" i="3"/>
  <c r="F677" i="3"/>
  <c r="F821" i="3"/>
  <c r="F965" i="3"/>
  <c r="F90" i="3"/>
  <c r="F234" i="3"/>
  <c r="F378" i="3"/>
  <c r="F522" i="3"/>
  <c r="F666" i="3"/>
  <c r="F810" i="3"/>
  <c r="F954" i="3"/>
  <c r="F79" i="3"/>
  <c r="F223" i="3"/>
  <c r="F367" i="3"/>
  <c r="F511" i="3"/>
  <c r="F655" i="3"/>
  <c r="F799" i="3"/>
  <c r="F943" i="3"/>
  <c r="F68" i="3"/>
  <c r="F212" i="3"/>
  <c r="F356" i="3"/>
  <c r="F500" i="3"/>
  <c r="F644" i="3"/>
  <c r="F788" i="3"/>
  <c r="F45" i="3"/>
  <c r="F189" i="3"/>
  <c r="F333" i="3"/>
  <c r="F477" i="3"/>
  <c r="F621" i="3"/>
  <c r="F765" i="3"/>
  <c r="F909" i="3"/>
  <c r="F70" i="3"/>
  <c r="F214" i="3"/>
  <c r="F358" i="3"/>
  <c r="F502" i="3"/>
  <c r="F646" i="3"/>
  <c r="F790" i="3"/>
  <c r="F934" i="3"/>
  <c r="F143" i="3"/>
  <c r="F287" i="3"/>
  <c r="F431" i="3"/>
  <c r="F575" i="3"/>
  <c r="F719" i="3"/>
  <c r="F863" i="3"/>
  <c r="F132" i="3"/>
  <c r="F276" i="3"/>
  <c r="F420" i="3"/>
  <c r="F564" i="3"/>
  <c r="F708" i="3"/>
  <c r="F1004" i="3"/>
  <c r="F1154" i="3"/>
  <c r="F1298" i="3"/>
  <c r="F1442" i="3"/>
  <c r="F1586" i="3"/>
  <c r="F1730" i="3"/>
  <c r="F876" i="3"/>
  <c r="F1107" i="3"/>
  <c r="F1251" i="3"/>
  <c r="F1395" i="3"/>
  <c r="F1539" i="3"/>
  <c r="F1683" i="3"/>
  <c r="F469" i="3"/>
  <c r="F1060" i="3"/>
  <c r="F1204" i="3"/>
  <c r="F1348" i="3"/>
  <c r="F1492" i="3"/>
  <c r="F1636" i="3"/>
  <c r="F1780" i="3"/>
  <c r="F1007" i="3"/>
  <c r="F1157" i="3"/>
  <c r="F1301" i="3"/>
  <c r="F1445" i="3"/>
  <c r="F1589" i="3"/>
  <c r="F1733" i="3"/>
  <c r="F888" i="3"/>
  <c r="F1110" i="3"/>
  <c r="F1254" i="3"/>
  <c r="F1398" i="3"/>
  <c r="F1542" i="3"/>
  <c r="F1686" i="3"/>
  <c r="F505" i="3"/>
  <c r="F1063" i="3"/>
  <c r="F1207" i="3"/>
  <c r="F1351" i="3"/>
  <c r="F1495" i="3"/>
  <c r="F1639" i="3"/>
  <c r="F1783" i="3"/>
  <c r="F1016" i="3"/>
  <c r="F1160" i="3"/>
  <c r="F1304" i="3"/>
  <c r="F1448" i="3"/>
  <c r="F1592" i="3"/>
  <c r="F1736" i="3"/>
  <c r="F899" i="3"/>
  <c r="F1113" i="3"/>
  <c r="F1257" i="3"/>
  <c r="F1401" i="3"/>
  <c r="F1545" i="3"/>
  <c r="F1689" i="3"/>
  <c r="F541" i="3"/>
  <c r="F1066" i="3"/>
  <c r="F1210" i="3"/>
  <c r="F937" i="3"/>
  <c r="F1127" i="3"/>
  <c r="F1271" i="3"/>
  <c r="F1415" i="3"/>
  <c r="F1559" i="3"/>
  <c r="F1703" i="3"/>
  <c r="F781" i="3"/>
  <c r="F1092" i="3"/>
  <c r="F1236" i="3"/>
  <c r="F1380" i="3"/>
  <c r="F1524" i="3"/>
  <c r="F1033" i="3"/>
  <c r="F1045" i="3"/>
  <c r="F1201" i="3"/>
  <c r="F1306" i="3"/>
  <c r="F1381" i="3"/>
  <c r="F1462" i="3"/>
  <c r="F1537" i="3"/>
  <c r="F1618" i="3"/>
  <c r="F1680" i="3"/>
  <c r="F1729" i="3"/>
  <c r="F1282" i="3"/>
  <c r="F50" i="3"/>
  <c r="F206" i="3"/>
  <c r="F362" i="3"/>
  <c r="F518" i="3"/>
  <c r="F674" i="3"/>
  <c r="F830" i="3"/>
  <c r="F986" i="3"/>
  <c r="F123" i="3"/>
  <c r="F279" i="3"/>
  <c r="F447" i="3"/>
  <c r="F603" i="3"/>
  <c r="F759" i="3"/>
  <c r="F915" i="3"/>
  <c r="F52" i="3"/>
  <c r="F208" i="3"/>
  <c r="F364" i="3"/>
  <c r="F520" i="3"/>
  <c r="F676" i="3"/>
  <c r="F832" i="3"/>
  <c r="F988" i="3"/>
  <c r="F113" i="3"/>
  <c r="F257" i="3"/>
  <c r="F401" i="3"/>
  <c r="F545" i="3"/>
  <c r="F689" i="3"/>
  <c r="F833" i="3"/>
  <c r="F977" i="3"/>
  <c r="F102" i="3"/>
  <c r="F246" i="3"/>
  <c r="F390" i="3"/>
  <c r="F534" i="3"/>
  <c r="F678" i="3"/>
  <c r="F822" i="3"/>
  <c r="F966" i="3"/>
  <c r="F91" i="3"/>
  <c r="F235" i="3"/>
  <c r="F379" i="3"/>
  <c r="F523" i="3"/>
  <c r="F667" i="3"/>
  <c r="F811" i="3"/>
  <c r="F955" i="3"/>
  <c r="F80" i="3"/>
  <c r="F224" i="3"/>
  <c r="F368" i="3"/>
  <c r="F512" i="3"/>
  <c r="F656" i="3"/>
  <c r="F800" i="3"/>
  <c r="F57" i="3"/>
  <c r="F201" i="3"/>
  <c r="F345" i="3"/>
  <c r="F489" i="3"/>
  <c r="F633" i="3"/>
  <c r="F777" i="3"/>
  <c r="F921" i="3"/>
  <c r="F82" i="3"/>
  <c r="F226" i="3"/>
  <c r="F370" i="3"/>
  <c r="F514" i="3"/>
  <c r="F658" i="3"/>
  <c r="F802" i="3"/>
  <c r="F11" i="3"/>
  <c r="F155" i="3"/>
  <c r="F299" i="3"/>
  <c r="F443" i="3"/>
  <c r="F587" i="3"/>
  <c r="F731" i="3"/>
  <c r="F875" i="3"/>
  <c r="F144" i="3"/>
  <c r="F288" i="3"/>
  <c r="F432" i="3"/>
  <c r="F576" i="3"/>
  <c r="F13" i="3"/>
  <c r="F1022" i="3"/>
  <c r="F1166" i="3"/>
  <c r="F1310" i="3"/>
  <c r="F1454" i="3"/>
  <c r="F1598" i="3"/>
  <c r="F1742" i="3"/>
  <c r="F913" i="3"/>
  <c r="F1119" i="3"/>
  <c r="F1263" i="3"/>
  <c r="F1407" i="3"/>
  <c r="F1551" i="3"/>
  <c r="F1695" i="3"/>
  <c r="F613" i="3"/>
  <c r="F1072" i="3"/>
  <c r="F1216" i="3"/>
  <c r="F1360" i="3"/>
  <c r="F1504" i="3"/>
  <c r="F1648" i="3"/>
  <c r="F49" i="3"/>
  <c r="F1025" i="3"/>
  <c r="F1169" i="3"/>
  <c r="F1313" i="3"/>
  <c r="F1457" i="3"/>
  <c r="F1601" i="3"/>
  <c r="F1745" i="3"/>
  <c r="F924" i="3"/>
  <c r="F1122" i="3"/>
  <c r="F1266" i="3"/>
  <c r="F1410" i="3"/>
  <c r="F1554" i="3"/>
  <c r="F1698" i="3"/>
  <c r="F649" i="3"/>
  <c r="F1075" i="3"/>
  <c r="F1219" i="3"/>
  <c r="F1363" i="3"/>
  <c r="F1507" i="3"/>
  <c r="F1651" i="3"/>
  <c r="F85" i="3"/>
  <c r="F1028" i="3"/>
  <c r="F1172" i="3"/>
  <c r="F1316" i="3"/>
  <c r="F1460" i="3"/>
  <c r="F1604" i="3"/>
  <c r="F1748" i="3"/>
  <c r="F935" i="3"/>
  <c r="F1125" i="3"/>
  <c r="F1269" i="3"/>
  <c r="F1413" i="3"/>
  <c r="F1557" i="3"/>
  <c r="F1701" i="3"/>
  <c r="F685" i="3"/>
  <c r="F1078" i="3"/>
  <c r="F1222" i="3"/>
  <c r="F970" i="3"/>
  <c r="F1139" i="3"/>
  <c r="F1283" i="3"/>
  <c r="F1427" i="3"/>
  <c r="F1571" i="3"/>
  <c r="F1715" i="3"/>
  <c r="F853" i="3"/>
  <c r="F1104" i="3"/>
  <c r="F1248" i="3"/>
  <c r="F1392" i="3"/>
  <c r="F1536" i="3"/>
  <c r="F1177" i="3"/>
  <c r="F1189" i="3"/>
  <c r="F1297" i="3"/>
  <c r="F1378" i="3"/>
  <c r="F1453" i="3"/>
  <c r="F1534" i="3"/>
  <c r="F1609" i="3"/>
  <c r="F1678" i="3"/>
  <c r="F1728" i="3"/>
  <c r="F1777" i="3"/>
  <c r="F62" i="3"/>
  <c r="F218" i="3"/>
  <c r="F374" i="3"/>
  <c r="F530" i="3"/>
  <c r="F686" i="3"/>
  <c r="F842" i="3"/>
  <c r="F998" i="3"/>
  <c r="F135" i="3"/>
  <c r="F303" i="3"/>
  <c r="F459" i="3"/>
  <c r="F615" i="3"/>
  <c r="F771" i="3"/>
  <c r="F927" i="3"/>
  <c r="F64" i="3"/>
  <c r="F220" i="3"/>
  <c r="F376" i="3"/>
  <c r="F532" i="3"/>
  <c r="F688" i="3"/>
  <c r="F844" i="3"/>
  <c r="F1000" i="3"/>
  <c r="F125" i="3"/>
  <c r="F269" i="3"/>
  <c r="F413" i="3"/>
  <c r="F557" i="3"/>
  <c r="F701" i="3"/>
  <c r="F845" i="3"/>
  <c r="F989" i="3"/>
  <c r="F114" i="3"/>
  <c r="F258" i="3"/>
  <c r="F402" i="3"/>
  <c r="F546" i="3"/>
  <c r="F690" i="3"/>
  <c r="F834" i="3"/>
  <c r="F978" i="3"/>
  <c r="F103" i="3"/>
  <c r="F247" i="3"/>
  <c r="F391" i="3"/>
  <c r="F535" i="3"/>
  <c r="F679" i="3"/>
  <c r="F823" i="3"/>
  <c r="F967" i="3"/>
  <c r="F92" i="3"/>
  <c r="F236" i="3"/>
  <c r="F380" i="3"/>
  <c r="F524" i="3"/>
  <c r="F668" i="3"/>
  <c r="F812" i="3"/>
  <c r="F69" i="3"/>
  <c r="F213" i="3"/>
  <c r="F357" i="3"/>
  <c r="F501" i="3"/>
  <c r="F645" i="3"/>
  <c r="F789" i="3"/>
  <c r="F933" i="3"/>
  <c r="F94" i="3"/>
  <c r="F238" i="3"/>
  <c r="F382" i="3"/>
  <c r="F526" i="3"/>
  <c r="F670" i="3"/>
  <c r="F814" i="3"/>
  <c r="F23" i="3"/>
  <c r="F167" i="3"/>
  <c r="F311" i="3"/>
  <c r="F455" i="3"/>
  <c r="F599" i="3"/>
  <c r="F743" i="3"/>
  <c r="F12" i="3"/>
  <c r="F156" i="3"/>
  <c r="F300" i="3"/>
  <c r="F444" i="3"/>
  <c r="F588" i="3"/>
  <c r="F157" i="3"/>
  <c r="F1034" i="3"/>
  <c r="F1178" i="3"/>
  <c r="F1322" i="3"/>
  <c r="F1466" i="3"/>
  <c r="F1610" i="3"/>
  <c r="F1754" i="3"/>
  <c r="F948" i="3"/>
  <c r="F1131" i="3"/>
  <c r="F1275" i="3"/>
  <c r="F1419" i="3"/>
  <c r="F1563" i="3"/>
  <c r="F1707" i="3"/>
  <c r="F733" i="3"/>
  <c r="F1084" i="3"/>
  <c r="F1228" i="3"/>
  <c r="F1372" i="3"/>
  <c r="F1516" i="3"/>
  <c r="F1660" i="3"/>
  <c r="F193" i="3"/>
  <c r="F1037" i="3"/>
  <c r="F1181" i="3"/>
  <c r="F1325" i="3"/>
  <c r="F1469" i="3"/>
  <c r="F1613" i="3"/>
  <c r="F1757" i="3"/>
  <c r="F958" i="3"/>
  <c r="F1134" i="3"/>
  <c r="F1278" i="3"/>
  <c r="F1422" i="3"/>
  <c r="F1566" i="3"/>
  <c r="F1710" i="3"/>
  <c r="F756" i="3"/>
  <c r="F1087" i="3"/>
  <c r="F1231" i="3"/>
  <c r="F1375" i="3"/>
  <c r="F1519" i="3"/>
  <c r="F1663" i="3"/>
  <c r="F229" i="3"/>
  <c r="F1040" i="3"/>
  <c r="F1184" i="3"/>
  <c r="F1328" i="3"/>
  <c r="F1472" i="3"/>
  <c r="F1616" i="3"/>
  <c r="F1760" i="3"/>
  <c r="F961" i="3"/>
  <c r="F1137" i="3"/>
  <c r="F1281" i="3"/>
  <c r="F1425" i="3"/>
  <c r="F1569" i="3"/>
  <c r="F1713" i="3"/>
  <c r="F769" i="3"/>
  <c r="F1090" i="3"/>
  <c r="F1234" i="3"/>
  <c r="F995" i="3"/>
  <c r="F1151" i="3"/>
  <c r="F1295" i="3"/>
  <c r="F1439" i="3"/>
  <c r="F1583" i="3"/>
  <c r="F1727" i="3"/>
  <c r="F908" i="3"/>
  <c r="F1116" i="3"/>
  <c r="F1260" i="3"/>
  <c r="F1404" i="3"/>
  <c r="F1548" i="3"/>
  <c r="F1285" i="3"/>
  <c r="F1294" i="3"/>
  <c r="F1369" i="3"/>
  <c r="F74" i="3"/>
  <c r="F230" i="3"/>
  <c r="F386" i="3"/>
  <c r="F542" i="3"/>
  <c r="F698" i="3"/>
  <c r="F854" i="3"/>
  <c r="F1010" i="3"/>
  <c r="F159" i="3"/>
  <c r="F315" i="3"/>
  <c r="F471" i="3"/>
  <c r="F627" i="3"/>
  <c r="F783" i="3"/>
  <c r="F939" i="3"/>
  <c r="F76" i="3"/>
  <c r="F232" i="3"/>
  <c r="F388" i="3"/>
  <c r="F544" i="3"/>
  <c r="F700" i="3"/>
  <c r="F868" i="3"/>
  <c r="F1012" i="3"/>
  <c r="F137" i="3"/>
  <c r="F281" i="3"/>
  <c r="F425" i="3"/>
  <c r="F569" i="3"/>
  <c r="F713" i="3"/>
  <c r="F857" i="3"/>
  <c r="F1001" i="3"/>
  <c r="F126" i="3"/>
  <c r="F270" i="3"/>
  <c r="F414" i="3"/>
  <c r="F558" i="3"/>
  <c r="F702" i="3"/>
  <c r="F846" i="3"/>
  <c r="F990" i="3"/>
  <c r="F115" i="3"/>
  <c r="F259" i="3"/>
  <c r="F403" i="3"/>
  <c r="F547" i="3"/>
  <c r="F691" i="3"/>
  <c r="F835" i="3"/>
  <c r="F979" i="3"/>
  <c r="F104" i="3"/>
  <c r="F248" i="3"/>
  <c r="F392" i="3"/>
  <c r="F536" i="3"/>
  <c r="F680" i="3"/>
  <c r="F824" i="3"/>
  <c r="F81" i="3"/>
  <c r="F225" i="3"/>
  <c r="F369" i="3"/>
  <c r="F513" i="3"/>
  <c r="F657" i="3"/>
  <c r="F801" i="3"/>
  <c r="F945" i="3"/>
  <c r="F106" i="3"/>
  <c r="F250" i="3"/>
  <c r="F394" i="3"/>
  <c r="F538" i="3"/>
  <c r="F682" i="3"/>
  <c r="F826" i="3"/>
  <c r="F35" i="3"/>
  <c r="F179" i="3"/>
  <c r="F323" i="3"/>
  <c r="F467" i="3"/>
  <c r="F611" i="3"/>
  <c r="F755" i="3"/>
  <c r="F24" i="3"/>
  <c r="F168" i="3"/>
  <c r="F312" i="3"/>
  <c r="F456" i="3"/>
  <c r="F600" i="3"/>
  <c r="F301" i="3"/>
  <c r="F1046" i="3"/>
  <c r="F1190" i="3"/>
  <c r="F1334" i="3"/>
  <c r="F1478" i="3"/>
  <c r="F1622" i="3"/>
  <c r="F1766" i="3"/>
  <c r="F980" i="3"/>
  <c r="F1143" i="3"/>
  <c r="F1287" i="3"/>
  <c r="F1431" i="3"/>
  <c r="F1575" i="3"/>
  <c r="F1719" i="3"/>
  <c r="F805" i="3"/>
  <c r="F1096" i="3"/>
  <c r="F1240" i="3"/>
  <c r="F1384" i="3"/>
  <c r="F1528" i="3"/>
  <c r="F1672" i="3"/>
  <c r="F337" i="3"/>
  <c r="F1049" i="3"/>
  <c r="F1193" i="3"/>
  <c r="F1337" i="3"/>
  <c r="F1481" i="3"/>
  <c r="F1625" i="3"/>
  <c r="F1769" i="3"/>
  <c r="F984" i="3"/>
  <c r="F1146" i="3"/>
  <c r="F1290" i="3"/>
  <c r="F1434" i="3"/>
  <c r="F1578" i="3"/>
  <c r="F1722" i="3"/>
  <c r="F828" i="3"/>
  <c r="F1099" i="3"/>
  <c r="F1243" i="3"/>
  <c r="F1387" i="3"/>
  <c r="F1531" i="3"/>
  <c r="F1675" i="3"/>
  <c r="F373" i="3"/>
  <c r="F1052" i="3"/>
  <c r="F1196" i="3"/>
  <c r="F1340" i="3"/>
  <c r="F86" i="3"/>
  <c r="F242" i="3"/>
  <c r="F398" i="3"/>
  <c r="F554" i="3"/>
  <c r="F710" i="3"/>
  <c r="F866" i="3"/>
  <c r="F15" i="3"/>
  <c r="F171" i="3"/>
  <c r="F327" i="3"/>
  <c r="F483" i="3"/>
  <c r="F639" i="3"/>
  <c r="F795" i="3"/>
  <c r="F951" i="3"/>
  <c r="F88" i="3"/>
  <c r="F244" i="3"/>
  <c r="F400" i="3"/>
  <c r="F556" i="3"/>
  <c r="F724" i="3"/>
  <c r="F880" i="3"/>
  <c r="F5" i="3"/>
  <c r="F149" i="3"/>
  <c r="F293" i="3"/>
  <c r="F437" i="3"/>
  <c r="F581" i="3"/>
  <c r="F725" i="3"/>
  <c r="F869" i="3"/>
  <c r="F1013" i="3"/>
  <c r="F138" i="3"/>
  <c r="F282" i="3"/>
  <c r="F426" i="3"/>
  <c r="F570" i="3"/>
  <c r="F714" i="3"/>
  <c r="F858" i="3"/>
  <c r="F1002" i="3"/>
  <c r="F127" i="3"/>
  <c r="F271" i="3"/>
  <c r="F415" i="3"/>
  <c r="F559" i="3"/>
  <c r="F703" i="3"/>
  <c r="F847" i="3"/>
  <c r="F991" i="3"/>
  <c r="F116" i="3"/>
  <c r="F260" i="3"/>
  <c r="F404" i="3"/>
  <c r="F548" i="3"/>
  <c r="F692" i="3"/>
  <c r="F836" i="3"/>
  <c r="F93" i="3"/>
  <c r="F237" i="3"/>
  <c r="F381" i="3"/>
  <c r="F525" i="3"/>
  <c r="F669" i="3"/>
  <c r="F813" i="3"/>
  <c r="F957" i="3"/>
  <c r="F118" i="3"/>
  <c r="F262" i="3"/>
  <c r="F406" i="3"/>
  <c r="F550" i="3"/>
  <c r="F694" i="3"/>
  <c r="F838" i="3"/>
  <c r="F47" i="3"/>
  <c r="F191" i="3"/>
  <c r="F335" i="3"/>
  <c r="F479" i="3"/>
  <c r="F623" i="3"/>
  <c r="F767" i="3"/>
  <c r="F36" i="3"/>
  <c r="F180" i="3"/>
  <c r="F324" i="3"/>
  <c r="F468" i="3"/>
  <c r="F612" i="3"/>
  <c r="F445" i="3"/>
  <c r="F1058" i="3"/>
  <c r="F1202" i="3"/>
  <c r="F1346" i="3"/>
  <c r="F1490" i="3"/>
  <c r="F1634" i="3"/>
  <c r="F1778" i="3"/>
  <c r="F1005" i="3"/>
  <c r="F1155" i="3"/>
  <c r="F1299" i="3"/>
  <c r="F1443" i="3"/>
  <c r="F1587" i="3"/>
  <c r="F1731" i="3"/>
  <c r="F877" i="3"/>
  <c r="F1108" i="3"/>
  <c r="F1252" i="3"/>
  <c r="F1396" i="3"/>
  <c r="F1540" i="3"/>
  <c r="F1684" i="3"/>
  <c r="F481" i="3"/>
  <c r="F1061" i="3"/>
  <c r="F1205" i="3"/>
  <c r="F1349" i="3"/>
  <c r="F1493" i="3"/>
  <c r="F1637" i="3"/>
  <c r="F1781" i="3"/>
  <c r="F1008" i="3"/>
  <c r="F1158" i="3"/>
  <c r="F1302" i="3"/>
  <c r="F1446" i="3"/>
  <c r="F1590" i="3"/>
  <c r="F1734" i="3"/>
  <c r="F889" i="3"/>
  <c r="F1111" i="3"/>
  <c r="F1255" i="3"/>
  <c r="F1399" i="3"/>
  <c r="F1543" i="3"/>
  <c r="F1687" i="3"/>
  <c r="F517" i="3"/>
  <c r="F1064" i="3"/>
  <c r="F1208" i="3"/>
  <c r="F1352" i="3"/>
  <c r="F1496" i="3"/>
  <c r="F98" i="3"/>
  <c r="F254" i="3"/>
  <c r="F410" i="3"/>
  <c r="F566" i="3"/>
  <c r="F722" i="3"/>
  <c r="F890" i="3"/>
  <c r="F27" i="3"/>
  <c r="F183" i="3"/>
  <c r="F339" i="3"/>
  <c r="F495" i="3"/>
  <c r="F651" i="3"/>
  <c r="F807" i="3"/>
  <c r="F963" i="3"/>
  <c r="F100" i="3"/>
  <c r="F256" i="3"/>
  <c r="F412" i="3"/>
  <c r="F580" i="3"/>
  <c r="F736" i="3"/>
  <c r="F892" i="3"/>
  <c r="F17" i="3"/>
  <c r="F161" i="3"/>
  <c r="F305" i="3"/>
  <c r="F449" i="3"/>
  <c r="F593" i="3"/>
  <c r="F737" i="3"/>
  <c r="F881" i="3"/>
  <c r="F6" i="3"/>
  <c r="F150" i="3"/>
  <c r="F294" i="3"/>
  <c r="F438" i="3"/>
  <c r="F582" i="3"/>
  <c r="F726" i="3"/>
  <c r="F870" i="3"/>
  <c r="F1014" i="3"/>
  <c r="F139" i="3"/>
  <c r="F283" i="3"/>
  <c r="F427" i="3"/>
  <c r="F571" i="3"/>
  <c r="F715" i="3"/>
  <c r="F859" i="3"/>
  <c r="F1003" i="3"/>
  <c r="F128" i="3"/>
  <c r="F272" i="3"/>
  <c r="F416" i="3"/>
  <c r="F560" i="3"/>
  <c r="F704" i="3"/>
  <c r="F848" i="3"/>
  <c r="F105" i="3"/>
  <c r="F249" i="3"/>
  <c r="F393" i="3"/>
  <c r="F537" i="3"/>
  <c r="F681" i="3"/>
  <c r="F825" i="3"/>
  <c r="F969" i="3"/>
  <c r="F130" i="3"/>
  <c r="F274" i="3"/>
  <c r="F418" i="3"/>
  <c r="F562" i="3"/>
  <c r="F706" i="3"/>
  <c r="F850" i="3"/>
  <c r="F59" i="3"/>
  <c r="F203" i="3"/>
  <c r="F347" i="3"/>
  <c r="F491" i="3"/>
  <c r="F635" i="3"/>
  <c r="F779" i="3"/>
  <c r="F48" i="3"/>
  <c r="F192" i="3"/>
  <c r="F336" i="3"/>
  <c r="F480" i="3"/>
  <c r="F624" i="3"/>
  <c r="F589" i="3"/>
  <c r="F1070" i="3"/>
  <c r="F1214" i="3"/>
  <c r="F1358" i="3"/>
  <c r="F1502" i="3"/>
  <c r="F1646" i="3"/>
  <c r="F25" i="3"/>
  <c r="F1023" i="3"/>
  <c r="F1167" i="3"/>
  <c r="F1311" i="3"/>
  <c r="F1455" i="3"/>
  <c r="F1599" i="3"/>
  <c r="F1743" i="3"/>
  <c r="F920" i="3"/>
  <c r="F1120" i="3"/>
  <c r="F1264" i="3"/>
  <c r="F1408" i="3"/>
  <c r="F1552" i="3"/>
  <c r="F1696" i="3"/>
  <c r="F625" i="3"/>
  <c r="F1073" i="3"/>
  <c r="F1217" i="3"/>
  <c r="F1361" i="3"/>
  <c r="F1505" i="3"/>
  <c r="F1649" i="3"/>
  <c r="F61" i="3"/>
  <c r="F1026" i="3"/>
  <c r="F1170" i="3"/>
  <c r="F1314" i="3"/>
  <c r="F1458" i="3"/>
  <c r="F1602" i="3"/>
  <c r="F1746" i="3"/>
  <c r="F925" i="3"/>
  <c r="F1123" i="3"/>
  <c r="F1267" i="3"/>
  <c r="F1411" i="3"/>
  <c r="F1555" i="3"/>
  <c r="F1699" i="3"/>
  <c r="F661" i="3"/>
  <c r="F1076" i="3"/>
  <c r="F1220" i="3"/>
  <c r="F1364" i="3"/>
  <c r="F1508" i="3"/>
  <c r="F1652" i="3"/>
  <c r="F97" i="3"/>
  <c r="F1029" i="3"/>
  <c r="F1173" i="3"/>
  <c r="F1317" i="3"/>
  <c r="F1461" i="3"/>
  <c r="F1605" i="3"/>
  <c r="F1749" i="3"/>
  <c r="F110" i="3"/>
  <c r="F266" i="3"/>
  <c r="F422" i="3"/>
  <c r="F578" i="3"/>
  <c r="F746" i="3"/>
  <c r="F902" i="3"/>
  <c r="F39" i="3"/>
  <c r="F195" i="3"/>
  <c r="F351" i="3"/>
  <c r="F507" i="3"/>
  <c r="F663" i="3"/>
  <c r="F819" i="3"/>
  <c r="F975" i="3"/>
  <c r="F112" i="3"/>
  <c r="F268" i="3"/>
  <c r="F436" i="3"/>
  <c r="F592" i="3"/>
  <c r="F748" i="3"/>
  <c r="F904" i="3"/>
  <c r="F29" i="3"/>
  <c r="F173" i="3"/>
  <c r="F317" i="3"/>
  <c r="F461" i="3"/>
  <c r="F605" i="3"/>
  <c r="F749" i="3"/>
  <c r="F893" i="3"/>
  <c r="F18" i="3"/>
  <c r="F162" i="3"/>
  <c r="F306" i="3"/>
  <c r="F450" i="3"/>
  <c r="F594" i="3"/>
  <c r="F738" i="3"/>
  <c r="F882" i="3"/>
  <c r="F7" i="3"/>
  <c r="F151" i="3"/>
  <c r="F295" i="3"/>
  <c r="F439" i="3"/>
  <c r="F583" i="3"/>
  <c r="F727" i="3"/>
  <c r="F871" i="3"/>
  <c r="F1015" i="3"/>
  <c r="F140" i="3"/>
  <c r="F284" i="3"/>
  <c r="F428" i="3"/>
  <c r="F572" i="3"/>
  <c r="F716" i="3"/>
  <c r="F860" i="3"/>
  <c r="F117" i="3"/>
  <c r="F261" i="3"/>
  <c r="F405" i="3"/>
  <c r="F549" i="3"/>
  <c r="F693" i="3"/>
  <c r="F837" i="3"/>
  <c r="F981" i="3"/>
  <c r="F142" i="3"/>
  <c r="F286" i="3"/>
  <c r="F430" i="3"/>
  <c r="F574" i="3"/>
  <c r="F718" i="3"/>
  <c r="F862" i="3"/>
  <c r="F71" i="3"/>
  <c r="F215" i="3"/>
  <c r="F359" i="3"/>
  <c r="F503" i="3"/>
  <c r="F647" i="3"/>
  <c r="F791" i="3"/>
  <c r="F60" i="3"/>
  <c r="F204" i="3"/>
  <c r="F348" i="3"/>
  <c r="F492" i="3"/>
  <c r="F636" i="3"/>
  <c r="F721" i="3"/>
  <c r="F1082" i="3"/>
  <c r="F1226" i="3"/>
  <c r="F1370" i="3"/>
  <c r="F1514" i="3"/>
  <c r="F1658" i="3"/>
  <c r="F169" i="3"/>
  <c r="F1035" i="3"/>
  <c r="F1179" i="3"/>
  <c r="F1323" i="3"/>
  <c r="F1467" i="3"/>
  <c r="F1611" i="3"/>
  <c r="F1755" i="3"/>
  <c r="F949" i="3"/>
  <c r="F1132" i="3"/>
  <c r="F1276" i="3"/>
  <c r="F1420" i="3"/>
  <c r="F1564" i="3"/>
  <c r="F1708" i="3"/>
  <c r="F744" i="3"/>
  <c r="F1085" i="3"/>
  <c r="F1229" i="3"/>
  <c r="F1373" i="3"/>
  <c r="F1517" i="3"/>
  <c r="F1661" i="3"/>
  <c r="F205" i="3"/>
  <c r="F1038" i="3"/>
  <c r="F1182" i="3"/>
  <c r="F1326" i="3"/>
  <c r="F1470" i="3"/>
  <c r="F1614" i="3"/>
  <c r="F1758" i="3"/>
  <c r="F959" i="3"/>
  <c r="F1135" i="3"/>
  <c r="F1279" i="3"/>
  <c r="F1423" i="3"/>
  <c r="F1567" i="3"/>
  <c r="F1711" i="3"/>
  <c r="F757" i="3"/>
  <c r="F1088" i="3"/>
  <c r="F1232" i="3"/>
  <c r="F1376" i="3"/>
  <c r="F1520" i="3"/>
  <c r="F1664" i="3"/>
  <c r="F241" i="3"/>
  <c r="F122" i="3"/>
  <c r="F278" i="3"/>
  <c r="F434" i="3"/>
  <c r="F602" i="3"/>
  <c r="F758" i="3"/>
  <c r="F914" i="3"/>
  <c r="F51" i="3"/>
  <c r="F207" i="3"/>
  <c r="F363" i="3"/>
  <c r="F519" i="3"/>
  <c r="F675" i="3"/>
  <c r="F831" i="3"/>
  <c r="F987" i="3"/>
  <c r="F124" i="3"/>
  <c r="F292" i="3"/>
  <c r="F448" i="3"/>
  <c r="F604" i="3"/>
  <c r="F760" i="3"/>
  <c r="F916" i="3"/>
  <c r="F41" i="3"/>
  <c r="F185" i="3"/>
  <c r="F329" i="3"/>
  <c r="F473" i="3"/>
  <c r="F617" i="3"/>
  <c r="F761" i="3"/>
  <c r="F905" i="3"/>
  <c r="F30" i="3"/>
  <c r="F174" i="3"/>
  <c r="F318" i="3"/>
  <c r="F462" i="3"/>
  <c r="F606" i="3"/>
  <c r="F750" i="3"/>
  <c r="F894" i="3"/>
  <c r="F19" i="3"/>
  <c r="F163" i="3"/>
  <c r="F307" i="3"/>
  <c r="F451" i="3"/>
  <c r="F595" i="3"/>
  <c r="F739" i="3"/>
  <c r="F883" i="3"/>
  <c r="F8" i="3"/>
  <c r="F152" i="3"/>
  <c r="F296" i="3"/>
  <c r="F440" i="3"/>
  <c r="F584" i="3"/>
  <c r="F728" i="3"/>
  <c r="F872" i="3"/>
  <c r="F129" i="3"/>
  <c r="F273" i="3"/>
  <c r="F417" i="3"/>
  <c r="F561" i="3"/>
  <c r="F705" i="3"/>
  <c r="F849" i="3"/>
  <c r="F10" i="3"/>
  <c r="F154" i="3"/>
  <c r="F298" i="3"/>
  <c r="F442" i="3"/>
  <c r="F586" i="3"/>
  <c r="F730" i="3"/>
  <c r="F874" i="3"/>
  <c r="F83" i="3"/>
  <c r="F227" i="3"/>
  <c r="F371" i="3"/>
  <c r="F515" i="3"/>
  <c r="F659" i="3"/>
  <c r="F803" i="3"/>
  <c r="F72" i="3"/>
  <c r="F216" i="3"/>
  <c r="F360" i="3"/>
  <c r="F504" i="3"/>
  <c r="F648" i="3"/>
  <c r="F793" i="3"/>
  <c r="F1094" i="3"/>
  <c r="F1238" i="3"/>
  <c r="F1382" i="3"/>
  <c r="F1526" i="3"/>
  <c r="F1670" i="3"/>
  <c r="F313" i="3"/>
  <c r="F1047" i="3"/>
  <c r="F1191" i="3"/>
  <c r="F1335" i="3"/>
  <c r="F1479" i="3"/>
  <c r="F1623" i="3"/>
  <c r="F1767" i="3"/>
  <c r="F982" i="3"/>
  <c r="F1144" i="3"/>
  <c r="F1288" i="3"/>
  <c r="F1432" i="3"/>
  <c r="F1576" i="3"/>
  <c r="F1720" i="3"/>
  <c r="F816" i="3"/>
  <c r="F1097" i="3"/>
  <c r="F1241" i="3"/>
  <c r="F1385" i="3"/>
  <c r="F1529" i="3"/>
  <c r="F1673" i="3"/>
  <c r="F349" i="3"/>
  <c r="F1050" i="3"/>
  <c r="F1194" i="3"/>
  <c r="F1338" i="3"/>
  <c r="F1482" i="3"/>
  <c r="F1626" i="3"/>
  <c r="F1770" i="3"/>
  <c r="F985" i="3"/>
  <c r="F1147" i="3"/>
  <c r="F1291" i="3"/>
  <c r="F1435" i="3"/>
  <c r="F1579" i="3"/>
  <c r="F1723" i="3"/>
  <c r="F829" i="3"/>
  <c r="F1100" i="3"/>
  <c r="F1244" i="3"/>
  <c r="F1388" i="3"/>
  <c r="F1532" i="3"/>
  <c r="F1676" i="3"/>
  <c r="F385" i="3"/>
  <c r="F1053" i="3"/>
  <c r="F1197" i="3"/>
  <c r="F1341" i="3"/>
  <c r="F1485" i="3"/>
  <c r="F134" i="3"/>
  <c r="F290" i="3"/>
  <c r="F458" i="3"/>
  <c r="F614" i="3"/>
  <c r="F770" i="3"/>
  <c r="F926" i="3"/>
  <c r="F63" i="3"/>
  <c r="F219" i="3"/>
  <c r="F375" i="3"/>
  <c r="F531" i="3"/>
  <c r="F687" i="3"/>
  <c r="F843" i="3"/>
  <c r="F999" i="3"/>
  <c r="F148" i="3"/>
  <c r="F304" i="3"/>
  <c r="F460" i="3"/>
  <c r="F616" i="3"/>
  <c r="F772" i="3"/>
  <c r="F928" i="3"/>
  <c r="F53" i="3"/>
  <c r="F197" i="3"/>
  <c r="F341" i="3"/>
  <c r="F485" i="3"/>
  <c r="F629" i="3"/>
  <c r="F773" i="3"/>
  <c r="F917" i="3"/>
  <c r="F42" i="3"/>
  <c r="F186" i="3"/>
  <c r="F330" i="3"/>
  <c r="F474" i="3"/>
  <c r="F618" i="3"/>
  <c r="F762" i="3"/>
  <c r="F906" i="3"/>
  <c r="F31" i="3"/>
  <c r="F175" i="3"/>
  <c r="F319" i="3"/>
  <c r="F463" i="3"/>
  <c r="F607" i="3"/>
  <c r="F751" i="3"/>
  <c r="F895" i="3"/>
  <c r="F20" i="3"/>
  <c r="F164" i="3"/>
  <c r="F308" i="3"/>
  <c r="F452" i="3"/>
  <c r="F596" i="3"/>
  <c r="F740" i="3"/>
  <c r="F884" i="3"/>
  <c r="F141" i="3"/>
  <c r="F285" i="3"/>
  <c r="F429" i="3"/>
  <c r="F573" i="3"/>
  <c r="F717" i="3"/>
  <c r="F861" i="3"/>
  <c r="F22" i="3"/>
  <c r="F166" i="3"/>
  <c r="F310" i="3"/>
  <c r="F454" i="3"/>
  <c r="F598" i="3"/>
  <c r="F742" i="3"/>
  <c r="F886" i="3"/>
  <c r="F95" i="3"/>
  <c r="F239" i="3"/>
  <c r="F383" i="3"/>
  <c r="F527" i="3"/>
  <c r="F671" i="3"/>
  <c r="F815" i="3"/>
  <c r="F84" i="3"/>
  <c r="F228" i="3"/>
  <c r="F372" i="3"/>
  <c r="F516" i="3"/>
  <c r="F660" i="3"/>
  <c r="F865" i="3"/>
  <c r="F1106" i="3"/>
  <c r="F1250" i="3"/>
  <c r="F1394" i="3"/>
  <c r="F1538" i="3"/>
  <c r="F1682" i="3"/>
  <c r="F457" i="3"/>
  <c r="F1059" i="3"/>
  <c r="F1203" i="3"/>
  <c r="F1347" i="3"/>
  <c r="F1491" i="3"/>
  <c r="F1635" i="3"/>
  <c r="F1779" i="3"/>
  <c r="F1006" i="3"/>
  <c r="F1156" i="3"/>
  <c r="F1300" i="3"/>
  <c r="F1444" i="3"/>
  <c r="F1588" i="3"/>
  <c r="F1732" i="3"/>
  <c r="F887" i="3"/>
  <c r="F1109" i="3"/>
  <c r="F1253" i="3"/>
  <c r="F1397" i="3"/>
  <c r="F1541" i="3"/>
  <c r="F1685" i="3"/>
  <c r="F493" i="3"/>
  <c r="F1062" i="3"/>
  <c r="F1206" i="3"/>
  <c r="F1350" i="3"/>
  <c r="F1494" i="3"/>
  <c r="F1638" i="3"/>
  <c r="F1782" i="3"/>
  <c r="F1009" i="3"/>
  <c r="F1159" i="3"/>
  <c r="F146" i="3"/>
  <c r="F314" i="3"/>
  <c r="F470" i="3"/>
  <c r="F626" i="3"/>
  <c r="F782" i="3"/>
  <c r="F938" i="3"/>
  <c r="F75" i="3"/>
  <c r="F231" i="3"/>
  <c r="F387" i="3"/>
  <c r="F543" i="3"/>
  <c r="F699" i="3"/>
  <c r="F855" i="3"/>
  <c r="F4" i="3"/>
  <c r="F160" i="3"/>
  <c r="F316" i="3"/>
  <c r="F472" i="3"/>
  <c r="F628" i="3"/>
  <c r="F784" i="3"/>
  <c r="F940" i="3"/>
  <c r="F65" i="3"/>
  <c r="F209" i="3"/>
  <c r="F353" i="3"/>
  <c r="F497" i="3"/>
  <c r="F641" i="3"/>
  <c r="F785" i="3"/>
  <c r="F929" i="3"/>
  <c r="F54" i="3"/>
  <c r="F198" i="3"/>
  <c r="F342" i="3"/>
  <c r="F486" i="3"/>
  <c r="F630" i="3"/>
  <c r="F774" i="3"/>
  <c r="F918" i="3"/>
  <c r="F43" i="3"/>
  <c r="F187" i="3"/>
  <c r="F331" i="3"/>
  <c r="F475" i="3"/>
  <c r="F619" i="3"/>
  <c r="F763" i="3"/>
  <c r="F907" i="3"/>
  <c r="F32" i="3"/>
  <c r="F176" i="3"/>
  <c r="F320" i="3"/>
  <c r="F464" i="3"/>
  <c r="F608" i="3"/>
  <c r="F752" i="3"/>
  <c r="F9" i="3"/>
  <c r="F153" i="3"/>
  <c r="F297" i="3"/>
  <c r="F441" i="3"/>
  <c r="F585" i="3"/>
  <c r="F729" i="3"/>
  <c r="F873" i="3"/>
  <c r="F34" i="3"/>
  <c r="F178" i="3"/>
  <c r="F322" i="3"/>
  <c r="F466" i="3"/>
  <c r="F610" i="3"/>
  <c r="F754" i="3"/>
  <c r="F898" i="3"/>
  <c r="F107" i="3"/>
  <c r="F251" i="3"/>
  <c r="F395" i="3"/>
  <c r="F539" i="3"/>
  <c r="F683" i="3"/>
  <c r="F827" i="3"/>
  <c r="F96" i="3"/>
  <c r="F240" i="3"/>
  <c r="F384" i="3"/>
  <c r="F528" i="3"/>
  <c r="F672" i="3"/>
  <c r="F912" i="3"/>
  <c r="F1118" i="3"/>
  <c r="F1262" i="3"/>
  <c r="F1406" i="3"/>
  <c r="F1550" i="3"/>
  <c r="F1694" i="3"/>
  <c r="F601" i="3"/>
  <c r="F1071" i="3"/>
  <c r="F1215" i="3"/>
  <c r="F1359" i="3"/>
  <c r="F1503" i="3"/>
  <c r="F1647" i="3"/>
  <c r="F37" i="3"/>
  <c r="F1024" i="3"/>
  <c r="F1168" i="3"/>
  <c r="F1312" i="3"/>
  <c r="F1456" i="3"/>
  <c r="F1600" i="3"/>
  <c r="F1744" i="3"/>
  <c r="F923" i="3"/>
  <c r="F1121" i="3"/>
  <c r="F1265" i="3"/>
  <c r="F1409" i="3"/>
  <c r="F1553" i="3"/>
  <c r="F1697" i="3"/>
  <c r="F637" i="3"/>
  <c r="F1074" i="3"/>
  <c r="F1218" i="3"/>
  <c r="F1362" i="3"/>
  <c r="F1506" i="3"/>
  <c r="F1650" i="3"/>
  <c r="F73" i="3"/>
  <c r="F326" i="3"/>
  <c r="F172" i="3"/>
  <c r="F941" i="3"/>
  <c r="F631" i="3"/>
  <c r="F453" i="3"/>
  <c r="F263" i="3"/>
  <c r="F1274" i="3"/>
  <c r="F1180" i="3"/>
  <c r="F1086" i="3"/>
  <c r="F1327" i="3"/>
  <c r="F960" i="3"/>
  <c r="F1556" i="3"/>
  <c r="F993" i="3"/>
  <c r="F1293" i="3"/>
  <c r="F1581" i="3"/>
  <c r="F109" i="3"/>
  <c r="F1126" i="3"/>
  <c r="F780" i="3"/>
  <c r="F1187" i="3"/>
  <c r="F1379" i="3"/>
  <c r="F1619" i="3"/>
  <c r="F421" i="3"/>
  <c r="F1152" i="3"/>
  <c r="F1344" i="3"/>
  <c r="F1584" i="3"/>
  <c r="F1741" i="3"/>
  <c r="F1585" i="3"/>
  <c r="F720" i="3"/>
  <c r="F1606" i="3"/>
  <c r="F911" i="3"/>
  <c r="F1405" i="3"/>
  <c r="F997" i="3"/>
  <c r="F1354" i="3"/>
  <c r="F482" i="3"/>
  <c r="F328" i="3"/>
  <c r="F66" i="3"/>
  <c r="F775" i="3"/>
  <c r="F597" i="3"/>
  <c r="F407" i="3"/>
  <c r="F1418" i="3"/>
  <c r="F1324" i="3"/>
  <c r="F1230" i="3"/>
  <c r="F1447" i="3"/>
  <c r="F1112" i="3"/>
  <c r="F1568" i="3"/>
  <c r="F1017" i="3"/>
  <c r="F1305" i="3"/>
  <c r="F1593" i="3"/>
  <c r="F253" i="3"/>
  <c r="F1138" i="3"/>
  <c r="F852" i="3"/>
  <c r="F1199" i="3"/>
  <c r="F1391" i="3"/>
  <c r="F1631" i="3"/>
  <c r="F565" i="3"/>
  <c r="F1164" i="3"/>
  <c r="F1356" i="3"/>
  <c r="F1596" i="3"/>
  <c r="F1788" i="3"/>
  <c r="F1656" i="3"/>
  <c r="F1081" i="3"/>
  <c r="F1668" i="3"/>
  <c r="F1117" i="3"/>
  <c r="F1477" i="3"/>
  <c r="F1561" i="3"/>
  <c r="F1740" i="3"/>
  <c r="F638" i="3"/>
  <c r="F484" i="3"/>
  <c r="F210" i="3"/>
  <c r="F919" i="3"/>
  <c r="F741" i="3"/>
  <c r="F551" i="3"/>
  <c r="F1562" i="3"/>
  <c r="F1468" i="3"/>
  <c r="F1374" i="3"/>
  <c r="F1459" i="3"/>
  <c r="F1124" i="3"/>
  <c r="F1628" i="3"/>
  <c r="F1041" i="3"/>
  <c r="F1329" i="3"/>
  <c r="F1617" i="3"/>
  <c r="F841" i="3"/>
  <c r="F1150" i="3"/>
  <c r="F1019" i="3"/>
  <c r="F1211" i="3"/>
  <c r="F1451" i="3"/>
  <c r="F1643" i="3"/>
  <c r="F944" i="3"/>
  <c r="F1176" i="3"/>
  <c r="F1416" i="3"/>
  <c r="F1608" i="3"/>
  <c r="F1366" i="3"/>
  <c r="F1704" i="3"/>
  <c r="F1225" i="3"/>
  <c r="F1716" i="3"/>
  <c r="F1258" i="3"/>
  <c r="F1549" i="3"/>
  <c r="F1021" i="3"/>
  <c r="F1417" i="3"/>
  <c r="F794" i="3"/>
  <c r="F640" i="3"/>
  <c r="F354" i="3"/>
  <c r="F44" i="3"/>
  <c r="F885" i="3"/>
  <c r="F695" i="3"/>
  <c r="F1706" i="3"/>
  <c r="F1612" i="3"/>
  <c r="F1518" i="3"/>
  <c r="F1471" i="3"/>
  <c r="F1136" i="3"/>
  <c r="F1640" i="3"/>
  <c r="F1065" i="3"/>
  <c r="F1353" i="3"/>
  <c r="F1629" i="3"/>
  <c r="F900" i="3"/>
  <c r="F1162" i="3"/>
  <c r="F1031" i="3"/>
  <c r="F1223" i="3"/>
  <c r="F1463" i="3"/>
  <c r="F1655" i="3"/>
  <c r="F971" i="3"/>
  <c r="F1188" i="3"/>
  <c r="F1428" i="3"/>
  <c r="F1620" i="3"/>
  <c r="F1438" i="3"/>
  <c r="F1752" i="3"/>
  <c r="F1525" i="3"/>
  <c r="F1764" i="3"/>
  <c r="F1330" i="3"/>
  <c r="F1776" i="3"/>
  <c r="F1570" i="3"/>
  <c r="F1786" i="3"/>
  <c r="F950" i="3"/>
  <c r="F796" i="3"/>
  <c r="F498" i="3"/>
  <c r="F188" i="3"/>
  <c r="F46" i="3"/>
  <c r="F839" i="3"/>
  <c r="F732" i="3"/>
  <c r="F1756" i="3"/>
  <c r="F1662" i="3"/>
  <c r="F1591" i="3"/>
  <c r="F1256" i="3"/>
  <c r="F1688" i="3"/>
  <c r="F1077" i="3"/>
  <c r="F1365" i="3"/>
  <c r="F1641" i="3"/>
  <c r="F936" i="3"/>
  <c r="F1174" i="3"/>
  <c r="F1043" i="3"/>
  <c r="F1235" i="3"/>
  <c r="F1475" i="3"/>
  <c r="F1667" i="3"/>
  <c r="F996" i="3"/>
  <c r="F1200" i="3"/>
  <c r="F1440" i="3"/>
  <c r="F1632" i="3"/>
  <c r="F1510" i="3"/>
  <c r="F577" i="3"/>
  <c r="F1597" i="3"/>
  <c r="F864" i="3"/>
  <c r="F1402" i="3"/>
  <c r="F972" i="3"/>
  <c r="F1153" i="3"/>
  <c r="F1426" i="3"/>
  <c r="F87" i="3"/>
  <c r="F952" i="3"/>
  <c r="F642" i="3"/>
  <c r="F332" i="3"/>
  <c r="F190" i="3"/>
  <c r="F108" i="3"/>
  <c r="F1083" i="3"/>
  <c r="F956" i="3"/>
  <c r="F217" i="3"/>
  <c r="F1603" i="3"/>
  <c r="F1268" i="3"/>
  <c r="F1700" i="3"/>
  <c r="F1089" i="3"/>
  <c r="F1377" i="3"/>
  <c r="F1653" i="3"/>
  <c r="F968" i="3"/>
  <c r="F1186" i="3"/>
  <c r="F1055" i="3"/>
  <c r="F1247" i="3"/>
  <c r="F1487" i="3"/>
  <c r="F1679" i="3"/>
  <c r="F1020" i="3"/>
  <c r="F1212" i="3"/>
  <c r="F1452" i="3"/>
  <c r="F1644" i="3"/>
  <c r="F1582" i="3"/>
  <c r="F1069" i="3"/>
  <c r="F1666" i="3"/>
  <c r="F1105" i="3"/>
  <c r="F1474" i="3"/>
  <c r="F1141" i="3"/>
  <c r="F1633" i="3"/>
  <c r="F1787" i="3"/>
  <c r="F243" i="3"/>
  <c r="F77" i="3"/>
  <c r="F786" i="3"/>
  <c r="F476" i="3"/>
  <c r="F334" i="3"/>
  <c r="F252" i="3"/>
  <c r="F1227" i="3"/>
  <c r="F1133" i="3"/>
  <c r="F1027" i="3"/>
  <c r="F1615" i="3"/>
  <c r="F1280" i="3"/>
  <c r="F1712" i="3"/>
  <c r="F1149" i="3"/>
  <c r="F1437" i="3"/>
  <c r="F1665" i="3"/>
  <c r="F994" i="3"/>
  <c r="F1246" i="3"/>
  <c r="F1067" i="3"/>
  <c r="F1307" i="3"/>
  <c r="F1499" i="3"/>
  <c r="F1739" i="3"/>
  <c r="F1032" i="3"/>
  <c r="F1272" i="3"/>
  <c r="F1464" i="3"/>
  <c r="F1357" i="3"/>
  <c r="F1654" i="3"/>
  <c r="F1450" i="3"/>
  <c r="F1714" i="3"/>
  <c r="F1249" i="3"/>
  <c r="F1726" i="3"/>
  <c r="F1270" i="3"/>
  <c r="F1165" i="3"/>
  <c r="F1489" i="3"/>
  <c r="F399" i="3"/>
  <c r="F221" i="3"/>
  <c r="F930" i="3"/>
  <c r="F620" i="3"/>
  <c r="F478" i="3"/>
  <c r="F396" i="3"/>
  <c r="F1371" i="3"/>
  <c r="F1277" i="3"/>
  <c r="F1039" i="3"/>
  <c r="F1735" i="3"/>
  <c r="F1400" i="3"/>
  <c r="F1772" i="3"/>
  <c r="F1161" i="3"/>
  <c r="F1449" i="3"/>
  <c r="F1725" i="3"/>
  <c r="F1018" i="3"/>
  <c r="F121" i="3"/>
  <c r="F1079" i="3"/>
  <c r="F1319" i="3"/>
  <c r="F1511" i="3"/>
  <c r="F1751" i="3"/>
  <c r="F1044" i="3"/>
  <c r="F1284" i="3"/>
  <c r="F1476" i="3"/>
  <c r="F1429" i="3"/>
  <c r="F1702" i="3"/>
  <c r="F1522" i="3"/>
  <c r="F1762" i="3"/>
  <c r="F1321" i="3"/>
  <c r="F1774" i="3"/>
  <c r="F1342" i="3"/>
  <c r="F1642" i="3"/>
  <c r="F555" i="3"/>
  <c r="F365" i="3"/>
  <c r="F55" i="3"/>
  <c r="F764" i="3"/>
  <c r="F622" i="3"/>
  <c r="F540" i="3"/>
  <c r="F1515" i="3"/>
  <c r="F1421" i="3"/>
  <c r="F1171" i="3"/>
  <c r="F1747" i="3"/>
  <c r="F1412" i="3"/>
  <c r="F1784" i="3"/>
  <c r="F1185" i="3"/>
  <c r="F1473" i="3"/>
  <c r="F1737" i="3"/>
  <c r="F1030" i="3"/>
  <c r="F265" i="3"/>
  <c r="F1091" i="3"/>
  <c r="F1331" i="3"/>
  <c r="F1523" i="3"/>
  <c r="F1763" i="3"/>
  <c r="F1056" i="3"/>
  <c r="F1296" i="3"/>
  <c r="F1488" i="3"/>
  <c r="F1501" i="3"/>
  <c r="F1750" i="3"/>
  <c r="F1594" i="3"/>
  <c r="F792" i="3"/>
  <c r="F1393" i="3"/>
  <c r="F946" i="3"/>
  <c r="F1414" i="3"/>
  <c r="F1273" i="3"/>
  <c r="F711" i="3"/>
  <c r="F509" i="3"/>
  <c r="F199" i="3"/>
  <c r="F21" i="3"/>
  <c r="F766" i="3"/>
  <c r="F684" i="3"/>
  <c r="F1659" i="3"/>
  <c r="F1565" i="3"/>
  <c r="F1183" i="3"/>
  <c r="F1759" i="3"/>
  <c r="F1424" i="3"/>
  <c r="F529" i="3"/>
  <c r="F1209" i="3"/>
  <c r="F1497" i="3"/>
  <c r="F1761" i="3"/>
  <c r="F1042" i="3"/>
  <c r="F409" i="3"/>
  <c r="F1103" i="3"/>
  <c r="F1343" i="3"/>
  <c r="F1535" i="3"/>
  <c r="F1775" i="3"/>
  <c r="F1068" i="3"/>
  <c r="F1308" i="3"/>
  <c r="F1500" i="3"/>
  <c r="F1573" i="3"/>
  <c r="F433" i="3"/>
  <c r="F1657" i="3"/>
  <c r="F1093" i="3"/>
  <c r="F1669" i="3"/>
  <c r="F1129" i="3"/>
  <c r="F1486" i="3"/>
  <c r="F1692" i="3"/>
  <c r="F2" i="3"/>
  <c r="F879" i="3"/>
  <c r="F653" i="3"/>
  <c r="F343" i="3"/>
  <c r="F165" i="3"/>
  <c r="F910" i="3"/>
  <c r="F947" i="3"/>
  <c r="F181" i="3"/>
  <c r="F1709" i="3"/>
  <c r="F1303" i="3"/>
  <c r="F896" i="3"/>
  <c r="F1484" i="3"/>
  <c r="F673" i="3"/>
  <c r="F1221" i="3"/>
  <c r="F1509" i="3"/>
  <c r="F1773" i="3"/>
  <c r="F1102" i="3"/>
  <c r="F553" i="3"/>
  <c r="F1163" i="3"/>
  <c r="F1355" i="3"/>
  <c r="F1595" i="3"/>
  <c r="F133" i="3"/>
  <c r="F1128" i="3"/>
  <c r="F1320" i="3"/>
  <c r="F1560" i="3"/>
  <c r="F1645" i="3"/>
  <c r="F1441" i="3"/>
  <c r="F1705" i="3"/>
  <c r="F1237" i="3"/>
  <c r="F1717" i="3"/>
  <c r="F1261" i="3"/>
  <c r="F1558" i="3"/>
  <c r="F1345" i="3"/>
  <c r="D1484" i="3"/>
  <c r="D1424" i="3"/>
  <c r="D1543" i="3"/>
  <c r="D1339" i="3"/>
  <c r="D1155" i="3"/>
  <c r="D919" i="3"/>
  <c r="D609" i="3"/>
  <c r="D940" i="3"/>
  <c r="D1350" i="3"/>
  <c r="D1168" i="3"/>
  <c r="D898" i="3"/>
  <c r="D488" i="3"/>
  <c r="D1662" i="3"/>
  <c r="D1167" i="3"/>
  <c r="D861" i="3"/>
  <c r="D345" i="3"/>
  <c r="D1625" i="3"/>
  <c r="D1274" i="3"/>
  <c r="D988" i="3"/>
  <c r="D478" i="3"/>
  <c r="D1672" i="3"/>
  <c r="D1246" i="3"/>
  <c r="D740" i="3"/>
  <c r="D1562" i="3"/>
  <c r="D1206" i="3"/>
  <c r="D656" i="3"/>
  <c r="D1577" i="3"/>
  <c r="D1501" i="3"/>
  <c r="D1113" i="3"/>
  <c r="D1536" i="3"/>
  <c r="D1268" i="3"/>
  <c r="D834" i="3"/>
  <c r="D369" i="3"/>
  <c r="D317" i="3"/>
  <c r="D61" i="3"/>
  <c r="D493" i="3"/>
  <c r="D1007" i="3"/>
  <c r="F1765" i="3"/>
  <c r="F697" i="3"/>
  <c r="F119" i="3"/>
  <c r="D1154" i="3"/>
  <c r="D808" i="3"/>
  <c r="D125" i="3"/>
  <c r="D1708" i="3"/>
  <c r="D1261" i="3"/>
  <c r="D916" i="3"/>
  <c r="D442" i="3"/>
  <c r="D1755" i="3"/>
  <c r="D1233" i="3"/>
  <c r="D716" i="3"/>
  <c r="D1514" i="3"/>
  <c r="D1132" i="3"/>
  <c r="D630" i="3"/>
  <c r="D1517" i="3"/>
  <c r="D1489" i="3"/>
  <c r="D1098" i="3"/>
  <c r="D1380" i="3"/>
  <c r="D1096" i="3"/>
  <c r="D534" i="3"/>
  <c r="D284" i="3"/>
  <c r="D173" i="3"/>
  <c r="D914" i="3"/>
  <c r="D337" i="3"/>
  <c r="D851" i="3"/>
  <c r="F1318" i="3"/>
  <c r="F1114" i="3"/>
  <c r="F309" i="3"/>
  <c r="D862" i="3"/>
  <c r="D1636" i="3"/>
  <c r="D394" i="3"/>
  <c r="D1164" i="3"/>
  <c r="D690" i="3"/>
  <c r="D1502" i="3"/>
  <c r="D1114" i="3"/>
  <c r="D512" i="3"/>
  <c r="D1576" i="3"/>
  <c r="D1477" i="3"/>
  <c r="D1017" i="3"/>
  <c r="D1230" i="3"/>
  <c r="D891" i="3"/>
  <c r="D1711" i="3"/>
  <c r="D138" i="3"/>
  <c r="D724" i="3"/>
  <c r="D770" i="3"/>
  <c r="D181" i="3"/>
  <c r="D683" i="3"/>
  <c r="F1753" i="3"/>
  <c r="F1785" i="3"/>
  <c r="F487" i="3"/>
  <c r="E3" i="3"/>
  <c r="E147" i="3"/>
  <c r="E291" i="3"/>
  <c r="E435" i="3"/>
  <c r="E579" i="3"/>
  <c r="E723" i="3"/>
  <c r="E867" i="3"/>
  <c r="E124" i="3"/>
  <c r="E268" i="3"/>
  <c r="E412" i="3"/>
  <c r="E556" i="3"/>
  <c r="E700" i="3"/>
  <c r="E113" i="3"/>
  <c r="E257" i="3"/>
  <c r="E401" i="3"/>
  <c r="E545" i="3"/>
  <c r="E689" i="3"/>
  <c r="E42" i="3"/>
  <c r="E186" i="3"/>
  <c r="E330" i="3"/>
  <c r="E474" i="3"/>
  <c r="E618" i="3"/>
  <c r="E7" i="3"/>
  <c r="E151" i="3"/>
  <c r="E295" i="3"/>
  <c r="E439" i="3"/>
  <c r="E56" i="3"/>
  <c r="E200" i="3"/>
  <c r="E344" i="3"/>
  <c r="E488" i="3"/>
  <c r="E34" i="3"/>
  <c r="E181" i="3"/>
  <c r="E469" i="3"/>
  <c r="E696" i="3"/>
  <c r="E871" i="3"/>
  <c r="E1016" i="3"/>
  <c r="E1160" i="3"/>
  <c r="E1304" i="3"/>
  <c r="E1448" i="3"/>
  <c r="E1592" i="3"/>
  <c r="E1736" i="3"/>
  <c r="E206" i="3"/>
  <c r="E494" i="3"/>
  <c r="E717" i="3"/>
  <c r="E885" i="3"/>
  <c r="E1029" i="3"/>
  <c r="E1173" i="3"/>
  <c r="E1317" i="3"/>
  <c r="E1461" i="3"/>
  <c r="E1605" i="3"/>
  <c r="E1749" i="3"/>
  <c r="E237" i="3"/>
  <c r="E517" i="3"/>
  <c r="E734" i="3"/>
  <c r="E898" i="3"/>
  <c r="E1042" i="3"/>
  <c r="E1186" i="3"/>
  <c r="E1330" i="3"/>
  <c r="E1474" i="3"/>
  <c r="E1618" i="3"/>
  <c r="E1762" i="3"/>
  <c r="E262" i="3"/>
  <c r="E539" i="3"/>
  <c r="E753" i="3"/>
  <c r="E911" i="3"/>
  <c r="E239" i="3"/>
  <c r="E524" i="3"/>
  <c r="E739" i="3"/>
  <c r="E900" i="3"/>
  <c r="E1044" i="3"/>
  <c r="E1188" i="3"/>
  <c r="E1332" i="3"/>
  <c r="E86" i="3"/>
  <c r="E384" i="3"/>
  <c r="E633" i="3"/>
  <c r="E824" i="3"/>
  <c r="E973" i="3"/>
  <c r="E1117" i="3"/>
  <c r="E1261" i="3"/>
  <c r="E1405" i="3"/>
  <c r="E1549" i="3"/>
  <c r="E145" i="3"/>
  <c r="E433" i="3"/>
  <c r="E670" i="3"/>
  <c r="E851" i="3"/>
  <c r="E998" i="3"/>
  <c r="E1142" i="3"/>
  <c r="E1286" i="3"/>
  <c r="E290" i="3"/>
  <c r="E563" i="3"/>
  <c r="E772" i="3"/>
  <c r="E927" i="3"/>
  <c r="E1071" i="3"/>
  <c r="E1215" i="3"/>
  <c r="E61" i="3"/>
  <c r="E369" i="3"/>
  <c r="E620" i="3"/>
  <c r="E814" i="3"/>
  <c r="E964" i="3"/>
  <c r="E1108" i="3"/>
  <c r="E26" i="3"/>
  <c r="E346" i="3"/>
  <c r="E601" i="3"/>
  <c r="E802" i="3"/>
  <c r="E953" i="3"/>
  <c r="E1097" i="3"/>
  <c r="E1241" i="3"/>
  <c r="E1055" i="3"/>
  <c r="E1434" i="3"/>
  <c r="E1650" i="3"/>
  <c r="E514" i="3"/>
  <c r="E1279" i="3"/>
  <c r="E1528" i="3"/>
  <c r="E1732" i="3"/>
  <c r="E967" i="3"/>
  <c r="E1397" i="3"/>
  <c r="E1620" i="3"/>
  <c r="E252" i="3"/>
  <c r="E1211" i="3"/>
  <c r="E1494" i="3"/>
  <c r="E1704" i="3"/>
  <c r="E842" i="3"/>
  <c r="E1360" i="3"/>
  <c r="E1587" i="3"/>
  <c r="E1783" i="3"/>
  <c r="E1123" i="3"/>
  <c r="E1463" i="3"/>
  <c r="E1673" i="3"/>
  <c r="E674" i="3"/>
  <c r="E1319" i="3"/>
  <c r="E1553" i="3"/>
  <c r="E1755" i="3"/>
  <c r="E1038" i="3"/>
  <c r="E1427" i="3"/>
  <c r="E1645" i="3"/>
  <c r="E586" i="3"/>
  <c r="E1300" i="3"/>
  <c r="E1539" i="3"/>
  <c r="E1742" i="3"/>
  <c r="E1043" i="3"/>
  <c r="E1431" i="3"/>
  <c r="E1647" i="3"/>
  <c r="E1452" i="3"/>
  <c r="E35" i="3"/>
  <c r="E1350" i="3"/>
  <c r="E1696" i="3"/>
  <c r="E1505" i="3"/>
  <c r="E1002" i="3"/>
  <c r="E1634" i="3"/>
  <c r="E15" i="3"/>
  <c r="E159" i="3"/>
  <c r="E303" i="3"/>
  <c r="E447" i="3"/>
  <c r="E591" i="3"/>
  <c r="E735" i="3"/>
  <c r="E879" i="3"/>
  <c r="E136" i="3"/>
  <c r="E280" i="3"/>
  <c r="E424" i="3"/>
  <c r="E568" i="3"/>
  <c r="E712" i="3"/>
  <c r="E125" i="3"/>
  <c r="E269" i="3"/>
  <c r="E413" i="3"/>
  <c r="E557" i="3"/>
  <c r="E701" i="3"/>
  <c r="E54" i="3"/>
  <c r="E198" i="3"/>
  <c r="E342" i="3"/>
  <c r="E486" i="3"/>
  <c r="E630" i="3"/>
  <c r="E19" i="3"/>
  <c r="E163" i="3"/>
  <c r="E307" i="3"/>
  <c r="E451" i="3"/>
  <c r="E68" i="3"/>
  <c r="E212" i="3"/>
  <c r="E356" i="3"/>
  <c r="E9" i="3"/>
  <c r="E46" i="3"/>
  <c r="E205" i="3"/>
  <c r="E493" i="3"/>
  <c r="E716" i="3"/>
  <c r="E884" i="3"/>
  <c r="E1028" i="3"/>
  <c r="E1172" i="3"/>
  <c r="E1316" i="3"/>
  <c r="E1460" i="3"/>
  <c r="E1604" i="3"/>
  <c r="E1748" i="3"/>
  <c r="E230" i="3"/>
  <c r="E516" i="3"/>
  <c r="E733" i="3"/>
  <c r="E897" i="3"/>
  <c r="E1041" i="3"/>
  <c r="E1185" i="3"/>
  <c r="E1329" i="3"/>
  <c r="E1473" i="3"/>
  <c r="E1617" i="3"/>
  <c r="E1761" i="3"/>
  <c r="E261" i="3"/>
  <c r="E538" i="3"/>
  <c r="E752" i="3"/>
  <c r="E910" i="3"/>
  <c r="E1054" i="3"/>
  <c r="E1198" i="3"/>
  <c r="E1342" i="3"/>
  <c r="E1486" i="3"/>
  <c r="E1630" i="3"/>
  <c r="E1774" i="3"/>
  <c r="E286" i="3"/>
  <c r="E559" i="3"/>
  <c r="E767" i="3"/>
  <c r="E923" i="3"/>
  <c r="E263" i="3"/>
  <c r="E540" i="3"/>
  <c r="E754" i="3"/>
  <c r="E912" i="3"/>
  <c r="E1056" i="3"/>
  <c r="E1200" i="3"/>
  <c r="E1344" i="3"/>
  <c r="E120" i="3"/>
  <c r="E408" i="3"/>
  <c r="E649" i="3"/>
  <c r="E837" i="3"/>
  <c r="E985" i="3"/>
  <c r="E1129" i="3"/>
  <c r="E1273" i="3"/>
  <c r="E1417" i="3"/>
  <c r="E1561" i="3"/>
  <c r="E169" i="3"/>
  <c r="E457" i="3"/>
  <c r="E686" i="3"/>
  <c r="E864" i="3"/>
  <c r="E1010" i="3"/>
  <c r="E1154" i="3"/>
  <c r="E1298" i="3"/>
  <c r="E314" i="3"/>
  <c r="E583" i="3"/>
  <c r="E787" i="3"/>
  <c r="E939" i="3"/>
  <c r="E1083" i="3"/>
  <c r="E1227" i="3"/>
  <c r="E97" i="3"/>
  <c r="E393" i="3"/>
  <c r="E636" i="3"/>
  <c r="E827" i="3"/>
  <c r="E976" i="3"/>
  <c r="E1120" i="3"/>
  <c r="E62" i="3"/>
  <c r="E370" i="3"/>
  <c r="E621" i="3"/>
  <c r="E815" i="3"/>
  <c r="E965" i="3"/>
  <c r="E1109" i="3"/>
  <c r="E1253" i="3"/>
  <c r="E1103" i="3"/>
  <c r="E1455" i="3"/>
  <c r="E1668" i="3"/>
  <c r="E623" i="3"/>
  <c r="E1310" i="3"/>
  <c r="E1547" i="3"/>
  <c r="E1747" i="3"/>
  <c r="E1015" i="3"/>
  <c r="E1419" i="3"/>
  <c r="E1637" i="3"/>
  <c r="E396" i="3"/>
  <c r="E1255" i="3"/>
  <c r="E1514" i="3"/>
  <c r="E1719" i="3"/>
  <c r="E918" i="3"/>
  <c r="E1382" i="3"/>
  <c r="E1603" i="3"/>
  <c r="E132" i="3"/>
  <c r="E1171" i="3"/>
  <c r="E1480" i="3"/>
  <c r="E1691" i="3"/>
  <c r="E776" i="3"/>
  <c r="E1343" i="3"/>
  <c r="E1572" i="3"/>
  <c r="E1770" i="3"/>
  <c r="E1086" i="3"/>
  <c r="E1446" i="3"/>
  <c r="E1660" i="3"/>
  <c r="E694" i="3"/>
  <c r="E1324" i="3"/>
  <c r="E1555" i="3"/>
  <c r="E1757" i="3"/>
  <c r="E1091" i="3"/>
  <c r="E1451" i="3"/>
  <c r="E1662" i="3"/>
  <c r="E1560" i="3"/>
  <c r="E803" i="3"/>
  <c r="E27" i="3"/>
  <c r="E171" i="3"/>
  <c r="E315" i="3"/>
  <c r="E459" i="3"/>
  <c r="E603" i="3"/>
  <c r="E747" i="3"/>
  <c r="E4" i="3"/>
  <c r="E148" i="3"/>
  <c r="E292" i="3"/>
  <c r="E436" i="3"/>
  <c r="E580" i="3"/>
  <c r="E724" i="3"/>
  <c r="E137" i="3"/>
  <c r="E281" i="3"/>
  <c r="E425" i="3"/>
  <c r="E569" i="3"/>
  <c r="E713" i="3"/>
  <c r="E66" i="3"/>
  <c r="E210" i="3"/>
  <c r="E354" i="3"/>
  <c r="E498" i="3"/>
  <c r="E642" i="3"/>
  <c r="E31" i="3"/>
  <c r="E175" i="3"/>
  <c r="E319" i="3"/>
  <c r="E463" i="3"/>
  <c r="E80" i="3"/>
  <c r="E224" i="3"/>
  <c r="E368" i="3"/>
  <c r="E21" i="3"/>
  <c r="E58" i="3"/>
  <c r="E229" i="3"/>
  <c r="E515" i="3"/>
  <c r="E732" i="3"/>
  <c r="E896" i="3"/>
  <c r="E1040" i="3"/>
  <c r="E1184" i="3"/>
  <c r="E1328" i="3"/>
  <c r="E1472" i="3"/>
  <c r="E1616" i="3"/>
  <c r="E1760" i="3"/>
  <c r="E254" i="3"/>
  <c r="E537" i="3"/>
  <c r="E751" i="3"/>
  <c r="E909" i="3"/>
  <c r="E1053" i="3"/>
  <c r="E1197" i="3"/>
  <c r="E1341" i="3"/>
  <c r="E1485" i="3"/>
  <c r="E1629" i="3"/>
  <c r="E1773" i="3"/>
  <c r="E285" i="3"/>
  <c r="E554" i="3"/>
  <c r="E766" i="3"/>
  <c r="E922" i="3"/>
  <c r="E1066" i="3"/>
  <c r="E1210" i="3"/>
  <c r="E1354" i="3"/>
  <c r="E1498" i="3"/>
  <c r="E1642" i="3"/>
  <c r="E1786" i="3"/>
  <c r="E310" i="3"/>
  <c r="E575" i="3"/>
  <c r="E781" i="3"/>
  <c r="E935" i="3"/>
  <c r="E287" i="3"/>
  <c r="E560" i="3"/>
  <c r="E768" i="3"/>
  <c r="E924" i="3"/>
  <c r="E1068" i="3"/>
  <c r="E1212" i="3"/>
  <c r="E1356" i="3"/>
  <c r="E144" i="3"/>
  <c r="E432" i="3"/>
  <c r="E669" i="3"/>
  <c r="E850" i="3"/>
  <c r="E997" i="3"/>
  <c r="E1141" i="3"/>
  <c r="E1285" i="3"/>
  <c r="E1429" i="3"/>
  <c r="E1573" i="3"/>
  <c r="E193" i="3"/>
  <c r="E481" i="3"/>
  <c r="E706" i="3"/>
  <c r="E877" i="3"/>
  <c r="E1022" i="3"/>
  <c r="E1166" i="3"/>
  <c r="E24" i="3"/>
  <c r="E338" i="3"/>
  <c r="E599" i="3"/>
  <c r="E800" i="3"/>
  <c r="E951" i="3"/>
  <c r="E1095" i="3"/>
  <c r="E1239" i="3"/>
  <c r="E129" i="3"/>
  <c r="E417" i="3"/>
  <c r="E656" i="3"/>
  <c r="E840" i="3"/>
  <c r="E988" i="3"/>
  <c r="E1132" i="3"/>
  <c r="E98" i="3"/>
  <c r="E394" i="3"/>
  <c r="E637" i="3"/>
  <c r="E828" i="3"/>
  <c r="E977" i="3"/>
  <c r="E1121" i="3"/>
  <c r="E71" i="3"/>
  <c r="E1151" i="3"/>
  <c r="E1471" i="3"/>
  <c r="E1683" i="3"/>
  <c r="E731" i="3"/>
  <c r="E1334" i="3"/>
  <c r="E1564" i="3"/>
  <c r="E1765" i="3"/>
  <c r="E1063" i="3"/>
  <c r="E1439" i="3"/>
  <c r="E1655" i="3"/>
  <c r="E535" i="3"/>
  <c r="E1288" i="3"/>
  <c r="E1530" i="3"/>
  <c r="E1734" i="3"/>
  <c r="E978" i="3"/>
  <c r="E1399" i="3"/>
  <c r="E1623" i="3"/>
  <c r="E276" i="3"/>
  <c r="E1219" i="3"/>
  <c r="E1499" i="3"/>
  <c r="E1706" i="3"/>
  <c r="E856" i="3"/>
  <c r="E1362" i="3"/>
  <c r="E1589" i="3"/>
  <c r="E1788" i="3"/>
  <c r="E1134" i="3"/>
  <c r="E1466" i="3"/>
  <c r="E1675" i="3"/>
  <c r="E790" i="3"/>
  <c r="E1347" i="3"/>
  <c r="E1575" i="3"/>
  <c r="E1775" i="3"/>
  <c r="E1139" i="3"/>
  <c r="E1468" i="3"/>
  <c r="E1680" i="3"/>
  <c r="E1663" i="3"/>
  <c r="E1146" i="3"/>
  <c r="E39" i="3"/>
  <c r="E183" i="3"/>
  <c r="E327" i="3"/>
  <c r="E471" i="3"/>
  <c r="E615" i="3"/>
  <c r="E759" i="3"/>
  <c r="E16" i="3"/>
  <c r="E160" i="3"/>
  <c r="E304" i="3"/>
  <c r="E448" i="3"/>
  <c r="E592" i="3"/>
  <c r="E5" i="3"/>
  <c r="E149" i="3"/>
  <c r="E293" i="3"/>
  <c r="E437" i="3"/>
  <c r="E581" i="3"/>
  <c r="E725" i="3"/>
  <c r="E78" i="3"/>
  <c r="E222" i="3"/>
  <c r="E366" i="3"/>
  <c r="E510" i="3"/>
  <c r="E654" i="3"/>
  <c r="E43" i="3"/>
  <c r="E187" i="3"/>
  <c r="E331" i="3"/>
  <c r="E475" i="3"/>
  <c r="E92" i="3"/>
  <c r="E236" i="3"/>
  <c r="E380" i="3"/>
  <c r="E33" i="3"/>
  <c r="E70" i="3"/>
  <c r="E253" i="3"/>
  <c r="E536" i="3"/>
  <c r="E748" i="3"/>
  <c r="E908" i="3"/>
  <c r="E1052" i="3"/>
  <c r="E1196" i="3"/>
  <c r="E1340" i="3"/>
  <c r="E1484" i="3"/>
  <c r="E1628" i="3"/>
  <c r="E1772" i="3"/>
  <c r="E278" i="3"/>
  <c r="E553" i="3"/>
  <c r="E765" i="3"/>
  <c r="E921" i="3"/>
  <c r="E1065" i="3"/>
  <c r="E1209" i="3"/>
  <c r="E1353" i="3"/>
  <c r="E1497" i="3"/>
  <c r="E1641" i="3"/>
  <c r="E1785" i="3"/>
  <c r="E309" i="3"/>
  <c r="E574" i="3"/>
  <c r="E780" i="3"/>
  <c r="E934" i="3"/>
  <c r="E1078" i="3"/>
  <c r="E1222" i="3"/>
  <c r="E1366" i="3"/>
  <c r="E1510" i="3"/>
  <c r="E1654" i="3"/>
  <c r="E12" i="3"/>
  <c r="E334" i="3"/>
  <c r="E595" i="3"/>
  <c r="E796" i="3"/>
  <c r="E947" i="3"/>
  <c r="E311" i="3"/>
  <c r="E576" i="3"/>
  <c r="E782" i="3"/>
  <c r="E936" i="3"/>
  <c r="E1080" i="3"/>
  <c r="E1224" i="3"/>
  <c r="E1368" i="3"/>
  <c r="E168" i="3"/>
  <c r="E456" i="3"/>
  <c r="E685" i="3"/>
  <c r="E863" i="3"/>
  <c r="E1009" i="3"/>
  <c r="E1153" i="3"/>
  <c r="E1297" i="3"/>
  <c r="E1441" i="3"/>
  <c r="E1585" i="3"/>
  <c r="E217" i="3"/>
  <c r="E504" i="3"/>
  <c r="E722" i="3"/>
  <c r="E890" i="3"/>
  <c r="E1034" i="3"/>
  <c r="E1178" i="3"/>
  <c r="E60" i="3"/>
  <c r="E362" i="3"/>
  <c r="E619" i="3"/>
  <c r="E813" i="3"/>
  <c r="E963" i="3"/>
  <c r="E1107" i="3"/>
  <c r="E1251" i="3"/>
  <c r="E153" i="3"/>
  <c r="E441" i="3"/>
  <c r="E672" i="3"/>
  <c r="E853" i="3"/>
  <c r="E1000" i="3"/>
  <c r="E1144" i="3"/>
  <c r="E130" i="3"/>
  <c r="E418" i="3"/>
  <c r="E657" i="3"/>
  <c r="E841" i="3"/>
  <c r="E989" i="3"/>
  <c r="E1133" i="3"/>
  <c r="E227" i="3"/>
  <c r="E1199" i="3"/>
  <c r="E1491" i="3"/>
  <c r="E1698" i="3"/>
  <c r="E817" i="3"/>
  <c r="E1355" i="3"/>
  <c r="E1583" i="3"/>
  <c r="E1780" i="3"/>
  <c r="E1111" i="3"/>
  <c r="E1457" i="3"/>
  <c r="E1670" i="3"/>
  <c r="E643" i="3"/>
  <c r="E1313" i="3"/>
  <c r="E1550" i="3"/>
  <c r="E1752" i="3"/>
  <c r="E1026" i="3"/>
  <c r="E1421" i="3"/>
  <c r="E1639" i="3"/>
  <c r="E420" i="3"/>
  <c r="E1264" i="3"/>
  <c r="E1516" i="3"/>
  <c r="E1721" i="3"/>
  <c r="E930" i="3"/>
  <c r="E1384" i="3"/>
  <c r="E1608" i="3"/>
  <c r="E156" i="3"/>
  <c r="E1182" i="3"/>
  <c r="E1482" i="3"/>
  <c r="E1693" i="3"/>
  <c r="E869" i="3"/>
  <c r="E1367" i="3"/>
  <c r="E1591" i="3"/>
  <c r="E180" i="3"/>
  <c r="E1187" i="3"/>
  <c r="E1487" i="3"/>
  <c r="E1695" i="3"/>
  <c r="E1759" i="3"/>
  <c r="E1349" i="3"/>
  <c r="E1682" i="3"/>
  <c r="E1195" i="3"/>
  <c r="E1649" i="3"/>
  <c r="E51" i="3"/>
  <c r="E195" i="3"/>
  <c r="E339" i="3"/>
  <c r="E483" i="3"/>
  <c r="E627" i="3"/>
  <c r="E771" i="3"/>
  <c r="E28" i="3"/>
  <c r="E172" i="3"/>
  <c r="E316" i="3"/>
  <c r="E460" i="3"/>
  <c r="E604" i="3"/>
  <c r="E17" i="3"/>
  <c r="E161" i="3"/>
  <c r="E305" i="3"/>
  <c r="E449" i="3"/>
  <c r="E593" i="3"/>
  <c r="E737" i="3"/>
  <c r="E90" i="3"/>
  <c r="E234" i="3"/>
  <c r="E378" i="3"/>
  <c r="E522" i="3"/>
  <c r="E666" i="3"/>
  <c r="E55" i="3"/>
  <c r="E199" i="3"/>
  <c r="E343" i="3"/>
  <c r="E487" i="3"/>
  <c r="E104" i="3"/>
  <c r="E248" i="3"/>
  <c r="E392" i="3"/>
  <c r="E45" i="3"/>
  <c r="E82" i="3"/>
  <c r="E277" i="3"/>
  <c r="E552" i="3"/>
  <c r="E764" i="3"/>
  <c r="E920" i="3"/>
  <c r="E1064" i="3"/>
  <c r="E1208" i="3"/>
  <c r="E1352" i="3"/>
  <c r="E1496" i="3"/>
  <c r="E1640" i="3"/>
  <c r="E1784" i="3"/>
  <c r="E302" i="3"/>
  <c r="E573" i="3"/>
  <c r="E779" i="3"/>
  <c r="E933" i="3"/>
  <c r="E1077" i="3"/>
  <c r="E1221" i="3"/>
  <c r="E1365" i="3"/>
  <c r="E1509" i="3"/>
  <c r="E1653" i="3"/>
  <c r="E11" i="3"/>
  <c r="E333" i="3"/>
  <c r="E590" i="3"/>
  <c r="E794" i="3"/>
  <c r="E946" i="3"/>
  <c r="E1090" i="3"/>
  <c r="E1234" i="3"/>
  <c r="E1378" i="3"/>
  <c r="E1522" i="3"/>
  <c r="E1666" i="3"/>
  <c r="E48" i="3"/>
  <c r="E358" i="3"/>
  <c r="E611" i="3"/>
  <c r="E809" i="3"/>
  <c r="E13" i="3"/>
  <c r="E335" i="3"/>
  <c r="E596" i="3"/>
  <c r="E797" i="3"/>
  <c r="E948" i="3"/>
  <c r="E1092" i="3"/>
  <c r="E1236" i="3"/>
  <c r="E1380" i="3"/>
  <c r="E192" i="3"/>
  <c r="E480" i="3"/>
  <c r="E705" i="3"/>
  <c r="E876" i="3"/>
  <c r="E1021" i="3"/>
  <c r="E1165" i="3"/>
  <c r="E1309" i="3"/>
  <c r="E1453" i="3"/>
  <c r="E1597" i="3"/>
  <c r="E241" i="3"/>
  <c r="E526" i="3"/>
  <c r="E741" i="3"/>
  <c r="E902" i="3"/>
  <c r="E1046" i="3"/>
  <c r="E1190" i="3"/>
  <c r="E96" i="3"/>
  <c r="E386" i="3"/>
  <c r="E635" i="3"/>
  <c r="E826" i="3"/>
  <c r="E975" i="3"/>
  <c r="E1119" i="3"/>
  <c r="E1263" i="3"/>
  <c r="E177" i="3"/>
  <c r="E465" i="3"/>
  <c r="E692" i="3"/>
  <c r="E866" i="3"/>
  <c r="E1012" i="3"/>
  <c r="E1156" i="3"/>
  <c r="E154" i="3"/>
  <c r="E442" i="3"/>
  <c r="E673" i="3"/>
  <c r="E854" i="3"/>
  <c r="E1001" i="3"/>
  <c r="E1145" i="3"/>
  <c r="E371" i="3"/>
  <c r="E1247" i="3"/>
  <c r="E1507" i="3"/>
  <c r="E1716" i="3"/>
  <c r="E895" i="3"/>
  <c r="E1374" i="3"/>
  <c r="E1600" i="3"/>
  <c r="E107" i="3"/>
  <c r="E1159" i="3"/>
  <c r="E1476" i="3"/>
  <c r="E1685" i="3"/>
  <c r="E746" i="3"/>
  <c r="E1337" i="3"/>
  <c r="E1566" i="3"/>
  <c r="E1767" i="3"/>
  <c r="E1074" i="3"/>
  <c r="E1443" i="3"/>
  <c r="E1657" i="3"/>
  <c r="E551" i="3"/>
  <c r="E1290" i="3"/>
  <c r="E1535" i="3"/>
  <c r="E1739" i="3"/>
  <c r="E983" i="3"/>
  <c r="E1406" i="3"/>
  <c r="E1625" i="3"/>
  <c r="E300" i="3"/>
  <c r="E1230" i="3"/>
  <c r="E1502" i="3"/>
  <c r="E1708" i="3"/>
  <c r="E942" i="3"/>
  <c r="E1386" i="3"/>
  <c r="E63" i="3"/>
  <c r="E207" i="3"/>
  <c r="E351" i="3"/>
  <c r="E495" i="3"/>
  <c r="E639" i="3"/>
  <c r="E783" i="3"/>
  <c r="E40" i="3"/>
  <c r="E184" i="3"/>
  <c r="E328" i="3"/>
  <c r="E472" i="3"/>
  <c r="E616" i="3"/>
  <c r="E29" i="3"/>
  <c r="E173" i="3"/>
  <c r="E317" i="3"/>
  <c r="E461" i="3"/>
  <c r="E605" i="3"/>
  <c r="E749" i="3"/>
  <c r="E102" i="3"/>
  <c r="E246" i="3"/>
  <c r="E390" i="3"/>
  <c r="E534" i="3"/>
  <c r="E678" i="3"/>
  <c r="E67" i="3"/>
  <c r="E211" i="3"/>
  <c r="E355" i="3"/>
  <c r="E499" i="3"/>
  <c r="E116" i="3"/>
  <c r="E260" i="3"/>
  <c r="E404" i="3"/>
  <c r="E57" i="3"/>
  <c r="E94" i="3"/>
  <c r="E301" i="3"/>
  <c r="E572" i="3"/>
  <c r="E778" i="3"/>
  <c r="E932" i="3"/>
  <c r="E1076" i="3"/>
  <c r="E1220" i="3"/>
  <c r="E1364" i="3"/>
  <c r="E1508" i="3"/>
  <c r="E1652" i="3"/>
  <c r="E2" i="3"/>
  <c r="E326" i="3"/>
  <c r="E589" i="3"/>
  <c r="E793" i="3"/>
  <c r="E945" i="3"/>
  <c r="E1089" i="3"/>
  <c r="E1233" i="3"/>
  <c r="E1377" i="3"/>
  <c r="E1521" i="3"/>
  <c r="E1665" i="3"/>
  <c r="E47" i="3"/>
  <c r="E357" i="3"/>
  <c r="E610" i="3"/>
  <c r="E808" i="3"/>
  <c r="E958" i="3"/>
  <c r="E1102" i="3"/>
  <c r="E1246" i="3"/>
  <c r="E1390" i="3"/>
  <c r="E1534" i="3"/>
  <c r="E1678" i="3"/>
  <c r="E84" i="3"/>
  <c r="E382" i="3"/>
  <c r="E631" i="3"/>
  <c r="E822" i="3"/>
  <c r="E49" i="3"/>
  <c r="E359" i="3"/>
  <c r="E612" i="3"/>
  <c r="E810" i="3"/>
  <c r="E960" i="3"/>
  <c r="E1104" i="3"/>
  <c r="E1248" i="3"/>
  <c r="E1392" i="3"/>
  <c r="E216" i="3"/>
  <c r="E503" i="3"/>
  <c r="E721" i="3"/>
  <c r="E889" i="3"/>
  <c r="E1033" i="3"/>
  <c r="E1177" i="3"/>
  <c r="E1321" i="3"/>
  <c r="E1465" i="3"/>
  <c r="E1609" i="3"/>
  <c r="E265" i="3"/>
  <c r="E542" i="3"/>
  <c r="E756" i="3"/>
  <c r="E914" i="3"/>
  <c r="E1058" i="3"/>
  <c r="E1202" i="3"/>
  <c r="E122" i="3"/>
  <c r="E410" i="3"/>
  <c r="E655" i="3"/>
  <c r="E839" i="3"/>
  <c r="E987" i="3"/>
  <c r="E1131" i="3"/>
  <c r="E1275" i="3"/>
  <c r="E201" i="3"/>
  <c r="E489" i="3"/>
  <c r="E708" i="3"/>
  <c r="E880" i="3"/>
  <c r="E1024" i="3"/>
  <c r="E1168" i="3"/>
  <c r="E178" i="3"/>
  <c r="E466" i="3"/>
  <c r="E693" i="3"/>
  <c r="E868" i="3"/>
  <c r="E1013" i="3"/>
  <c r="E1157" i="3"/>
  <c r="E513" i="3"/>
  <c r="E1278" i="3"/>
  <c r="E1527" i="3"/>
  <c r="E1731" i="3"/>
  <c r="E966" i="3"/>
  <c r="E1396" i="3"/>
  <c r="E1619" i="3"/>
  <c r="E251" i="3"/>
  <c r="E1207" i="3"/>
  <c r="E1493" i="3"/>
  <c r="E1703" i="3"/>
  <c r="E830" i="3"/>
  <c r="E1359" i="3"/>
  <c r="E1586" i="3"/>
  <c r="E1782" i="3"/>
  <c r="E1122" i="3"/>
  <c r="E1459" i="3"/>
  <c r="E1672" i="3"/>
  <c r="E659" i="3"/>
  <c r="E1315" i="3"/>
  <c r="E1552" i="3"/>
  <c r="E1754" i="3"/>
  <c r="E1031" i="3"/>
  <c r="E1423" i="3"/>
  <c r="E1644" i="3"/>
  <c r="E444" i="3"/>
  <c r="E1266" i="3"/>
  <c r="E1518" i="3"/>
  <c r="E1723" i="3"/>
  <c r="E991" i="3"/>
  <c r="E1408" i="3"/>
  <c r="E1627" i="3"/>
  <c r="E468" i="3"/>
  <c r="E1271" i="3"/>
  <c r="E75" i="3"/>
  <c r="E219" i="3"/>
  <c r="E363" i="3"/>
  <c r="E507" i="3"/>
  <c r="E651" i="3"/>
  <c r="E795" i="3"/>
  <c r="E52" i="3"/>
  <c r="E196" i="3"/>
  <c r="E340" i="3"/>
  <c r="E484" i="3"/>
  <c r="E628" i="3"/>
  <c r="E41" i="3"/>
  <c r="E185" i="3"/>
  <c r="E329" i="3"/>
  <c r="E473" i="3"/>
  <c r="E617" i="3"/>
  <c r="E761" i="3"/>
  <c r="E114" i="3"/>
  <c r="E258" i="3"/>
  <c r="E402" i="3"/>
  <c r="E546" i="3"/>
  <c r="E690" i="3"/>
  <c r="E79" i="3"/>
  <c r="E223" i="3"/>
  <c r="E367" i="3"/>
  <c r="E511" i="3"/>
  <c r="E128" i="3"/>
  <c r="E272" i="3"/>
  <c r="E416" i="3"/>
  <c r="E69" i="3"/>
  <c r="E106" i="3"/>
  <c r="E325" i="3"/>
  <c r="E588" i="3"/>
  <c r="E792" i="3"/>
  <c r="E944" i="3"/>
  <c r="E1088" i="3"/>
  <c r="E1232" i="3"/>
  <c r="E1376" i="3"/>
  <c r="E1520" i="3"/>
  <c r="E1664" i="3"/>
  <c r="E38" i="3"/>
  <c r="E350" i="3"/>
  <c r="E609" i="3"/>
  <c r="E806" i="3"/>
  <c r="E957" i="3"/>
  <c r="E1101" i="3"/>
  <c r="E1245" i="3"/>
  <c r="E1389" i="3"/>
  <c r="E1533" i="3"/>
  <c r="E1677" i="3"/>
  <c r="E83" i="3"/>
  <c r="E381" i="3"/>
  <c r="E626" i="3"/>
  <c r="E821" i="3"/>
  <c r="E970" i="3"/>
  <c r="E1114" i="3"/>
  <c r="E1258" i="3"/>
  <c r="E1402" i="3"/>
  <c r="E1546" i="3"/>
  <c r="E1690" i="3"/>
  <c r="E118" i="3"/>
  <c r="E406" i="3"/>
  <c r="E647" i="3"/>
  <c r="E835" i="3"/>
  <c r="E85" i="3"/>
  <c r="E383" i="3"/>
  <c r="E632" i="3"/>
  <c r="E823" i="3"/>
  <c r="E972" i="3"/>
  <c r="E1116" i="3"/>
  <c r="E1260" i="3"/>
  <c r="E1404" i="3"/>
  <c r="E240" i="3"/>
  <c r="E525" i="3"/>
  <c r="E740" i="3"/>
  <c r="E901" i="3"/>
  <c r="E1045" i="3"/>
  <c r="E1189" i="3"/>
  <c r="E1333" i="3"/>
  <c r="E1477" i="3"/>
  <c r="E1621" i="3"/>
  <c r="E289" i="3"/>
  <c r="E562" i="3"/>
  <c r="E770" i="3"/>
  <c r="E926" i="3"/>
  <c r="E1070" i="3"/>
  <c r="E1214" i="3"/>
  <c r="E146" i="3"/>
  <c r="E434" i="3"/>
  <c r="E671" i="3"/>
  <c r="E852" i="3"/>
  <c r="E999" i="3"/>
  <c r="E1143" i="3"/>
  <c r="E1287" i="3"/>
  <c r="E225" i="3"/>
  <c r="E506" i="3"/>
  <c r="E728" i="3"/>
  <c r="E892" i="3"/>
  <c r="E1036" i="3"/>
  <c r="E1180" i="3"/>
  <c r="E202" i="3"/>
  <c r="E490" i="3"/>
  <c r="E709" i="3"/>
  <c r="E881" i="3"/>
  <c r="E1025" i="3"/>
  <c r="E1169" i="3"/>
  <c r="E622" i="3"/>
  <c r="E1307" i="3"/>
  <c r="E1543" i="3"/>
  <c r="E1746" i="3"/>
  <c r="E1014" i="3"/>
  <c r="E1418" i="3"/>
  <c r="E1636" i="3"/>
  <c r="E395" i="3"/>
  <c r="E1254" i="3"/>
  <c r="E1512" i="3"/>
  <c r="E1718" i="3"/>
  <c r="E907" i="3"/>
  <c r="E1379" i="3"/>
  <c r="E1602" i="3"/>
  <c r="E131" i="3"/>
  <c r="E1170" i="3"/>
  <c r="E1479" i="3"/>
  <c r="E1687" i="3"/>
  <c r="E763" i="3"/>
  <c r="E1339" i="3"/>
  <c r="E1571" i="3"/>
  <c r="E1769" i="3"/>
  <c r="E1079" i="3"/>
  <c r="E1445" i="3"/>
  <c r="E1659" i="3"/>
  <c r="E571" i="3"/>
  <c r="E1295" i="3"/>
  <c r="E1538" i="3"/>
  <c r="E1741" i="3"/>
  <c r="E1039" i="3"/>
  <c r="E87" i="3"/>
  <c r="E231" i="3"/>
  <c r="E375" i="3"/>
  <c r="E519" i="3"/>
  <c r="E663" i="3"/>
  <c r="E807" i="3"/>
  <c r="E64" i="3"/>
  <c r="E208" i="3"/>
  <c r="E352" i="3"/>
  <c r="E496" i="3"/>
  <c r="E640" i="3"/>
  <c r="E53" i="3"/>
  <c r="E197" i="3"/>
  <c r="E341" i="3"/>
  <c r="E485" i="3"/>
  <c r="E629" i="3"/>
  <c r="E773" i="3"/>
  <c r="E126" i="3"/>
  <c r="E270" i="3"/>
  <c r="E414" i="3"/>
  <c r="E558" i="3"/>
  <c r="E702" i="3"/>
  <c r="E91" i="3"/>
  <c r="E235" i="3"/>
  <c r="E379" i="3"/>
  <c r="E523" i="3"/>
  <c r="E140" i="3"/>
  <c r="E284" i="3"/>
  <c r="E428" i="3"/>
  <c r="E81" i="3"/>
  <c r="E37" i="3"/>
  <c r="E349" i="3"/>
  <c r="E608" i="3"/>
  <c r="E805" i="3"/>
  <c r="E956" i="3"/>
  <c r="E1100" i="3"/>
  <c r="E1244" i="3"/>
  <c r="E1388" i="3"/>
  <c r="E1532" i="3"/>
  <c r="E1676" i="3"/>
  <c r="E74" i="3"/>
  <c r="E374" i="3"/>
  <c r="E625" i="3"/>
  <c r="E820" i="3"/>
  <c r="E969" i="3"/>
  <c r="E1113" i="3"/>
  <c r="E1257" i="3"/>
  <c r="E1401" i="3"/>
  <c r="E1545" i="3"/>
  <c r="E1689" i="3"/>
  <c r="E117" i="3"/>
  <c r="E405" i="3"/>
  <c r="E646" i="3"/>
  <c r="E834" i="3"/>
  <c r="E982" i="3"/>
  <c r="E1126" i="3"/>
  <c r="E1270" i="3"/>
  <c r="E1414" i="3"/>
  <c r="E1558" i="3"/>
  <c r="E1702" i="3"/>
  <c r="E142" i="3"/>
  <c r="E430" i="3"/>
  <c r="E667" i="3"/>
  <c r="E848" i="3"/>
  <c r="E119" i="3"/>
  <c r="E407" i="3"/>
  <c r="E648" i="3"/>
  <c r="E836" i="3"/>
  <c r="E984" i="3"/>
  <c r="E1128" i="3"/>
  <c r="E1272" i="3"/>
  <c r="E1416" i="3"/>
  <c r="E264" i="3"/>
  <c r="E541" i="3"/>
  <c r="E755" i="3"/>
  <c r="E913" i="3"/>
  <c r="E1057" i="3"/>
  <c r="E1201" i="3"/>
  <c r="E1345" i="3"/>
  <c r="E1489" i="3"/>
  <c r="E1633" i="3"/>
  <c r="E313" i="3"/>
  <c r="E578" i="3"/>
  <c r="E786" i="3"/>
  <c r="E938" i="3"/>
  <c r="E1082" i="3"/>
  <c r="E1226" i="3"/>
  <c r="E170" i="3"/>
  <c r="E458" i="3"/>
  <c r="E691" i="3"/>
  <c r="E865" i="3"/>
  <c r="E1011" i="3"/>
  <c r="E1155" i="3"/>
  <c r="E1299" i="3"/>
  <c r="E249" i="3"/>
  <c r="E528" i="3"/>
  <c r="E743" i="3"/>
  <c r="E904" i="3"/>
  <c r="E1048" i="3"/>
  <c r="E1192" i="3"/>
  <c r="E226" i="3"/>
  <c r="E512" i="3"/>
  <c r="E729" i="3"/>
  <c r="E893" i="3"/>
  <c r="E1037" i="3"/>
  <c r="E1181" i="3"/>
  <c r="E730" i="3"/>
  <c r="E1331" i="3"/>
  <c r="E1563" i="3"/>
  <c r="E1764" i="3"/>
  <c r="E1062" i="3"/>
  <c r="E1435" i="3"/>
  <c r="E1651" i="3"/>
  <c r="E530" i="3"/>
  <c r="E1283" i="3"/>
  <c r="E1529" i="3"/>
  <c r="E1733" i="3"/>
  <c r="E971" i="3"/>
  <c r="E1398" i="3"/>
  <c r="E1622" i="3"/>
  <c r="E275" i="3"/>
  <c r="E1218" i="3"/>
  <c r="E1495" i="3"/>
  <c r="E1705" i="3"/>
  <c r="E844" i="3"/>
  <c r="E1361" i="3"/>
  <c r="E1588" i="3"/>
  <c r="E1787" i="3"/>
  <c r="E1127" i="3"/>
  <c r="E1464" i="3"/>
  <c r="E1674" i="3"/>
  <c r="E679" i="3"/>
  <c r="E1322" i="3"/>
  <c r="E1554" i="3"/>
  <c r="E1756" i="3"/>
  <c r="E99" i="3"/>
  <c r="E243" i="3"/>
  <c r="E387" i="3"/>
  <c r="E531" i="3"/>
  <c r="E675" i="3"/>
  <c r="E819" i="3"/>
  <c r="E76" i="3"/>
  <c r="E220" i="3"/>
  <c r="E364" i="3"/>
  <c r="E508" i="3"/>
  <c r="E652" i="3"/>
  <c r="E65" i="3"/>
  <c r="E209" i="3"/>
  <c r="E353" i="3"/>
  <c r="E497" i="3"/>
  <c r="E641" i="3"/>
  <c r="E785" i="3"/>
  <c r="E138" i="3"/>
  <c r="E282" i="3"/>
  <c r="E426" i="3"/>
  <c r="E570" i="3"/>
  <c r="E714" i="3"/>
  <c r="E103" i="3"/>
  <c r="E247" i="3"/>
  <c r="E391" i="3"/>
  <c r="E8" i="3"/>
  <c r="E152" i="3"/>
  <c r="E296" i="3"/>
  <c r="E440" i="3"/>
  <c r="E93" i="3"/>
  <c r="E73" i="3"/>
  <c r="E373" i="3"/>
  <c r="E624" i="3"/>
  <c r="E818" i="3"/>
  <c r="E968" i="3"/>
  <c r="E1112" i="3"/>
  <c r="E1256" i="3"/>
  <c r="E1400" i="3"/>
  <c r="E1544" i="3"/>
  <c r="E1688" i="3"/>
  <c r="E110" i="3"/>
  <c r="E398" i="3"/>
  <c r="E645" i="3"/>
  <c r="E833" i="3"/>
  <c r="E981" i="3"/>
  <c r="E1125" i="3"/>
  <c r="E1269" i="3"/>
  <c r="E1413" i="3"/>
  <c r="E1557" i="3"/>
  <c r="E1701" i="3"/>
  <c r="E141" i="3"/>
  <c r="E429" i="3"/>
  <c r="E662" i="3"/>
  <c r="E847" i="3"/>
  <c r="E994" i="3"/>
  <c r="E1138" i="3"/>
  <c r="E1282" i="3"/>
  <c r="E1426" i="3"/>
  <c r="E1570" i="3"/>
  <c r="E1714" i="3"/>
  <c r="E166" i="3"/>
  <c r="E454" i="3"/>
  <c r="E683" i="3"/>
  <c r="E861" i="3"/>
  <c r="E143" i="3"/>
  <c r="E431" i="3"/>
  <c r="E668" i="3"/>
  <c r="E849" i="3"/>
  <c r="E996" i="3"/>
  <c r="E1140" i="3"/>
  <c r="E1284" i="3"/>
  <c r="E1428" i="3"/>
  <c r="E288" i="3"/>
  <c r="E561" i="3"/>
  <c r="E769" i="3"/>
  <c r="E925" i="3"/>
  <c r="E1069" i="3"/>
  <c r="E1213" i="3"/>
  <c r="E1357" i="3"/>
  <c r="E1501" i="3"/>
  <c r="E23" i="3"/>
  <c r="E337" i="3"/>
  <c r="E598" i="3"/>
  <c r="E799" i="3"/>
  <c r="E950" i="3"/>
  <c r="E1094" i="3"/>
  <c r="E1238" i="3"/>
  <c r="E194" i="3"/>
  <c r="E482" i="3"/>
  <c r="E707" i="3"/>
  <c r="E878" i="3"/>
  <c r="E1023" i="3"/>
  <c r="E1167" i="3"/>
  <c r="E1311" i="3"/>
  <c r="E273" i="3"/>
  <c r="E548" i="3"/>
  <c r="E758" i="3"/>
  <c r="E916" i="3"/>
  <c r="E1060" i="3"/>
  <c r="E1204" i="3"/>
  <c r="E250" i="3"/>
  <c r="E529" i="3"/>
  <c r="E744" i="3"/>
  <c r="E905" i="3"/>
  <c r="E1049" i="3"/>
  <c r="E1193" i="3"/>
  <c r="E816" i="3"/>
  <c r="E1351" i="3"/>
  <c r="E1579" i="3"/>
  <c r="E1779" i="3"/>
  <c r="E1110" i="3"/>
  <c r="E1456" i="3"/>
  <c r="E1669" i="3"/>
  <c r="E638" i="3"/>
  <c r="E1312" i="3"/>
  <c r="E1548" i="3"/>
  <c r="E1751" i="3"/>
  <c r="E1019" i="3"/>
  <c r="E1420" i="3"/>
  <c r="E1638" i="3"/>
  <c r="E419" i="3"/>
  <c r="E1259" i="3"/>
  <c r="E1515" i="3"/>
  <c r="E1720" i="3"/>
  <c r="E919" i="3"/>
  <c r="E1383" i="3"/>
  <c r="E1607" i="3"/>
  <c r="E155" i="3"/>
  <c r="E1175" i="3"/>
  <c r="E1481" i="3"/>
  <c r="E1692" i="3"/>
  <c r="E111" i="3"/>
  <c r="E255" i="3"/>
  <c r="E399" i="3"/>
  <c r="E543" i="3"/>
  <c r="E687" i="3"/>
  <c r="E831" i="3"/>
  <c r="E88" i="3"/>
  <c r="E232" i="3"/>
  <c r="E376" i="3"/>
  <c r="E520" i="3"/>
  <c r="E664" i="3"/>
  <c r="E77" i="3"/>
  <c r="E221" i="3"/>
  <c r="E365" i="3"/>
  <c r="E509" i="3"/>
  <c r="E653" i="3"/>
  <c r="E6" i="3"/>
  <c r="E150" i="3"/>
  <c r="E294" i="3"/>
  <c r="E438" i="3"/>
  <c r="E582" i="3"/>
  <c r="E726" i="3"/>
  <c r="E115" i="3"/>
  <c r="E259" i="3"/>
  <c r="E403" i="3"/>
  <c r="E20" i="3"/>
  <c r="E164" i="3"/>
  <c r="E308" i="3"/>
  <c r="E452" i="3"/>
  <c r="E105" i="3"/>
  <c r="E109" i="3"/>
  <c r="E397" i="3"/>
  <c r="E644" i="3"/>
  <c r="E832" i="3"/>
  <c r="E980" i="3"/>
  <c r="E1124" i="3"/>
  <c r="E1268" i="3"/>
  <c r="E1412" i="3"/>
  <c r="E1556" i="3"/>
  <c r="E1700" i="3"/>
  <c r="E134" i="3"/>
  <c r="E422" i="3"/>
  <c r="E661" i="3"/>
  <c r="E846" i="3"/>
  <c r="E993" i="3"/>
  <c r="E1137" i="3"/>
  <c r="E1281" i="3"/>
  <c r="E1425" i="3"/>
  <c r="E1569" i="3"/>
  <c r="E1713" i="3"/>
  <c r="E165" i="3"/>
  <c r="E453" i="3"/>
  <c r="E682" i="3"/>
  <c r="E860" i="3"/>
  <c r="E1006" i="3"/>
  <c r="E1150" i="3"/>
  <c r="E1294" i="3"/>
  <c r="E1438" i="3"/>
  <c r="E1582" i="3"/>
  <c r="E1726" i="3"/>
  <c r="E190" i="3"/>
  <c r="E478" i="3"/>
  <c r="E703" i="3"/>
  <c r="E874" i="3"/>
  <c r="E167" i="3"/>
  <c r="E455" i="3"/>
  <c r="E684" i="3"/>
  <c r="E862" i="3"/>
  <c r="E1008" i="3"/>
  <c r="E1152" i="3"/>
  <c r="E1296" i="3"/>
  <c r="E1440" i="3"/>
  <c r="E312" i="3"/>
  <c r="E577" i="3"/>
  <c r="E784" i="3"/>
  <c r="E937" i="3"/>
  <c r="E1081" i="3"/>
  <c r="E1225" i="3"/>
  <c r="E1369" i="3"/>
  <c r="E1513" i="3"/>
  <c r="E59" i="3"/>
  <c r="E361" i="3"/>
  <c r="E614" i="3"/>
  <c r="E812" i="3"/>
  <c r="E962" i="3"/>
  <c r="E1106" i="3"/>
  <c r="E1250" i="3"/>
  <c r="E218" i="3"/>
  <c r="E505" i="3"/>
  <c r="E727" i="3"/>
  <c r="E891" i="3"/>
  <c r="E1035" i="3"/>
  <c r="E1179" i="3"/>
  <c r="E1323" i="3"/>
  <c r="E297" i="3"/>
  <c r="E564" i="3"/>
  <c r="E774" i="3"/>
  <c r="E928" i="3"/>
  <c r="E1072" i="3"/>
  <c r="E1216" i="3"/>
  <c r="E274" i="3"/>
  <c r="E549" i="3"/>
  <c r="E760" i="3"/>
  <c r="E917" i="3"/>
  <c r="E1061" i="3"/>
  <c r="E1205" i="3"/>
  <c r="E894" i="3"/>
  <c r="E1373" i="3"/>
  <c r="E1599" i="3"/>
  <c r="E72" i="3"/>
  <c r="E1158" i="3"/>
  <c r="E1475" i="3"/>
  <c r="E1684" i="3"/>
  <c r="E745" i="3"/>
  <c r="E1336" i="3"/>
  <c r="E1565" i="3"/>
  <c r="E1766" i="3"/>
  <c r="E1067" i="3"/>
  <c r="E1442" i="3"/>
  <c r="E1656" i="3"/>
  <c r="E550" i="3"/>
  <c r="E1289" i="3"/>
  <c r="E1531" i="3"/>
  <c r="E1735" i="3"/>
  <c r="E979" i="3"/>
  <c r="E123" i="3"/>
  <c r="E267" i="3"/>
  <c r="E411" i="3"/>
  <c r="E555" i="3"/>
  <c r="E699" i="3"/>
  <c r="E843" i="3"/>
  <c r="E100" i="3"/>
  <c r="E244" i="3"/>
  <c r="E388" i="3"/>
  <c r="E532" i="3"/>
  <c r="E676" i="3"/>
  <c r="E89" i="3"/>
  <c r="E233" i="3"/>
  <c r="E377" i="3"/>
  <c r="E521" i="3"/>
  <c r="E665" i="3"/>
  <c r="E18" i="3"/>
  <c r="E162" i="3"/>
  <c r="E306" i="3"/>
  <c r="E450" i="3"/>
  <c r="E594" i="3"/>
  <c r="E738" i="3"/>
  <c r="E127" i="3"/>
  <c r="E271" i="3"/>
  <c r="E415" i="3"/>
  <c r="E32" i="3"/>
  <c r="E176" i="3"/>
  <c r="E320" i="3"/>
  <c r="E464" i="3"/>
  <c r="E10" i="3"/>
  <c r="E133" i="3"/>
  <c r="E421" i="3"/>
  <c r="E660" i="3"/>
  <c r="E845" i="3"/>
  <c r="E992" i="3"/>
  <c r="E1136" i="3"/>
  <c r="E1280" i="3"/>
  <c r="E1424" i="3"/>
  <c r="E1568" i="3"/>
  <c r="E1712" i="3"/>
  <c r="E158" i="3"/>
  <c r="E446" i="3"/>
  <c r="E681" i="3"/>
  <c r="E859" i="3"/>
  <c r="E1005" i="3"/>
  <c r="E1149" i="3"/>
  <c r="E1293" i="3"/>
  <c r="E1437" i="3"/>
  <c r="E1581" i="3"/>
  <c r="E1725" i="3"/>
  <c r="E189" i="3"/>
  <c r="E477" i="3"/>
  <c r="E698" i="3"/>
  <c r="E873" i="3"/>
  <c r="E1018" i="3"/>
  <c r="E1162" i="3"/>
  <c r="E1306" i="3"/>
  <c r="E1450" i="3"/>
  <c r="E1594" i="3"/>
  <c r="E1738" i="3"/>
  <c r="E214" i="3"/>
  <c r="E501" i="3"/>
  <c r="E719" i="3"/>
  <c r="E887" i="3"/>
  <c r="E191" i="3"/>
  <c r="E479" i="3"/>
  <c r="E704" i="3"/>
  <c r="E875" i="3"/>
  <c r="E1020" i="3"/>
  <c r="E1164" i="3"/>
  <c r="E1308" i="3"/>
  <c r="E14" i="3"/>
  <c r="E336" i="3"/>
  <c r="E597" i="3"/>
  <c r="E798" i="3"/>
  <c r="E949" i="3"/>
  <c r="E1093" i="3"/>
  <c r="E1237" i="3"/>
  <c r="E1381" i="3"/>
  <c r="E1525" i="3"/>
  <c r="E95" i="3"/>
  <c r="E385" i="3"/>
  <c r="E634" i="3"/>
  <c r="E825" i="3"/>
  <c r="E974" i="3"/>
  <c r="E1118" i="3"/>
  <c r="E1262" i="3"/>
  <c r="E242" i="3"/>
  <c r="E527" i="3"/>
  <c r="E742" i="3"/>
  <c r="E903" i="3"/>
  <c r="E1047" i="3"/>
  <c r="E1191" i="3"/>
  <c r="E1335" i="3"/>
  <c r="E321" i="3"/>
  <c r="E584" i="3"/>
  <c r="E788" i="3"/>
  <c r="E940" i="3"/>
  <c r="E1084" i="3"/>
  <c r="E1228" i="3"/>
  <c r="E298" i="3"/>
  <c r="E565" i="3"/>
  <c r="E775" i="3"/>
  <c r="E929" i="3"/>
  <c r="E1073" i="3"/>
  <c r="E1217" i="3"/>
  <c r="E959" i="3"/>
  <c r="E1395" i="3"/>
  <c r="E1615" i="3"/>
  <c r="E228" i="3"/>
  <c r="E1206" i="3"/>
  <c r="E1492" i="3"/>
  <c r="E1699" i="3"/>
  <c r="E829" i="3"/>
  <c r="E1358" i="3"/>
  <c r="E1584" i="3"/>
  <c r="E1781" i="3"/>
  <c r="E1115" i="3"/>
  <c r="E1458" i="3"/>
  <c r="E1671" i="3"/>
  <c r="E658" i="3"/>
  <c r="E1314" i="3"/>
  <c r="E1551" i="3"/>
  <c r="E1753" i="3"/>
  <c r="E135" i="3"/>
  <c r="E245" i="3"/>
  <c r="E427" i="3"/>
  <c r="E1292" i="3"/>
  <c r="E1593" i="3"/>
  <c r="E238" i="3"/>
  <c r="E360" i="3"/>
  <c r="E986" i="3"/>
  <c r="E801" i="3"/>
  <c r="E1635" i="3"/>
  <c r="E762" i="3"/>
  <c r="E299" i="3"/>
  <c r="E777" i="3"/>
  <c r="E1771" i="3"/>
  <c r="E1483" i="3"/>
  <c r="E695" i="3"/>
  <c r="E1504" i="3"/>
  <c r="E1776" i="3"/>
  <c r="E1469" i="3"/>
  <c r="E203" i="3"/>
  <c r="E347" i="3"/>
  <c r="E1715" i="3"/>
  <c r="E1526" i="3"/>
  <c r="E279" i="3"/>
  <c r="E389" i="3"/>
  <c r="E44" i="3"/>
  <c r="E1436" i="3"/>
  <c r="E1737" i="3"/>
  <c r="E518" i="3"/>
  <c r="E613" i="3"/>
  <c r="E1130" i="3"/>
  <c r="E952" i="3"/>
  <c r="E372" i="3"/>
  <c r="E1338" i="3"/>
  <c r="E443" i="3"/>
  <c r="E857" i="3"/>
  <c r="E179" i="3"/>
  <c r="E1503" i="3"/>
  <c r="E791" i="3"/>
  <c r="E1523" i="3"/>
  <c r="E710" i="3"/>
  <c r="E1577" i="3"/>
  <c r="E882" i="3"/>
  <c r="E954" i="3"/>
  <c r="E491" i="3"/>
  <c r="E1730" i="3"/>
  <c r="E423" i="3"/>
  <c r="E533" i="3"/>
  <c r="E188" i="3"/>
  <c r="E1580" i="3"/>
  <c r="E213" i="3"/>
  <c r="E736" i="3"/>
  <c r="E811" i="3"/>
  <c r="E1274" i="3"/>
  <c r="E1096" i="3"/>
  <c r="E1252" i="3"/>
  <c r="E1567" i="3"/>
  <c r="E566" i="3"/>
  <c r="E931" i="3"/>
  <c r="E323" i="3"/>
  <c r="E1519" i="3"/>
  <c r="E870" i="3"/>
  <c r="E1540" i="3"/>
  <c r="E1098" i="3"/>
  <c r="E1681" i="3"/>
  <c r="E1194" i="3"/>
  <c r="E1242" i="3"/>
  <c r="E1276" i="3"/>
  <c r="E607" i="3"/>
  <c r="E567" i="3"/>
  <c r="E677" i="3"/>
  <c r="E332" i="3"/>
  <c r="E1724" i="3"/>
  <c r="E500" i="3"/>
  <c r="E899" i="3"/>
  <c r="E961" i="3"/>
  <c r="E266" i="3"/>
  <c r="E1240" i="3"/>
  <c r="E1511" i="3"/>
  <c r="E1768" i="3"/>
  <c r="E1223" i="3"/>
  <c r="E990" i="3"/>
  <c r="E467" i="3"/>
  <c r="E1611" i="3"/>
  <c r="E943" i="3"/>
  <c r="E1559" i="3"/>
  <c r="E1326" i="3"/>
  <c r="E1777" i="3"/>
  <c r="E1371" i="3"/>
  <c r="E1391" i="3"/>
  <c r="E1410" i="3"/>
  <c r="E602" i="3"/>
  <c r="E711" i="3"/>
  <c r="E30" i="3"/>
  <c r="E476" i="3"/>
  <c r="E182" i="3"/>
  <c r="E718" i="3"/>
  <c r="E215" i="3"/>
  <c r="E1105" i="3"/>
  <c r="E547" i="3"/>
  <c r="E322" i="3"/>
  <c r="E1717" i="3"/>
  <c r="E1027" i="3"/>
  <c r="E1265" i="3"/>
  <c r="E1346" i="3"/>
  <c r="E1087" i="3"/>
  <c r="E1646" i="3"/>
  <c r="E995" i="3"/>
  <c r="E1576" i="3"/>
  <c r="E1542" i="3"/>
  <c r="E1051" i="3"/>
  <c r="E1488" i="3"/>
  <c r="E1613" i="3"/>
  <c r="E1524" i="3"/>
  <c r="E1050" i="3"/>
  <c r="E855" i="3"/>
  <c r="E174" i="3"/>
  <c r="E22" i="3"/>
  <c r="E470" i="3"/>
  <c r="E886" i="3"/>
  <c r="E502" i="3"/>
  <c r="E1249" i="3"/>
  <c r="E757" i="3"/>
  <c r="E585" i="3"/>
  <c r="E906" i="3"/>
  <c r="E1075" i="3"/>
  <c r="E1291" i="3"/>
  <c r="E1363" i="3"/>
  <c r="E1135" i="3"/>
  <c r="E1661" i="3"/>
  <c r="E1235" i="3"/>
  <c r="E1595" i="3"/>
  <c r="E715" i="3"/>
  <c r="E36" i="3"/>
  <c r="E1596" i="3"/>
  <c r="E1711" i="3"/>
  <c r="E1632" i="3"/>
  <c r="E1302" i="3"/>
  <c r="E112" i="3"/>
  <c r="E318" i="3"/>
  <c r="E157" i="3"/>
  <c r="E697" i="3"/>
  <c r="E1030" i="3"/>
  <c r="E720" i="3"/>
  <c r="E1393" i="3"/>
  <c r="E915" i="3"/>
  <c r="E789" i="3"/>
  <c r="E1375" i="3"/>
  <c r="E1403" i="3"/>
  <c r="E1500" i="3"/>
  <c r="E1385" i="3"/>
  <c r="E1183" i="3"/>
  <c r="E1679" i="3"/>
  <c r="E1301" i="3"/>
  <c r="E1612" i="3"/>
  <c r="E1099" i="3"/>
  <c r="E804" i="3"/>
  <c r="E204" i="3"/>
  <c r="E348" i="3"/>
  <c r="E1729" i="3"/>
  <c r="E1432" i="3"/>
  <c r="E256" i="3"/>
  <c r="E462" i="3"/>
  <c r="E445" i="3"/>
  <c r="E872" i="3"/>
  <c r="E1174" i="3"/>
  <c r="E888" i="3"/>
  <c r="E1537" i="3"/>
  <c r="E1059" i="3"/>
  <c r="E941" i="3"/>
  <c r="E1601" i="3"/>
  <c r="E1422" i="3"/>
  <c r="E1517" i="3"/>
  <c r="E1407" i="3"/>
  <c r="E1231" i="3"/>
  <c r="E1694" i="3"/>
  <c r="E1325" i="3"/>
  <c r="E1631" i="3"/>
  <c r="E1327" i="3"/>
  <c r="E1147" i="3"/>
  <c r="E883" i="3"/>
  <c r="E955" i="3"/>
  <c r="E1303" i="3"/>
  <c r="E1541" i="3"/>
  <c r="E400" i="3"/>
  <c r="E606" i="3"/>
  <c r="E680" i="3"/>
  <c r="E1017" i="3"/>
  <c r="E1318" i="3"/>
  <c r="E1032" i="3"/>
  <c r="E121" i="3"/>
  <c r="E1203" i="3"/>
  <c r="E1085" i="3"/>
  <c r="E108" i="3"/>
  <c r="E1444" i="3"/>
  <c r="E1536" i="3"/>
  <c r="E1574" i="3"/>
  <c r="E1267" i="3"/>
  <c r="E1709" i="3"/>
  <c r="E1348" i="3"/>
  <c r="E1710" i="3"/>
  <c r="E1454" i="3"/>
  <c r="E1470" i="3"/>
  <c r="E1372" i="3"/>
  <c r="E1243" i="3"/>
  <c r="E492" i="3"/>
  <c r="E1648" i="3"/>
  <c r="E544" i="3"/>
  <c r="E750" i="3"/>
  <c r="E858" i="3"/>
  <c r="E1161" i="3"/>
  <c r="E1462" i="3"/>
  <c r="E1176" i="3"/>
  <c r="E409" i="3"/>
  <c r="E25" i="3"/>
  <c r="E1229" i="3"/>
  <c r="E1163" i="3"/>
  <c r="E1624" i="3"/>
  <c r="E1707" i="3"/>
  <c r="E1590" i="3"/>
  <c r="E1430" i="3"/>
  <c r="E1727" i="3"/>
  <c r="E1370" i="3"/>
  <c r="E1728" i="3"/>
  <c r="E1562" i="3"/>
  <c r="E1578" i="3"/>
  <c r="E1490" i="3"/>
  <c r="E1394" i="3"/>
  <c r="E1003" i="3"/>
  <c r="E1744" i="3"/>
  <c r="E688" i="3"/>
  <c r="E139" i="3"/>
  <c r="E1004" i="3"/>
  <c r="E1305" i="3"/>
  <c r="E1606" i="3"/>
  <c r="E1320" i="3"/>
  <c r="E650" i="3"/>
  <c r="E345" i="3"/>
  <c r="E1007" i="3"/>
  <c r="E1478" i="3"/>
  <c r="E1643" i="3"/>
  <c r="E1722" i="3"/>
  <c r="E1610" i="3"/>
  <c r="E1447" i="3"/>
  <c r="E324" i="3"/>
  <c r="E1387" i="3"/>
  <c r="E1743" i="3"/>
  <c r="E1667" i="3"/>
  <c r="E1778" i="3"/>
  <c r="E1598" i="3"/>
  <c r="E1506" i="3"/>
  <c r="E1277" i="3"/>
  <c r="E1433" i="3"/>
  <c r="E101" i="3"/>
  <c r="E1626" i="3"/>
  <c r="E283" i="3"/>
  <c r="E1467" i="3"/>
  <c r="E1148" i="3"/>
  <c r="E587" i="3"/>
  <c r="E1449" i="3"/>
  <c r="E1409" i="3"/>
  <c r="E1750" i="3"/>
  <c r="E1758" i="3"/>
  <c r="E50" i="3"/>
  <c r="E1763" i="3"/>
  <c r="E838" i="3"/>
  <c r="E1745" i="3"/>
  <c r="E600" i="3"/>
  <c r="E1697" i="3"/>
  <c r="E1415" i="3"/>
  <c r="E1614" i="3"/>
  <c r="E1686" i="3"/>
  <c r="E1411" i="3"/>
  <c r="E1658" i="3"/>
  <c r="D1568" i="3"/>
  <c r="D1760" i="3"/>
  <c r="D903" i="3"/>
  <c r="D1120" i="3"/>
  <c r="D1556" i="3"/>
  <c r="D883" i="3"/>
  <c r="D1121" i="3"/>
  <c r="D38" i="3"/>
  <c r="D1520" i="3"/>
  <c r="D867" i="3"/>
  <c r="D1314" i="3"/>
  <c r="D1106" i="3"/>
  <c r="D809" i="3"/>
  <c r="D346" i="3"/>
  <c r="D1445" i="3"/>
  <c r="D1087" i="3"/>
  <c r="D764" i="3"/>
  <c r="D1291" i="3"/>
  <c r="D1552" i="3"/>
  <c r="D1208" i="3"/>
  <c r="D880" i="3"/>
  <c r="D112" i="3"/>
  <c r="D1467" i="3"/>
  <c r="D1148" i="3"/>
  <c r="D572" i="3"/>
  <c r="D1442" i="3"/>
  <c r="D1099" i="3"/>
  <c r="D476" i="3"/>
  <c r="D1492" i="3"/>
  <c r="D1429" i="3"/>
  <c r="D893" i="3"/>
  <c r="D1049" i="3"/>
  <c r="D620" i="3"/>
  <c r="D1516" i="3"/>
  <c r="D487" i="3"/>
  <c r="D580" i="3"/>
  <c r="D626" i="3"/>
  <c r="D1140" i="3"/>
  <c r="D527" i="3"/>
  <c r="F1513" i="3"/>
  <c r="F1521" i="3"/>
  <c r="F797" i="3"/>
  <c r="D1772" i="3"/>
  <c r="D1700" i="3"/>
  <c r="D1137" i="3"/>
  <c r="D1675" i="3"/>
  <c r="D882" i="3"/>
  <c r="D1532" i="3"/>
  <c r="D1122" i="3"/>
  <c r="D1326" i="3"/>
  <c r="D1529" i="3"/>
  <c r="D896" i="3"/>
  <c r="D1472" i="3"/>
  <c r="D1652" i="3"/>
  <c r="D1089" i="3"/>
  <c r="D1638" i="3"/>
  <c r="D1302" i="3"/>
  <c r="D1088" i="3"/>
  <c r="D787" i="3"/>
  <c r="D274" i="3"/>
  <c r="D1409" i="3"/>
  <c r="D1072" i="3"/>
  <c r="D742" i="3"/>
  <c r="D1170" i="3"/>
  <c r="D1432" i="3"/>
  <c r="D1194" i="3"/>
  <c r="D860" i="3"/>
  <c r="D24" i="3"/>
  <c r="D1455" i="3"/>
  <c r="D1133" i="3"/>
  <c r="D546" i="3"/>
  <c r="D1430" i="3"/>
  <c r="D1036" i="3"/>
  <c r="D178" i="3"/>
  <c r="D1743" i="3"/>
  <c r="D1417" i="3"/>
  <c r="D799" i="3"/>
  <c r="D836" i="3"/>
  <c r="D1352" i="3"/>
  <c r="D1584" i="3"/>
  <c r="D343" i="3"/>
  <c r="D436" i="3"/>
  <c r="D482" i="3"/>
  <c r="D984" i="3"/>
  <c r="F1693" i="3"/>
  <c r="F1233" i="3"/>
  <c r="F16" i="3"/>
  <c r="D141" i="3"/>
  <c r="D142" i="3"/>
  <c r="D113" i="3"/>
  <c r="D263" i="3"/>
  <c r="D407" i="3"/>
  <c r="D551" i="3"/>
  <c r="D695" i="3"/>
  <c r="D839" i="3"/>
  <c r="D983" i="3"/>
  <c r="D1127" i="3"/>
  <c r="D1271" i="3"/>
  <c r="D144" i="3"/>
  <c r="D288" i="3"/>
  <c r="D432" i="3"/>
  <c r="D576" i="3"/>
  <c r="D720" i="3"/>
  <c r="D864" i="3"/>
  <c r="D1008" i="3"/>
  <c r="D1152" i="3"/>
  <c r="D169" i="3"/>
  <c r="D313" i="3"/>
  <c r="D457" i="3"/>
  <c r="D601" i="3"/>
  <c r="D69" i="3"/>
  <c r="D82" i="3"/>
  <c r="D55" i="3"/>
  <c r="D227" i="3"/>
  <c r="D383" i="3"/>
  <c r="D539" i="3"/>
  <c r="D707" i="3"/>
  <c r="D863" i="3"/>
  <c r="D1019" i="3"/>
  <c r="D1175" i="3"/>
  <c r="D41" i="3"/>
  <c r="D216" i="3"/>
  <c r="D372" i="3"/>
  <c r="D528" i="3"/>
  <c r="D684" i="3"/>
  <c r="D840" i="3"/>
  <c r="D996" i="3"/>
  <c r="D12" i="3"/>
  <c r="D193" i="3"/>
  <c r="D349" i="3"/>
  <c r="D505" i="3"/>
  <c r="D661" i="3"/>
  <c r="D805" i="3"/>
  <c r="D949" i="3"/>
  <c r="D1093" i="3"/>
  <c r="D43" i="3"/>
  <c r="D206" i="3"/>
  <c r="D350" i="3"/>
  <c r="D494" i="3"/>
  <c r="D638" i="3"/>
  <c r="D782" i="3"/>
  <c r="D926" i="3"/>
  <c r="D75" i="3"/>
  <c r="D231" i="3"/>
  <c r="D375" i="3"/>
  <c r="D519" i="3"/>
  <c r="D663" i="3"/>
  <c r="D807" i="3"/>
  <c r="D160" i="3"/>
  <c r="D304" i="3"/>
  <c r="D448" i="3"/>
  <c r="D592" i="3"/>
  <c r="D16" i="3"/>
  <c r="D185" i="3"/>
  <c r="D329" i="3"/>
  <c r="D473" i="3"/>
  <c r="D617" i="3"/>
  <c r="D32" i="3"/>
  <c r="D198" i="3"/>
  <c r="D342" i="3"/>
  <c r="D51" i="3"/>
  <c r="D211" i="3"/>
  <c r="D355" i="3"/>
  <c r="D499" i="3"/>
  <c r="D152" i="3"/>
  <c r="D296" i="3"/>
  <c r="D417" i="3"/>
  <c r="D773" i="3"/>
  <c r="D993" i="3"/>
  <c r="D1185" i="3"/>
  <c r="D1341" i="3"/>
  <c r="D1485" i="3"/>
  <c r="D1629" i="3"/>
  <c r="D1773" i="3"/>
  <c r="D1656" i="3"/>
  <c r="D1588" i="3"/>
  <c r="D811" i="3"/>
  <c r="D560" i="3"/>
  <c r="D850" i="3"/>
  <c r="D1062" i="3"/>
  <c r="D1241" i="3"/>
  <c r="D1390" i="3"/>
  <c r="D1534" i="3"/>
  <c r="D1774" i="3"/>
  <c r="D1779" i="3"/>
  <c r="D1602" i="3"/>
  <c r="D83" i="3"/>
  <c r="D646" i="3"/>
  <c r="D907" i="3"/>
  <c r="D1111" i="3"/>
  <c r="D1281" i="3"/>
  <c r="D1427" i="3"/>
  <c r="D1571" i="3"/>
  <c r="D1715" i="3"/>
  <c r="D1740" i="3"/>
  <c r="D1373" i="3"/>
  <c r="D884" i="3"/>
  <c r="D562" i="3"/>
  <c r="D856" i="3"/>
  <c r="D1064" i="3"/>
  <c r="D1243" i="3"/>
  <c r="D1392" i="3"/>
  <c r="D1548" i="3"/>
  <c r="D1647" i="3"/>
  <c r="D1566" i="3"/>
  <c r="D1265" i="3"/>
  <c r="D510" i="3"/>
  <c r="D821" i="3"/>
  <c r="D1035" i="3"/>
  <c r="D1218" i="3"/>
  <c r="D1369" i="3"/>
  <c r="D1513" i="3"/>
  <c r="D1657" i="3"/>
  <c r="D1684" i="3"/>
  <c r="D1663" i="3"/>
  <c r="D250" i="3"/>
  <c r="D715" i="3"/>
  <c r="D946" i="3"/>
  <c r="D1147" i="3"/>
  <c r="D1310" i="3"/>
  <c r="D1454" i="3"/>
  <c r="D1598" i="3"/>
  <c r="D393" i="3"/>
  <c r="D762" i="3"/>
  <c r="D987" i="3"/>
  <c r="D1179" i="3"/>
  <c r="D1335" i="3"/>
  <c r="D1479" i="3"/>
  <c r="D1601" i="3"/>
  <c r="D190" i="3"/>
  <c r="D691" i="3"/>
  <c r="D932" i="3"/>
  <c r="D1134" i="3"/>
  <c r="D1300" i="3"/>
  <c r="D1444" i="3"/>
  <c r="D1710" i="3"/>
  <c r="D201" i="3"/>
  <c r="D692" i="3"/>
  <c r="D933" i="3"/>
  <c r="D1135" i="3"/>
  <c r="D1301" i="3"/>
  <c r="D416" i="3"/>
  <c r="D523" i="3"/>
  <c r="D826" i="3"/>
  <c r="D1040" i="3"/>
  <c r="D1224" i="3"/>
  <c r="D1374" i="3"/>
  <c r="D454" i="3"/>
  <c r="D489" i="3"/>
  <c r="D810" i="3"/>
  <c r="D1026" i="3"/>
  <c r="D1212" i="3"/>
  <c r="D1363" i="3"/>
  <c r="D1507" i="3"/>
  <c r="D1688" i="3"/>
  <c r="D1736" i="3"/>
  <c r="D1748" i="3"/>
  <c r="D1783" i="3"/>
  <c r="D1322" i="3"/>
  <c r="D1610" i="3"/>
  <c r="D784" i="3"/>
  <c r="D1193" i="3"/>
  <c r="D1347" i="3"/>
  <c r="D1551" i="3"/>
  <c r="D262" i="3"/>
  <c r="D717" i="3"/>
  <c r="D952" i="3"/>
  <c r="D1312" i="3"/>
  <c r="D1456" i="3"/>
  <c r="D1531" i="3"/>
  <c r="D273" i="3"/>
  <c r="D953" i="3"/>
  <c r="D1150" i="3"/>
  <c r="D1397" i="3"/>
  <c r="D772" i="3"/>
  <c r="D549" i="3"/>
  <c r="D1058" i="3"/>
  <c r="D1237" i="3"/>
  <c r="D1386" i="3"/>
  <c r="D750" i="3"/>
  <c r="D524" i="3"/>
  <c r="D1041" i="3"/>
  <c r="D1225" i="3"/>
  <c r="D1375" i="3"/>
  <c r="D1519" i="3"/>
  <c r="D1388" i="3"/>
  <c r="D1628" i="3"/>
  <c r="D81" i="3"/>
  <c r="D94" i="3"/>
  <c r="D71" i="3"/>
  <c r="D239" i="3"/>
  <c r="D395" i="3"/>
  <c r="D563" i="3"/>
  <c r="D719" i="3"/>
  <c r="D875" i="3"/>
  <c r="D1031" i="3"/>
  <c r="D1187" i="3"/>
  <c r="D56" i="3"/>
  <c r="D228" i="3"/>
  <c r="D384" i="3"/>
  <c r="D540" i="3"/>
  <c r="D696" i="3"/>
  <c r="D852" i="3"/>
  <c r="D1020" i="3"/>
  <c r="D27" i="3"/>
  <c r="D205" i="3"/>
  <c r="D361" i="3"/>
  <c r="D517" i="3"/>
  <c r="D673" i="3"/>
  <c r="D817" i="3"/>
  <c r="D961" i="3"/>
  <c r="D1105" i="3"/>
  <c r="D60" i="3"/>
  <c r="D218" i="3"/>
  <c r="D362" i="3"/>
  <c r="D506" i="3"/>
  <c r="D650" i="3"/>
  <c r="D794" i="3"/>
  <c r="D938" i="3"/>
  <c r="D89" i="3"/>
  <c r="D243" i="3"/>
  <c r="D387" i="3"/>
  <c r="D531" i="3"/>
  <c r="D675" i="3"/>
  <c r="D819" i="3"/>
  <c r="D172" i="3"/>
  <c r="D316" i="3"/>
  <c r="D460" i="3"/>
  <c r="D604" i="3"/>
  <c r="D31" i="3"/>
  <c r="D197" i="3"/>
  <c r="D341" i="3"/>
  <c r="D485" i="3"/>
  <c r="D629" i="3"/>
  <c r="D50" i="3"/>
  <c r="D210" i="3"/>
  <c r="D354" i="3"/>
  <c r="D65" i="3"/>
  <c r="D223" i="3"/>
  <c r="D367" i="3"/>
  <c r="D511" i="3"/>
  <c r="D164" i="3"/>
  <c r="D308" i="3"/>
  <c r="D462" i="3"/>
  <c r="D790" i="3"/>
  <c r="D1013" i="3"/>
  <c r="D1200" i="3"/>
  <c r="D1353" i="3"/>
  <c r="D1497" i="3"/>
  <c r="D1641" i="3"/>
  <c r="D1785" i="3"/>
  <c r="D1728" i="3"/>
  <c r="D1660" i="3"/>
  <c r="D1123" i="3"/>
  <c r="D586" i="3"/>
  <c r="D870" i="3"/>
  <c r="D1077" i="3"/>
  <c r="D1254" i="3"/>
  <c r="D1402" i="3"/>
  <c r="D1546" i="3"/>
  <c r="D1596" i="3"/>
  <c r="D1540" i="3"/>
  <c r="D1722" i="3"/>
  <c r="D165" i="3"/>
  <c r="D679" i="3"/>
  <c r="D927" i="3"/>
  <c r="D1126" i="3"/>
  <c r="D1294" i="3"/>
  <c r="D1439" i="3"/>
  <c r="D1583" i="3"/>
  <c r="D1727" i="3"/>
  <c r="D1788" i="3"/>
  <c r="D1469" i="3"/>
  <c r="D1108" i="3"/>
  <c r="D595" i="3"/>
  <c r="D872" i="3"/>
  <c r="D1082" i="3"/>
  <c r="D1256" i="3"/>
  <c r="D1404" i="3"/>
  <c r="D1572" i="3"/>
  <c r="D1719" i="3"/>
  <c r="D1674" i="3"/>
  <c r="D1316" i="3"/>
  <c r="D537" i="3"/>
  <c r="D837" i="3"/>
  <c r="D1050" i="3"/>
  <c r="D1231" i="3"/>
  <c r="D1381" i="3"/>
  <c r="D1525" i="3"/>
  <c r="D1669" i="3"/>
  <c r="D1768" i="3"/>
  <c r="D322" i="3"/>
  <c r="D739" i="3"/>
  <c r="D966" i="3"/>
  <c r="D1162" i="3"/>
  <c r="D1466" i="3"/>
  <c r="D441" i="3"/>
  <c r="D1003" i="3"/>
  <c r="D1709" i="3"/>
  <c r="D1149" i="3"/>
  <c r="D718" i="3"/>
  <c r="D846" i="3"/>
  <c r="D831" i="3"/>
  <c r="D1460" i="3"/>
  <c r="D93" i="3"/>
  <c r="D106" i="3"/>
  <c r="D85" i="3"/>
  <c r="D251" i="3"/>
  <c r="D419" i="3"/>
  <c r="D575" i="3"/>
  <c r="D731" i="3"/>
  <c r="D887" i="3"/>
  <c r="D1043" i="3"/>
  <c r="D1199" i="3"/>
  <c r="D72" i="3"/>
  <c r="D240" i="3"/>
  <c r="D396" i="3"/>
  <c r="D552" i="3"/>
  <c r="D708" i="3"/>
  <c r="D876" i="3"/>
  <c r="D1032" i="3"/>
  <c r="D42" i="3"/>
  <c r="D217" i="3"/>
  <c r="D373" i="3"/>
  <c r="D529" i="3"/>
  <c r="D685" i="3"/>
  <c r="D829" i="3"/>
  <c r="D973" i="3"/>
  <c r="D1117" i="3"/>
  <c r="D74" i="3"/>
  <c r="D230" i="3"/>
  <c r="D374" i="3"/>
  <c r="D518" i="3"/>
  <c r="D662" i="3"/>
  <c r="D806" i="3"/>
  <c r="D950" i="3"/>
  <c r="D103" i="3"/>
  <c r="D255" i="3"/>
  <c r="D399" i="3"/>
  <c r="D543" i="3"/>
  <c r="D687" i="3"/>
  <c r="D15" i="3"/>
  <c r="D184" i="3"/>
  <c r="D328" i="3"/>
  <c r="D472" i="3"/>
  <c r="D616" i="3"/>
  <c r="D49" i="3"/>
  <c r="D209" i="3"/>
  <c r="D353" i="3"/>
  <c r="D497" i="3"/>
  <c r="D641" i="3"/>
  <c r="D64" i="3"/>
  <c r="D222" i="3"/>
  <c r="D366" i="3"/>
  <c r="D79" i="3"/>
  <c r="D235" i="3"/>
  <c r="D379" i="3"/>
  <c r="D4" i="3"/>
  <c r="D176" i="3"/>
  <c r="D320" i="3"/>
  <c r="D498" i="3"/>
  <c r="D812" i="3"/>
  <c r="D1028" i="3"/>
  <c r="D1214" i="3"/>
  <c r="D1365" i="3"/>
  <c r="D1509" i="3"/>
  <c r="D1653" i="3"/>
  <c r="D1570" i="3"/>
  <c r="D1776" i="3"/>
  <c r="D1744" i="3"/>
  <c r="D1328" i="3"/>
  <c r="D619" i="3"/>
  <c r="D886" i="3"/>
  <c r="D1095" i="3"/>
  <c r="D1267" i="3"/>
  <c r="D1414" i="3"/>
  <c r="D1558" i="3"/>
  <c r="D1644" i="3"/>
  <c r="D1624" i="3"/>
  <c r="D1591" i="3"/>
  <c r="D237" i="3"/>
  <c r="D705" i="3"/>
  <c r="D943" i="3"/>
  <c r="D1144" i="3"/>
  <c r="D1307" i="3"/>
  <c r="D1451" i="3"/>
  <c r="D1595" i="3"/>
  <c r="D1739" i="3"/>
  <c r="D1729" i="3"/>
  <c r="D1553" i="3"/>
  <c r="D1278" i="3"/>
  <c r="D621" i="3"/>
  <c r="D892" i="3"/>
  <c r="D1097" i="3"/>
  <c r="D1269" i="3"/>
  <c r="D1416" i="3"/>
  <c r="D1608" i="3"/>
  <c r="D1480" i="3"/>
  <c r="D1770" i="3"/>
  <c r="D1376" i="3"/>
  <c r="D570" i="3"/>
  <c r="D857" i="3"/>
  <c r="D1065" i="3"/>
  <c r="D1244" i="3"/>
  <c r="D1393" i="3"/>
  <c r="D1537" i="3"/>
  <c r="D1681" i="3"/>
  <c r="D1361" i="3"/>
  <c r="D54" i="3"/>
  <c r="D392" i="3"/>
  <c r="D761" i="3"/>
  <c r="D982" i="3"/>
  <c r="D1178" i="3"/>
  <c r="D1334" i="3"/>
  <c r="D1478" i="3"/>
  <c r="D1622" i="3"/>
  <c r="D477" i="3"/>
  <c r="D801" i="3"/>
  <c r="D1022" i="3"/>
  <c r="D1207" i="3"/>
  <c r="D1359" i="3"/>
  <c r="D1563" i="3"/>
  <c r="D1506" i="3"/>
  <c r="D334" i="3"/>
  <c r="D741" i="3"/>
  <c r="D968" i="3"/>
  <c r="D1166" i="3"/>
  <c r="D1324" i="3"/>
  <c r="D1528" i="3"/>
  <c r="D105" i="3"/>
  <c r="D118" i="3"/>
  <c r="D99" i="3"/>
  <c r="D275" i="3"/>
  <c r="D431" i="3"/>
  <c r="D587" i="3"/>
  <c r="D743" i="3"/>
  <c r="D899" i="3"/>
  <c r="D1055" i="3"/>
  <c r="D1211" i="3"/>
  <c r="D86" i="3"/>
  <c r="D252" i="3"/>
  <c r="D408" i="3"/>
  <c r="D564" i="3"/>
  <c r="D732" i="3"/>
  <c r="D888" i="3"/>
  <c r="D1044" i="3"/>
  <c r="D59" i="3"/>
  <c r="D229" i="3"/>
  <c r="D385" i="3"/>
  <c r="D541" i="3"/>
  <c r="D697" i="3"/>
  <c r="D841" i="3"/>
  <c r="D985" i="3"/>
  <c r="D1129" i="3"/>
  <c r="D88" i="3"/>
  <c r="D242" i="3"/>
  <c r="D386" i="3"/>
  <c r="D530" i="3"/>
  <c r="D674" i="3"/>
  <c r="D818" i="3"/>
  <c r="D962" i="3"/>
  <c r="D119" i="3"/>
  <c r="D267" i="3"/>
  <c r="D411" i="3"/>
  <c r="D555" i="3"/>
  <c r="D699" i="3"/>
  <c r="D30" i="3"/>
  <c r="D196" i="3"/>
  <c r="D340" i="3"/>
  <c r="D484" i="3"/>
  <c r="D628" i="3"/>
  <c r="D63" i="3"/>
  <c r="D221" i="3"/>
  <c r="D365" i="3"/>
  <c r="D509" i="3"/>
  <c r="D653" i="3"/>
  <c r="D78" i="3"/>
  <c r="D234" i="3"/>
  <c r="D378" i="3"/>
  <c r="D95" i="3"/>
  <c r="D247" i="3"/>
  <c r="D391" i="3"/>
  <c r="D19" i="3"/>
  <c r="D188" i="3"/>
  <c r="D332" i="3"/>
  <c r="D526" i="3"/>
  <c r="D833" i="3"/>
  <c r="D1046" i="3"/>
  <c r="D1227" i="3"/>
  <c r="D1377" i="3"/>
  <c r="D1521" i="3"/>
  <c r="D1665" i="3"/>
  <c r="D1618" i="3"/>
  <c r="D1717" i="3"/>
  <c r="D1349" i="3"/>
  <c r="D68" i="3"/>
  <c r="D645" i="3"/>
  <c r="D906" i="3"/>
  <c r="D1110" i="3"/>
  <c r="D1280" i="3"/>
  <c r="D1426" i="3"/>
  <c r="D1582" i="3"/>
  <c r="D1704" i="3"/>
  <c r="D1696" i="3"/>
  <c r="D1723" i="3"/>
  <c r="D309" i="3"/>
  <c r="D736" i="3"/>
  <c r="D963" i="3"/>
  <c r="D1159" i="3"/>
  <c r="D1319" i="3"/>
  <c r="D1463" i="3"/>
  <c r="D1607" i="3"/>
  <c r="D1751" i="3"/>
  <c r="D1682" i="3"/>
  <c r="D1661" i="3"/>
  <c r="D84" i="3"/>
  <c r="D654" i="3"/>
  <c r="D908" i="3"/>
  <c r="D1112" i="3"/>
  <c r="D1282" i="3"/>
  <c r="D1428" i="3"/>
  <c r="D1632" i="3"/>
  <c r="D1564" i="3"/>
  <c r="D1555" i="3"/>
  <c r="D1412" i="3"/>
  <c r="D596" i="3"/>
  <c r="D873" i="3"/>
  <c r="D1083" i="3"/>
  <c r="D1257" i="3"/>
  <c r="D1405" i="3"/>
  <c r="D1549" i="3"/>
  <c r="D1741" i="3"/>
  <c r="D1421" i="3"/>
  <c r="D669" i="3"/>
  <c r="D440" i="3"/>
  <c r="D778" i="3"/>
  <c r="D1002" i="3"/>
  <c r="D1192" i="3"/>
  <c r="D1346" i="3"/>
  <c r="D1490" i="3"/>
  <c r="D1634" i="3"/>
  <c r="D513" i="3"/>
  <c r="D823" i="3"/>
  <c r="D1037" i="3"/>
  <c r="D1220" i="3"/>
  <c r="D1371" i="3"/>
  <c r="D1611" i="3"/>
  <c r="D1578" i="3"/>
  <c r="D117" i="3"/>
  <c r="D130" i="3"/>
  <c r="D127" i="3"/>
  <c r="D287" i="3"/>
  <c r="D443" i="3"/>
  <c r="D599" i="3"/>
  <c r="D755" i="3"/>
  <c r="D911" i="3"/>
  <c r="D1067" i="3"/>
  <c r="D1223" i="3"/>
  <c r="D100" i="3"/>
  <c r="D264" i="3"/>
  <c r="D420" i="3"/>
  <c r="D588" i="3"/>
  <c r="D744" i="3"/>
  <c r="D900" i="3"/>
  <c r="D1056" i="3"/>
  <c r="D73" i="3"/>
  <c r="D241" i="3"/>
  <c r="D397" i="3"/>
  <c r="D553" i="3"/>
  <c r="D709" i="3"/>
  <c r="D853" i="3"/>
  <c r="D997" i="3"/>
  <c r="D1141" i="3"/>
  <c r="D102" i="3"/>
  <c r="D254" i="3"/>
  <c r="D398" i="3"/>
  <c r="D542" i="3"/>
  <c r="D686" i="3"/>
  <c r="D830" i="3"/>
  <c r="D974" i="3"/>
  <c r="D133" i="3"/>
  <c r="D279" i="3"/>
  <c r="D423" i="3"/>
  <c r="D567" i="3"/>
  <c r="D711" i="3"/>
  <c r="D48" i="3"/>
  <c r="D208" i="3"/>
  <c r="D352" i="3"/>
  <c r="D496" i="3"/>
  <c r="D640" i="3"/>
  <c r="D77" i="3"/>
  <c r="D233" i="3"/>
  <c r="D377" i="3"/>
  <c r="D521" i="3"/>
  <c r="D665" i="3"/>
  <c r="D92" i="3"/>
  <c r="D246" i="3"/>
  <c r="D390" i="3"/>
  <c r="D109" i="3"/>
  <c r="D259" i="3"/>
  <c r="D403" i="3"/>
  <c r="D37" i="3"/>
  <c r="D200" i="3"/>
  <c r="D344" i="3"/>
  <c r="D559" i="3"/>
  <c r="D849" i="3"/>
  <c r="D1061" i="3"/>
  <c r="D1240" i="3"/>
  <c r="D1389" i="3"/>
  <c r="D1533" i="3"/>
  <c r="D1677" i="3"/>
  <c r="D1642" i="3"/>
  <c r="D1777" i="3"/>
  <c r="D1481" i="3"/>
  <c r="D154" i="3"/>
  <c r="D678" i="3"/>
  <c r="D922" i="3"/>
  <c r="D1125" i="3"/>
  <c r="D1293" i="3"/>
  <c r="D1438" i="3"/>
  <c r="D1594" i="3"/>
  <c r="D1764" i="3"/>
  <c r="D1780" i="3"/>
  <c r="D214" i="3"/>
  <c r="D380" i="3"/>
  <c r="D753" i="3"/>
  <c r="D979" i="3"/>
  <c r="D1173" i="3"/>
  <c r="D1331" i="3"/>
  <c r="D1475" i="3"/>
  <c r="D1619" i="3"/>
  <c r="D1763" i="3"/>
  <c r="D1754" i="3"/>
  <c r="D1757" i="3"/>
  <c r="D166" i="3"/>
  <c r="D680" i="3"/>
  <c r="D928" i="3"/>
  <c r="D1130" i="3"/>
  <c r="D1296" i="3"/>
  <c r="D1440" i="3"/>
  <c r="D1680" i="3"/>
  <c r="D1648" i="3"/>
  <c r="D129" i="3"/>
  <c r="D11" i="3"/>
  <c r="D143" i="3"/>
  <c r="D299" i="3"/>
  <c r="D455" i="3"/>
  <c r="D611" i="3"/>
  <c r="D767" i="3"/>
  <c r="D923" i="3"/>
  <c r="D1079" i="3"/>
  <c r="D1235" i="3"/>
  <c r="D114" i="3"/>
  <c r="D276" i="3"/>
  <c r="D444" i="3"/>
  <c r="D600" i="3"/>
  <c r="D756" i="3"/>
  <c r="D912" i="3"/>
  <c r="D1068" i="3"/>
  <c r="D87" i="3"/>
  <c r="D253" i="3"/>
  <c r="D409" i="3"/>
  <c r="D565" i="3"/>
  <c r="D721" i="3"/>
  <c r="D865" i="3"/>
  <c r="D1009" i="3"/>
  <c r="D1153" i="3"/>
  <c r="D116" i="3"/>
  <c r="D266" i="3"/>
  <c r="D410" i="3"/>
  <c r="D554" i="3"/>
  <c r="D698" i="3"/>
  <c r="D842" i="3"/>
  <c r="D986" i="3"/>
  <c r="D147" i="3"/>
  <c r="D291" i="3"/>
  <c r="D435" i="3"/>
  <c r="D579" i="3"/>
  <c r="D723" i="3"/>
  <c r="D62" i="3"/>
  <c r="D220" i="3"/>
  <c r="D364" i="3"/>
  <c r="D508" i="3"/>
  <c r="D652" i="3"/>
  <c r="D91" i="3"/>
  <c r="D245" i="3"/>
  <c r="D389" i="3"/>
  <c r="D533" i="3"/>
  <c r="D677" i="3"/>
  <c r="D108" i="3"/>
  <c r="D258" i="3"/>
  <c r="D402" i="3"/>
  <c r="D123" i="3"/>
  <c r="D271" i="3"/>
  <c r="D415" i="3"/>
  <c r="D52" i="3"/>
  <c r="D212" i="3"/>
  <c r="D356" i="3"/>
  <c r="D585" i="3"/>
  <c r="D869" i="3"/>
  <c r="D1076" i="3"/>
  <c r="D1253" i="3"/>
  <c r="D1401" i="3"/>
  <c r="D1545" i="3"/>
  <c r="D1689" i="3"/>
  <c r="D1666" i="3"/>
  <c r="D1718" i="3"/>
  <c r="D1589" i="3"/>
  <c r="D226" i="3"/>
  <c r="D704" i="3"/>
  <c r="D942" i="3"/>
  <c r="D1143" i="3"/>
  <c r="D1306" i="3"/>
  <c r="D1450" i="3"/>
  <c r="D1606" i="3"/>
  <c r="D1705" i="3"/>
  <c r="D1385" i="3"/>
  <c r="D490" i="3"/>
  <c r="D428" i="3"/>
  <c r="D775" i="3"/>
  <c r="D999" i="3"/>
  <c r="D1188" i="3"/>
  <c r="D1343" i="3"/>
  <c r="D1487" i="3"/>
  <c r="D1631" i="3"/>
  <c r="D1775" i="3"/>
  <c r="D1527" i="3"/>
  <c r="D1470" i="3"/>
  <c r="D238" i="3"/>
  <c r="D706" i="3"/>
  <c r="D944" i="3"/>
  <c r="D1145" i="3"/>
  <c r="D1308" i="3"/>
  <c r="D1452" i="3"/>
  <c r="D1716" i="3"/>
  <c r="D1720" i="3"/>
  <c r="D558" i="3"/>
  <c r="D97" i="3"/>
  <c r="D655" i="3"/>
  <c r="D909" i="3"/>
  <c r="D10" i="3"/>
  <c r="D23" i="3"/>
  <c r="D155" i="3"/>
  <c r="D311" i="3"/>
  <c r="D467" i="3"/>
  <c r="D623" i="3"/>
  <c r="D779" i="3"/>
  <c r="D935" i="3"/>
  <c r="D1091" i="3"/>
  <c r="D1247" i="3"/>
  <c r="D128" i="3"/>
  <c r="D300" i="3"/>
  <c r="D456" i="3"/>
  <c r="D612" i="3"/>
  <c r="D768" i="3"/>
  <c r="D924" i="3"/>
  <c r="D1080" i="3"/>
  <c r="D101" i="3"/>
  <c r="D265" i="3"/>
  <c r="D421" i="3"/>
  <c r="D577" i="3"/>
  <c r="D733" i="3"/>
  <c r="D877" i="3"/>
  <c r="D1021" i="3"/>
  <c r="D1165" i="3"/>
  <c r="D132" i="3"/>
  <c r="D278" i="3"/>
  <c r="D422" i="3"/>
  <c r="D566" i="3"/>
  <c r="D710" i="3"/>
  <c r="D854" i="3"/>
  <c r="D998" i="3"/>
  <c r="D159" i="3"/>
  <c r="D303" i="3"/>
  <c r="D447" i="3"/>
  <c r="D591" i="3"/>
  <c r="D735" i="3"/>
  <c r="D76" i="3"/>
  <c r="D232" i="3"/>
  <c r="D376" i="3"/>
  <c r="D520" i="3"/>
  <c r="D664" i="3"/>
  <c r="D107" i="3"/>
  <c r="D257" i="3"/>
  <c r="D401" i="3"/>
  <c r="D545" i="3"/>
  <c r="D689" i="3"/>
  <c r="D122" i="3"/>
  <c r="D270" i="3"/>
  <c r="D414" i="3"/>
  <c r="D137" i="3"/>
  <c r="D283" i="3"/>
  <c r="D427" i="3"/>
  <c r="D66" i="3"/>
  <c r="D224" i="3"/>
  <c r="D368" i="3"/>
  <c r="D618" i="3"/>
  <c r="D885" i="3"/>
  <c r="D1094" i="3"/>
  <c r="D1266" i="3"/>
  <c r="D1413" i="3"/>
  <c r="D1557" i="3"/>
  <c r="D1701" i="3"/>
  <c r="D1690" i="3"/>
  <c r="D1778" i="3"/>
  <c r="D1697" i="3"/>
  <c r="D298" i="3"/>
  <c r="D730" i="3"/>
  <c r="D958" i="3"/>
  <c r="D1158" i="3"/>
  <c r="D1318" i="3"/>
  <c r="D1462" i="3"/>
  <c r="D1630" i="3"/>
  <c r="D1753" i="3"/>
  <c r="D1457" i="3"/>
  <c r="D643" i="3"/>
  <c r="D465" i="3"/>
  <c r="D797" i="3"/>
  <c r="D1015" i="3"/>
  <c r="D1203" i="3"/>
  <c r="D1355" i="3"/>
  <c r="D1499" i="3"/>
  <c r="D1643" i="3"/>
  <c r="D1787" i="3"/>
  <c r="D1599" i="3"/>
  <c r="D1650" i="3"/>
  <c r="D310" i="3"/>
  <c r="D737" i="3"/>
  <c r="D964" i="3"/>
  <c r="D1160" i="3"/>
  <c r="D1320" i="3"/>
  <c r="D1464" i="3"/>
  <c r="D1752" i="3"/>
  <c r="D1313" i="3"/>
  <c r="D789" i="3"/>
  <c r="D177" i="3"/>
  <c r="D681" i="3"/>
  <c r="D929" i="3"/>
  <c r="D1131" i="3"/>
  <c r="D1297" i="3"/>
  <c r="D1441" i="3"/>
  <c r="D1585" i="3"/>
  <c r="D1515" i="3"/>
  <c r="D1649" i="3"/>
  <c r="D1239" i="3"/>
  <c r="D538" i="3"/>
  <c r="D838" i="3"/>
  <c r="D1051" i="3"/>
  <c r="D1232" i="3"/>
  <c r="D1382" i="3"/>
  <c r="D1526" i="3"/>
  <c r="D1670" i="3"/>
  <c r="D598" i="3"/>
  <c r="D879" i="3"/>
  <c r="D1085" i="3"/>
  <c r="D1260" i="3"/>
  <c r="D1407" i="3"/>
  <c r="D1504" i="3"/>
  <c r="D1759" i="3"/>
  <c r="D514" i="3"/>
  <c r="D824" i="3"/>
  <c r="D1038" i="3"/>
  <c r="D1221" i="3"/>
  <c r="D1372" i="3"/>
  <c r="D1325" i="3"/>
  <c r="D868" i="3"/>
  <c r="D522" i="3"/>
  <c r="D825" i="3"/>
  <c r="D1039" i="3"/>
  <c r="D1222" i="3"/>
  <c r="D1733" i="3"/>
  <c r="D202" i="3"/>
  <c r="D693" i="3"/>
  <c r="D934" i="3"/>
  <c r="D1136" i="3"/>
  <c r="D9" i="3"/>
  <c r="D22" i="3"/>
  <c r="D35" i="3"/>
  <c r="D167" i="3"/>
  <c r="D323" i="3"/>
  <c r="D479" i="3"/>
  <c r="D635" i="3"/>
  <c r="D791" i="3"/>
  <c r="D947" i="3"/>
  <c r="D1103" i="3"/>
  <c r="D1259" i="3"/>
  <c r="D156" i="3"/>
  <c r="D312" i="3"/>
  <c r="D468" i="3"/>
  <c r="D624" i="3"/>
  <c r="D780" i="3"/>
  <c r="D936" i="3"/>
  <c r="D1092" i="3"/>
  <c r="D115" i="3"/>
  <c r="D277" i="3"/>
  <c r="D433" i="3"/>
  <c r="D589" i="3"/>
  <c r="D745" i="3"/>
  <c r="D889" i="3"/>
  <c r="D1033" i="3"/>
  <c r="D1177" i="3"/>
  <c r="D146" i="3"/>
  <c r="D290" i="3"/>
  <c r="D434" i="3"/>
  <c r="D578" i="3"/>
  <c r="D722" i="3"/>
  <c r="D866" i="3"/>
  <c r="D1010" i="3"/>
  <c r="D171" i="3"/>
  <c r="D315" i="3"/>
  <c r="D459" i="3"/>
  <c r="D603" i="3"/>
  <c r="D747" i="3"/>
  <c r="D90" i="3"/>
  <c r="D244" i="3"/>
  <c r="D388" i="3"/>
  <c r="D532" i="3"/>
  <c r="D676" i="3"/>
  <c r="D121" i="3"/>
  <c r="D269" i="3"/>
  <c r="D413" i="3"/>
  <c r="D557" i="3"/>
  <c r="D701" i="3"/>
  <c r="D136" i="3"/>
  <c r="D282" i="3"/>
  <c r="D426" i="3"/>
  <c r="D151" i="3"/>
  <c r="D295" i="3"/>
  <c r="D439" i="3"/>
  <c r="D80" i="3"/>
  <c r="D236" i="3"/>
  <c r="D67" i="3"/>
  <c r="D644" i="3"/>
  <c r="D905" i="3"/>
  <c r="D1109" i="3"/>
  <c r="D1279" i="3"/>
  <c r="D1425" i="3"/>
  <c r="D1569" i="3"/>
  <c r="D1713" i="3"/>
  <c r="D1714" i="3"/>
  <c r="D1503" i="3"/>
  <c r="D1482" i="3"/>
  <c r="D370" i="3"/>
  <c r="D752" i="3"/>
  <c r="D978" i="3"/>
  <c r="D1172" i="3"/>
  <c r="D1330" i="3"/>
  <c r="D1474" i="3"/>
  <c r="D1654" i="3"/>
  <c r="D1706" i="3"/>
  <c r="D1541" i="3"/>
  <c r="D832" i="3"/>
  <c r="D501" i="3"/>
  <c r="D814" i="3"/>
  <c r="D1030" i="3"/>
  <c r="D1216" i="3"/>
  <c r="D1367" i="3"/>
  <c r="D1511" i="3"/>
  <c r="D1655" i="3"/>
  <c r="D1512" i="3"/>
  <c r="D1671" i="3"/>
  <c r="D1782" i="3"/>
  <c r="D381" i="3"/>
  <c r="D754" i="3"/>
  <c r="D980" i="3"/>
  <c r="D1174" i="3"/>
  <c r="D1332" i="3"/>
  <c r="D1476" i="3"/>
  <c r="D1693" i="3"/>
  <c r="D1433" i="3"/>
  <c r="D904" i="3"/>
  <c r="D249" i="3"/>
  <c r="D714" i="3"/>
  <c r="D945" i="3"/>
  <c r="D1146" i="3"/>
  <c r="D1309" i="3"/>
  <c r="D1453" i="3"/>
  <c r="D1597" i="3"/>
  <c r="D1587" i="3"/>
  <c r="D1721" i="3"/>
  <c r="D1340" i="3"/>
  <c r="D571" i="3"/>
  <c r="D858" i="3"/>
  <c r="D1066" i="3"/>
  <c r="D1245" i="3"/>
  <c r="D1394" i="3"/>
  <c r="D1538" i="3"/>
  <c r="D20" i="3"/>
  <c r="D631" i="3"/>
  <c r="D895" i="3"/>
  <c r="D1100" i="3"/>
  <c r="D1273" i="3"/>
  <c r="D1419" i="3"/>
  <c r="D1600" i="3"/>
  <c r="D728" i="3"/>
  <c r="D547" i="3"/>
  <c r="D844" i="3"/>
  <c r="D1053" i="3"/>
  <c r="D1234" i="3"/>
  <c r="D1384" i="3"/>
  <c r="D1505" i="3"/>
  <c r="D992" i="3"/>
  <c r="D548" i="3"/>
  <c r="D845" i="3"/>
  <c r="D1054" i="3"/>
  <c r="D1236" i="3"/>
  <c r="D1542" i="3"/>
  <c r="D21" i="3"/>
  <c r="D34" i="3"/>
  <c r="D47" i="3"/>
  <c r="D179" i="3"/>
  <c r="D335" i="3"/>
  <c r="D491" i="3"/>
  <c r="D647" i="3"/>
  <c r="D803" i="3"/>
  <c r="D959" i="3"/>
  <c r="D1115" i="3"/>
  <c r="D1283" i="3"/>
  <c r="D168" i="3"/>
  <c r="D324" i="3"/>
  <c r="D480" i="3"/>
  <c r="D636" i="3"/>
  <c r="D792" i="3"/>
  <c r="D948" i="3"/>
  <c r="D1104" i="3"/>
  <c r="D131" i="3"/>
  <c r="D289" i="3"/>
  <c r="D445" i="3"/>
  <c r="D613" i="3"/>
  <c r="D757" i="3"/>
  <c r="D901" i="3"/>
  <c r="D1045" i="3"/>
  <c r="D1189" i="3"/>
  <c r="D158" i="3"/>
  <c r="D302" i="3"/>
  <c r="D446" i="3"/>
  <c r="D590" i="3"/>
  <c r="D734" i="3"/>
  <c r="D878" i="3"/>
  <c r="D14" i="3"/>
  <c r="D183" i="3"/>
  <c r="D327" i="3"/>
  <c r="D471" i="3"/>
  <c r="D615" i="3"/>
  <c r="D759" i="3"/>
  <c r="D104" i="3"/>
  <c r="D256" i="3"/>
  <c r="D400" i="3"/>
  <c r="D544" i="3"/>
  <c r="D688" i="3"/>
  <c r="D135" i="3"/>
  <c r="D281" i="3"/>
  <c r="D425" i="3"/>
  <c r="D569" i="3"/>
  <c r="D713" i="3"/>
  <c r="D150" i="3"/>
  <c r="D294" i="3"/>
  <c r="D438" i="3"/>
  <c r="D163" i="3"/>
  <c r="D307" i="3"/>
  <c r="D451" i="3"/>
  <c r="D96" i="3"/>
  <c r="D248" i="3"/>
  <c r="D153" i="3"/>
  <c r="D670" i="3"/>
  <c r="D921" i="3"/>
  <c r="D1124" i="3"/>
  <c r="D1292" i="3"/>
  <c r="D1437" i="3"/>
  <c r="D1581" i="3"/>
  <c r="D1725" i="3"/>
  <c r="D1738" i="3"/>
  <c r="D1635" i="3"/>
  <c r="D1590" i="3"/>
  <c r="D418" i="3"/>
  <c r="D774" i="3"/>
  <c r="D994" i="3"/>
  <c r="D1186" i="3"/>
  <c r="D1342" i="3"/>
  <c r="D1486" i="3"/>
  <c r="D1678" i="3"/>
  <c r="D1766" i="3"/>
  <c r="D1613" i="3"/>
  <c r="D956" i="3"/>
  <c r="D535" i="3"/>
  <c r="D835" i="3"/>
  <c r="D1048" i="3"/>
  <c r="D1229" i="3"/>
  <c r="D1379" i="3"/>
  <c r="D1523" i="3"/>
  <c r="D1667" i="3"/>
  <c r="D1560" i="3"/>
  <c r="D1731" i="3"/>
  <c r="D1627" i="3"/>
  <c r="D429" i="3"/>
  <c r="D776" i="3"/>
  <c r="D1000" i="3"/>
  <c r="D1190" i="3"/>
  <c r="D1344" i="3"/>
  <c r="D1488" i="3"/>
  <c r="D1765" i="3"/>
  <c r="D1565" i="3"/>
  <c r="D976" i="3"/>
  <c r="D321" i="3"/>
  <c r="D738" i="3"/>
  <c r="D965" i="3"/>
  <c r="D1161" i="3"/>
  <c r="D1321" i="3"/>
  <c r="D1465" i="3"/>
  <c r="D1609" i="3"/>
  <c r="D1659" i="3"/>
  <c r="D1446" i="3"/>
  <c r="D1400" i="3"/>
  <c r="D597" i="3"/>
  <c r="D874" i="3"/>
  <c r="D1084" i="3"/>
  <c r="D1258" i="3"/>
  <c r="D1406" i="3"/>
  <c r="D1550" i="3"/>
  <c r="D111" i="3"/>
  <c r="D657" i="3"/>
  <c r="D915" i="3"/>
  <c r="D1118" i="3"/>
  <c r="D1286" i="3"/>
  <c r="D33" i="3"/>
  <c r="D46" i="3"/>
  <c r="D7" i="3"/>
  <c r="D191" i="3"/>
  <c r="D347" i="3"/>
  <c r="D503" i="3"/>
  <c r="D659" i="3"/>
  <c r="D815" i="3"/>
  <c r="D971" i="3"/>
  <c r="D1139" i="3"/>
  <c r="D1295" i="3"/>
  <c r="D180" i="3"/>
  <c r="D336" i="3"/>
  <c r="D492" i="3"/>
  <c r="D648" i="3"/>
  <c r="D804" i="3"/>
  <c r="D960" i="3"/>
  <c r="D1116" i="3"/>
  <c r="D145" i="3"/>
  <c r="D301" i="3"/>
  <c r="D469" i="3"/>
  <c r="D625" i="3"/>
  <c r="D769" i="3"/>
  <c r="D913" i="3"/>
  <c r="D1057" i="3"/>
  <c r="D1201" i="3"/>
  <c r="D170" i="3"/>
  <c r="D314" i="3"/>
  <c r="D458" i="3"/>
  <c r="D602" i="3"/>
  <c r="D746" i="3"/>
  <c r="D890" i="3"/>
  <c r="D29" i="3"/>
  <c r="D195" i="3"/>
  <c r="D339" i="3"/>
  <c r="D483" i="3"/>
  <c r="D627" i="3"/>
  <c r="D771" i="3"/>
  <c r="D120" i="3"/>
  <c r="D268" i="3"/>
  <c r="D412" i="3"/>
  <c r="D556" i="3"/>
  <c r="D700" i="3"/>
  <c r="D149" i="3"/>
  <c r="D293" i="3"/>
  <c r="D437" i="3"/>
  <c r="D581" i="3"/>
  <c r="D725" i="3"/>
  <c r="D162" i="3"/>
  <c r="D306" i="3"/>
  <c r="D3" i="3"/>
  <c r="D175" i="3"/>
  <c r="D319" i="3"/>
  <c r="D463" i="3"/>
  <c r="D110" i="3"/>
  <c r="D260" i="3"/>
  <c r="D225" i="3"/>
  <c r="D703" i="3"/>
  <c r="D941" i="3"/>
  <c r="D1142" i="3"/>
  <c r="D1305" i="3"/>
  <c r="D1449" i="3"/>
  <c r="D1593" i="3"/>
  <c r="D1737" i="3"/>
  <c r="D1762" i="3"/>
  <c r="D1707" i="3"/>
  <c r="D1698" i="3"/>
  <c r="D464" i="3"/>
  <c r="D796" i="3"/>
  <c r="D1014" i="3"/>
  <c r="D1202" i="3"/>
  <c r="D1354" i="3"/>
  <c r="D1498" i="3"/>
  <c r="D1702" i="3"/>
  <c r="D1539" i="3"/>
  <c r="D1685" i="3"/>
  <c r="D1075" i="3"/>
  <c r="D561" i="3"/>
  <c r="D855" i="3"/>
  <c r="D1063" i="3"/>
  <c r="D1242" i="3"/>
  <c r="D1391" i="3"/>
  <c r="D1535" i="3"/>
  <c r="D1679" i="3"/>
  <c r="D1620" i="3"/>
  <c r="D1468" i="3"/>
  <c r="D1735" i="3"/>
  <c r="D466" i="3"/>
  <c r="D798" i="3"/>
  <c r="D1016" i="3"/>
  <c r="D1204" i="3"/>
  <c r="D1356" i="3"/>
  <c r="D1500" i="3"/>
  <c r="D1742" i="3"/>
  <c r="D1673" i="3"/>
  <c r="D1042" i="3"/>
  <c r="D382" i="3"/>
  <c r="D760" i="3"/>
  <c r="D981" i="3"/>
  <c r="D1176" i="3"/>
  <c r="D45" i="3"/>
  <c r="D58" i="3"/>
  <c r="D25" i="3"/>
  <c r="D203" i="3"/>
  <c r="D359" i="3"/>
  <c r="D515" i="3"/>
  <c r="D671" i="3"/>
  <c r="D827" i="3"/>
  <c r="D995" i="3"/>
  <c r="D1151" i="3"/>
  <c r="D8" i="3"/>
  <c r="D192" i="3"/>
  <c r="D348" i="3"/>
  <c r="D504" i="3"/>
  <c r="D660" i="3"/>
  <c r="D816" i="3"/>
  <c r="D972" i="3"/>
  <c r="D1128" i="3"/>
  <c r="D157" i="3"/>
  <c r="D325" i="3"/>
  <c r="D481" i="3"/>
  <c r="D637" i="3"/>
  <c r="D781" i="3"/>
  <c r="D925" i="3"/>
  <c r="D1069" i="3"/>
  <c r="D13" i="3"/>
  <c r="D182" i="3"/>
  <c r="D326" i="3"/>
  <c r="D470" i="3"/>
  <c r="D614" i="3"/>
  <c r="D758" i="3"/>
  <c r="D902" i="3"/>
  <c r="D44" i="3"/>
  <c r="D207" i="3"/>
  <c r="D351" i="3"/>
  <c r="D495" i="3"/>
  <c r="D639" i="3"/>
  <c r="D783" i="3"/>
  <c r="D134" i="3"/>
  <c r="D280" i="3"/>
  <c r="D424" i="3"/>
  <c r="D568" i="3"/>
  <c r="D712" i="3"/>
  <c r="D161" i="3"/>
  <c r="D305" i="3"/>
  <c r="D449" i="3"/>
  <c r="D593" i="3"/>
  <c r="D2" i="3"/>
  <c r="D174" i="3"/>
  <c r="D318" i="3"/>
  <c r="D18" i="3"/>
  <c r="D187" i="3"/>
  <c r="D331" i="3"/>
  <c r="D475" i="3"/>
  <c r="D124" i="3"/>
  <c r="D272" i="3"/>
  <c r="D297" i="3"/>
  <c r="D729" i="3"/>
  <c r="D957" i="3"/>
  <c r="D1157" i="3"/>
  <c r="D1317" i="3"/>
  <c r="D1461" i="3"/>
  <c r="D1605" i="3"/>
  <c r="D1749" i="3"/>
  <c r="D1786" i="3"/>
  <c r="D1767" i="3"/>
  <c r="D1579" i="3"/>
  <c r="D500" i="3"/>
  <c r="D813" i="3"/>
  <c r="D1029" i="3"/>
  <c r="D1215" i="3"/>
  <c r="D1366" i="3"/>
  <c r="D1510" i="3"/>
  <c r="D1726" i="3"/>
  <c r="D1623" i="3"/>
  <c r="D1781" i="3"/>
  <c r="D1198" i="3"/>
  <c r="D594" i="3"/>
  <c r="D871" i="3"/>
  <c r="D1078" i="3"/>
  <c r="D1255" i="3"/>
  <c r="D1403" i="3"/>
  <c r="D1547" i="3"/>
  <c r="D1691" i="3"/>
  <c r="D1668" i="3"/>
  <c r="D1612" i="3"/>
  <c r="D286" i="3"/>
  <c r="D502" i="3"/>
  <c r="D820" i="3"/>
  <c r="D1034" i="3"/>
  <c r="D1217" i="3"/>
  <c r="D1368" i="3"/>
  <c r="D1524" i="3"/>
  <c r="D1491" i="3"/>
  <c r="D1769" i="3"/>
  <c r="D1138" i="3"/>
  <c r="D430" i="3"/>
  <c r="D777" i="3"/>
  <c r="D1001" i="3"/>
  <c r="D1327" i="3"/>
  <c r="D1338" i="3"/>
  <c r="D1637" i="3"/>
  <c r="D1483" i="3"/>
  <c r="D1603" i="3"/>
  <c r="D1102" i="3"/>
  <c r="D1683" i="3"/>
  <c r="D1471" i="3"/>
  <c r="D1107" i="3"/>
  <c r="D453" i="3"/>
  <c r="D1604" i="3"/>
  <c r="D1459" i="3"/>
  <c r="D847" i="3"/>
  <c r="D1592" i="3"/>
  <c r="D1277" i="3"/>
  <c r="D788" i="3"/>
  <c r="D1554" i="3"/>
  <c r="D1289" i="3"/>
  <c r="D1073" i="3"/>
  <c r="D765" i="3"/>
  <c r="D126" i="3"/>
  <c r="D1288" i="3"/>
  <c r="D1024" i="3"/>
  <c r="D666" i="3"/>
  <c r="D702" i="3"/>
  <c r="D1420" i="3"/>
  <c r="D1180" i="3"/>
  <c r="D802" i="3"/>
  <c r="D1252" i="3"/>
  <c r="D1443" i="3"/>
  <c r="D1070" i="3"/>
  <c r="D333" i="3"/>
  <c r="D1418" i="3"/>
  <c r="D1018" i="3"/>
  <c r="D98" i="3"/>
  <c r="D1730" i="3"/>
  <c r="D1357" i="3"/>
  <c r="D622" i="3"/>
  <c r="D536" i="3"/>
  <c r="D1530" i="3"/>
  <c r="D1761" i="3"/>
  <c r="D199" i="3"/>
  <c r="D292" i="3"/>
  <c r="D338" i="3"/>
  <c r="D828" i="3"/>
  <c r="D215" i="3"/>
  <c r="F1572" i="3"/>
  <c r="F768" i="3"/>
  <c r="F170" i="3"/>
  <c r="D1169" i="3"/>
  <c r="D1495" i="3"/>
  <c r="D583" i="3"/>
  <c r="D452" i="3"/>
  <c r="D1616" i="3"/>
  <c r="D1315" i="3"/>
  <c r="D550" i="3"/>
  <c r="D405" i="3"/>
  <c r="D786" i="3"/>
  <c r="D1248" i="3"/>
  <c r="D1544" i="3"/>
  <c r="D1303" i="3"/>
  <c r="D1734" i="3"/>
  <c r="D1364" i="3"/>
  <c r="D1290" i="3"/>
  <c r="D406" i="3"/>
  <c r="D1784" i="3"/>
  <c r="D1226" i="3"/>
  <c r="D1447" i="3"/>
  <c r="D1074" i="3"/>
  <c r="D357" i="3"/>
  <c r="D1496" i="3"/>
  <c r="D1448" i="3"/>
  <c r="D1060" i="3"/>
  <c r="D1435" i="3"/>
  <c r="D1264" i="3"/>
  <c r="D1059" i="3"/>
  <c r="D766" i="3"/>
  <c r="D285" i="3"/>
  <c r="D1458" i="3"/>
  <c r="D1276" i="3"/>
  <c r="D1025" i="3"/>
  <c r="D748" i="3"/>
  <c r="D39" i="3"/>
  <c r="D1275" i="3"/>
  <c r="D1005" i="3"/>
  <c r="D633" i="3"/>
  <c r="D525" i="3"/>
  <c r="D1408" i="3"/>
  <c r="D1119" i="3"/>
  <c r="D785" i="3"/>
  <c r="D1027" i="3"/>
  <c r="D1431" i="3"/>
  <c r="D1052" i="3"/>
  <c r="D261" i="3"/>
  <c r="D1370" i="3"/>
  <c r="D930" i="3"/>
  <c r="D6" i="3"/>
  <c r="D1694" i="3"/>
  <c r="D1345" i="3"/>
  <c r="D474" i="3"/>
  <c r="D610" i="3"/>
  <c r="D1695" i="3"/>
  <c r="D1617" i="3"/>
  <c r="D36" i="3"/>
  <c r="D148" i="3"/>
  <c r="D194" i="3"/>
  <c r="D672" i="3"/>
  <c r="D40" i="3"/>
  <c r="F1332" i="3"/>
  <c r="F1544" i="3"/>
  <c r="E174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<sst xmlns="http://schemas.openxmlformats.org/spreadsheetml/2006/main" count="25607" uniqueCount="277">
  <si>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</si>
  <si>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</si>
  <si>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</si>
  <si>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</si>
  <si>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</si>
  <si>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</si>
  <si>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</si>
  <si>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</si>
  <si>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</si>
  <si>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</si>
  <si>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</si>
  <si>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</si>
  <si>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</si>
  <si>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</si>
  <si>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</si>
  <si>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</si>
  <si>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</si>
  <si>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</si>
  <si>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</si>
  <si>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</si>
  <si>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</si>
  <si>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</si>
  <si>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</si>
  <si>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</si>
  <si>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</si>
  <si>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</si>
  <si>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</si>
  <si>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</si>
  <si>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</si>
  <si>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</si>
  <si>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</si>
  <si>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</si>
  <si>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</si>
  <si>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</si>
  <si>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</si>
  <si>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</si>
  <si>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</si>
  <si>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</si>
  <si>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</si>
  <si>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</si>
  <si>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</si>
  <si>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</si>
  <si>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</si>
  <si>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</si>
  <si>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</si>
  <si>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</si>
  <si>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</si>
  <si>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</si>
  <si>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</si>
  <si>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</si>
  <si>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</si>
  <si>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</si>
  <si>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</si>
  <si>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</si>
  <si>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</si>
  <si>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</si>
  <si>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</si>
  <si>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</si>
  <si>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</si>
  <si>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</si>
  <si>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</si>
  <si>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</si>
  <si>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</si>
  <si>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</si>
  <si>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</si>
  <si>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</si>
  <si>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</si>
  <si>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</si>
  <si>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</si>
  <si>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</si>
  <si>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</si>
  <si>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</si>
  <si>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</si>
  <si>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</si>
  <si>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</si>
  <si>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</si>
  <si>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</si>
  <si>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</si>
  <si>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</si>
  <si>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</si>
  <si>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</si>
  <si>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</si>
  <si>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</si>
  <si>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</si>
  <si>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</si>
  <si>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</si>
  <si>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</si>
  <si>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</si>
  <si>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</si>
  <si>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</si>
  <si>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</si>
  <si>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</si>
  <si>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</si>
  <si>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</si>
  <si>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</si>
  <si>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</si>
  <si>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</si>
  <si>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</si>
  <si>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</si>
  <si>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</si>
  <si>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</si>
  <si>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</si>
  <si>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</si>
  <si>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</si>
  <si>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</si>
  <si>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</si>
  <si>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</si>
  <si>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</si>
  <si>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</si>
  <si>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</si>
  <si>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</si>
  <si>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</si>
  <si>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</si>
  <si>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</si>
  <si>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</si>
  <si>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</si>
  <si>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</si>
  <si>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</si>
  <si>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</si>
  <si>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</si>
  <si>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</si>
  <si>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</si>
  <si>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</si>
  <si>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</si>
  <si>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</si>
  <si>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</si>
  <si>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</si>
  <si>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</si>
  <si>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</si>
  <si>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</si>
  <si>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</si>
  <si>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</si>
  <si>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</si>
  <si>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</si>
  <si>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</si>
  <si>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</si>
  <si>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</si>
  <si>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</si>
  <si>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</si>
  <si>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</si>
  <si>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</si>
  <si>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</si>
  <si>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</si>
  <si>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</si>
  <si>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</si>
  <si>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</si>
  <si>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</si>
  <si>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</si>
  <si>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</si>
  <si>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</si>
  <si>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</si>
  <si>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</si>
  <si>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</si>
  <si>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</si>
  <si>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</si>
  <si>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</si>
  <si>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</si>
  <si>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</si>
  <si>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</si>
  <si>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</si>
  <si>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</si>
  <si>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</si>
  <si>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</si>
  <si>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</si>
  <si>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</si>
  <si>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</si>
  <si>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</si>
  <si>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</si>
  <si>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</si>
  <si>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</si>
  <si>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</si>
  <si>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</si>
  <si>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</si>
  <si>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</si>
  <si>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</si>
  <si>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</si>
  <si>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</si>
  <si>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</si>
  <si>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</si>
  <si>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</si>
  <si>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</si>
  <si>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</si>
  <si>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</si>
  <si>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</si>
  <si>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</si>
  <si>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</si>
  <si>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</si>
  <si>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</si>
  <si>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</si>
  <si>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</si>
  <si>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</si>
  <si>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</si>
  <si>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</si>
  <si>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</si>
  <si>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</si>
  <si>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</si>
  <si>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</si>
  <si>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</si>
  <si>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</si>
  <si>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</si>
  <si>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</si>
  <si>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</si>
  <si>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</si>
  <si>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</si>
  <si>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</si>
  <si>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</t>
  </si>
  <si>
    <t>Social Media Man</t>
  </si>
  <si>
    <t>Delivery Driver</t>
  </si>
  <si>
    <t>phD</t>
  </si>
  <si>
    <t>Back End Developer</t>
  </si>
  <si>
    <t>Customer Service Representativeresentative</t>
  </si>
  <si>
    <t>Customer Success Representative</t>
  </si>
  <si>
    <t>Outlier Check</t>
  </si>
  <si>
    <t>Columns</t>
  </si>
  <si>
    <t>Q1</t>
  </si>
  <si>
    <t>Q3</t>
  </si>
  <si>
    <t>IQR</t>
  </si>
  <si>
    <t>Lower Limit</t>
  </si>
  <si>
    <t>Upper Limit</t>
  </si>
  <si>
    <t>Age Outlier</t>
  </si>
  <si>
    <t>Salary Outlier</t>
  </si>
  <si>
    <t>YoE Outlier</t>
  </si>
  <si>
    <t>Minimum</t>
  </si>
  <si>
    <t>Maximum</t>
  </si>
  <si>
    <t>Experience Validity</t>
  </si>
  <si>
    <t>Age Validity</t>
  </si>
  <si>
    <t>Impossible Case Check</t>
  </si>
  <si>
    <t>Age Group</t>
  </si>
  <si>
    <t>YoE Group</t>
  </si>
  <si>
    <t>Salary per YoE</t>
  </si>
  <si>
    <t>Feature</t>
  </si>
  <si>
    <t>Average</t>
  </si>
  <si>
    <t>Count</t>
  </si>
  <si>
    <t>-</t>
  </si>
  <si>
    <t>YoE</t>
  </si>
  <si>
    <t>Categories</t>
  </si>
  <si>
    <t>Average Salary by Groups</t>
  </si>
  <si>
    <t>Correlation</t>
  </si>
  <si>
    <t>Salary vs YoE</t>
  </si>
  <si>
    <t>Salary vs Age</t>
  </si>
  <si>
    <t>Normalized Gender</t>
  </si>
  <si>
    <t>Normalized EL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</si>
  <si>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</si>
  <si>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</si>
  <si>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</si>
  <si>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</si>
  <si>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</si>
  <si>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</si>
  <si>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</si>
  <si>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</si>
  <si>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</si>
  <si>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</si>
  <si>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</si>
  <si>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</si>
  <si>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</si>
  <si>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</si>
  <si>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</si>
  <si>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</si>
  <si>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</si>
  <si>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</si>
  <si>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</si>
  <si>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</si>
  <si>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</si>
  <si>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</si>
  <si>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</si>
  <si>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</si>
  <si>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Predicted Salary</t>
  </si>
  <si>
    <t>20 - 29</t>
  </si>
  <si>
    <t>30 - 39</t>
  </si>
  <si>
    <t>40 - 49</t>
  </si>
  <si>
    <t>50+</t>
  </si>
  <si>
    <t>Grand Total</t>
  </si>
  <si>
    <t>Age Groups</t>
  </si>
  <si>
    <t>0 - 2</t>
  </si>
  <si>
    <t>13+</t>
  </si>
  <si>
    <t>3 - 6</t>
  </si>
  <si>
    <t>7 - 12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</si>
</sst>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Segoe UI Semibold"/>
      <family val="2"/>
    </font>
    <font>
      <b/>
      <sz val="12"/>
      <color theme="0"/>
      <name val="Calibri"/>
      <family val="2"/>
      <scheme val="minor"/>
    </font>
    <font>
      <b/>
      <sz val="11"/>
      <color theme="0"/>
      <name val="Segoe UI Semibold"/>
      <family val="2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20" fillId="33" borderId="0" xfId="0" applyFont="1" applyFill="1" applyAlignment="1">
      <alignment horizontal="center"/>
    </xf>
    <xf numFmtId="0" fontId="0" fillId="0" borderId="0" xfId="0" applyFill="1" applyBorder="1" applyAlignment="1"/>
    <xf numFmtId="0" fontId="0" fillId="0" borderId="13" xfId="0" applyFill="1" applyBorder="1" applyAlignment="1"/>
    <xf numFmtId="0" fontId="21" fillId="0" borderId="14" xfId="0" applyFont="1" applyFill="1" applyBorder="1" applyAlignment="1">
      <alignment horizontal="center"/>
    </xf>
    <xf numFmtId="0" fontId="21" fillId="0" borderId="14" xfId="0" applyFont="1" applyFill="1" applyBorder="1" applyAlignment="1">
      <alignment horizontal="centerContinuous"/>
    </xf>
    <xf numFmtId="0" fontId="18" fillId="33" borderId="0" xfId="0" applyFont="1" applyFill="1" applyBorder="1" applyAlignment="1">
      <alignment horizontal="center"/>
    </xf>
    <xf numFmtId="0" fontId="0" fillId="0" borderId="0" xfId="0" pivotButton="1" applyAlignment="1">
      <alignment horizontal="center"/>
    </xf>
    <xf numFmtId="0" fontId="19" fillId="3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0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 Semibold"/>
        <family val="2"/>
        <scheme val="none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 Semibold"/>
        <family val="2"/>
        <scheme val="none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[Salary_Data.xlsx]Feature_Engineering!PivotTable5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Group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Feature_Engineering!$G$1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Feature_Engineering!$F$2:$F$6</c:f>
              <c:strCache>
                <c:ptCount val="4"/>
                <c:pt idx="0">
                  <c:v>20 - 29</c:v>
                </c:pt>
                <c:pt idx="1">
                  <c:v>30 - 39</c:v>
                </c:pt>
                <c:pt idx="2">
                  <c:v>40 - 49</c:v>
                </c:pt>
                <c:pt idx="3">
                  <c:v>50+</c:v>
                </c:pt>
              </c:strCache>
            </c:strRef>
          </c:cat>
          <c:val>
            <c:numRef>
              <c:f>Feature_Engineering!$G$2:$G$6</c:f>
              <c:numCache>
                <c:formatCode>General</c:formatCode>
                <c:ptCount val="4"/>
                <c:pt idx="0">
                  <c:v>546</c:v>
                </c:pt>
                <c:pt idx="1">
                  <c:v>724</c:v>
                </c:pt>
                <c:pt idx="2">
                  <c:v>401</c:v>
                </c:pt>
                <c:pt idx="3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9C-477E-ACCA-4814E3E7D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90205872"/>
        <c:axId val="1290202992"/>
        <c:axId val="0"/>
      </c:bar3DChart>
      <c:catAx>
        <c:axId val="129020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202992"/>
        <c:crosses val="autoZero"/>
        <c:auto val="1"/>
        <c:lblAlgn val="ctr"/>
        <c:lblOffset val="100"/>
        <c:noMultiLvlLbl val="0"/>
      </c:catAx>
      <c:valAx>
        <c:axId val="129020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20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[Salary_Data.xlsx]Feature_Engineering!PivotTable6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 Level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Feature_Engineering!$G$18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Feature_Engineering!$F$19:$F$23</c:f>
              <c:strCache>
                <c:ptCount val="4"/>
                <c:pt idx="0">
                  <c:v>High School</c:v>
                </c:pt>
                <c:pt idx="1">
                  <c:v>Bachelor's</c:v>
                </c:pt>
                <c:pt idx="2">
                  <c:v>Master's</c:v>
                </c:pt>
                <c:pt idx="3">
                  <c:v>PhD</c:v>
                </c:pt>
              </c:strCache>
            </c:strRef>
          </c:cat>
          <c:val>
            <c:numRef>
              <c:f>Feature_Engineering!$G$19:$G$23</c:f>
              <c:numCache>
                <c:formatCode>General</c:formatCode>
                <c:ptCount val="4"/>
                <c:pt idx="0">
                  <c:v>110</c:v>
                </c:pt>
                <c:pt idx="1">
                  <c:v>768</c:v>
                </c:pt>
                <c:pt idx="2">
                  <c:v>568</c:v>
                </c:pt>
                <c:pt idx="3">
                  <c:v>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25-494E-B19E-CF42DED38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31642767"/>
        <c:axId val="831643727"/>
        <c:axId val="0"/>
      </c:bar3DChart>
      <c:catAx>
        <c:axId val="83164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643727"/>
        <c:crosses val="autoZero"/>
        <c:auto val="1"/>
        <c:lblAlgn val="ctr"/>
        <c:lblOffset val="100"/>
        <c:noMultiLvlLbl val="0"/>
      </c:catAx>
      <c:valAx>
        <c:axId val="83164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64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[Salary_Data.xlsx]Feature_Engineering!PivotTable1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Years of Experience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Feature_Engineering!$G$33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Feature_Engineering!$F$34:$F$38</c:f>
              <c:strCache>
                <c:ptCount val="4"/>
                <c:pt idx="0">
                  <c:v>0 - 2</c:v>
                </c:pt>
                <c:pt idx="1">
                  <c:v>13+</c:v>
                </c:pt>
                <c:pt idx="2">
                  <c:v>3 - 6</c:v>
                </c:pt>
                <c:pt idx="3">
                  <c:v>7 - 12</c:v>
                </c:pt>
              </c:strCache>
            </c:strRef>
          </c:cat>
          <c:val>
            <c:numRef>
              <c:f>Feature_Engineering!$G$34:$G$38</c:f>
              <c:numCache>
                <c:formatCode>General</c:formatCode>
                <c:ptCount val="4"/>
                <c:pt idx="0">
                  <c:v>309</c:v>
                </c:pt>
                <c:pt idx="1">
                  <c:v>504</c:v>
                </c:pt>
                <c:pt idx="2">
                  <c:v>475</c:v>
                </c:pt>
                <c:pt idx="3">
                  <c:v>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83-4B62-8933-129381B68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1086319"/>
        <c:axId val="581085839"/>
        <c:axId val="0"/>
      </c:bar3DChart>
      <c:catAx>
        <c:axId val="58108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85839"/>
        <c:crosses val="autoZero"/>
        <c:auto val="1"/>
        <c:lblAlgn val="ctr"/>
        <c:lblOffset val="100"/>
        <c:noMultiLvlLbl val="0"/>
      </c:catAx>
      <c:valAx>
        <c:axId val="58108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8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Box and Whisker of 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and Whisker of AGE</a:t>
          </a:r>
        </a:p>
      </cx:txPr>
    </cx:title>
    <cx:plotArea>
      <cx:plotAreaRegion>
        <cx:series layoutId="boxWhisker" uniqueId="{380B2999-F348-4640-8C52-D2B18847A042}">
          <cx:tx>
            <cx:txData>
              <cx:f>_xlchart.v1.8</cx:f>
              <cx:v>Age</cx:v>
            </cx:txData>
          </cx:tx>
          <cx:spPr>
            <a:ln>
              <a:solidFill>
                <a:schemeClr val="tx1">
                  <a:lumMod val="65000"/>
                  <a:lumOff val="35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Box and Whisker of YoE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Box and Whisker of YoE</a:t>
          </a:r>
        </a:p>
      </cx:txPr>
    </cx:title>
    <cx:plotArea>
      <cx:plotAreaRegion>
        <cx:series layoutId="boxWhisker" uniqueId="{09DD0945-D3F8-4B1F-9443-78ADDE29882D}">
          <cx:tx>
            <cx:txData>
              <cx:f>_xlchart.v1.6</cx:f>
              <cx:v>Years of Experience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Box and Whisker of Salary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Box and Whisker of Salary</a:t>
          </a:r>
        </a:p>
      </cx:txPr>
    </cx:title>
    <cx:plotArea>
      <cx:plotAreaRegion>
        <cx:series layoutId="boxWhisker" uniqueId="{C391B138-FCDA-4EF6-B34B-8B58104F38F8}">
          <cx:tx>
            <cx:txData>
              <cx:f>_xlchart.v1.12</cx:f>
              <cx:v>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6</xdr:row>
      <xdr:rowOff>0</xdr:rowOff>
    </xdr:from>
    <xdr:to>
      <xdr:col>15</xdr:col>
      <xdr:colOff>731371</xdr:colOff>
      <xdr:row>20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1D66CEF-688D-4BE4-9298-7A45EE4293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13571" y="1183821"/>
              <a:ext cx="4486943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21</xdr:row>
      <xdr:rowOff>0</xdr:rowOff>
    </xdr:from>
    <xdr:to>
      <xdr:col>15</xdr:col>
      <xdr:colOff>687320</xdr:colOff>
      <xdr:row>35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F9B7C09-C1A3-4BAD-8BA3-6AAF4C6F4F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13571" y="4041321"/>
              <a:ext cx="4442892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36</xdr:row>
      <xdr:rowOff>0</xdr:rowOff>
    </xdr:from>
    <xdr:to>
      <xdr:col>15</xdr:col>
      <xdr:colOff>717576</xdr:colOff>
      <xdr:row>50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ECDE812-BA30-4D61-BE76-CA16A6438D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13571" y="6898821"/>
              <a:ext cx="447314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98A079-6653-477D-AD90-47CE5AB509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15</xdr:col>
      <xdr:colOff>304800</xdr:colOff>
      <xdr:row>31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9B436B-8849-4B43-B4C5-5B937E5773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32</xdr:row>
      <xdr:rowOff>0</xdr:rowOff>
    </xdr:from>
    <xdr:to>
      <xdr:col>15</xdr:col>
      <xdr:colOff>304800</xdr:colOff>
      <xdr:row>46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B266CE-34CC-4EC1-B6EF-BD815A001A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sarga Mridha" refreshedDate="45903.757090162035" createdVersion="8" refreshedVersion="8" minRefreshableVersion="3" recordCount="1787" xr:uid="{F65127EC-C255-42A8-ACE2-0C4B75B62355}">
  <cacheSource type="worksheet">
    <worksheetSource ref="A1:D1788" sheet="Feature_Engineering"/>
  </cacheSource>
  <cacheFields count="4">
    <cacheField name="Age Group" numFmtId="0">
      <sharedItems count="4">
        <s v="30 - 39"/>
        <s v="20 - 29"/>
        <s v="40 - 49"/>
        <s v="50+"/>
      </sharedItems>
    </cacheField>
    <cacheField name="Education Level" numFmtId="0">
      <sharedItems containsSemiMixedTypes="0" containsString="0" containsNumber="1" containsInteger="1" minValue="0" maxValue="3" count="4">
        <n v="1"/>
        <n v="2"/>
        <n v="3"/>
        <n v="0"/>
      </sharedItems>
    </cacheField>
    <cacheField name="YoE Group" numFmtId="0">
      <sharedItems count="4">
        <s v="3 - 6"/>
        <s v="13+"/>
        <s v="7 - 12"/>
        <s v="0 - 2"/>
      </sharedItems>
    </cacheField>
    <cacheField name="Salary per YoE" numFmtId="0">
      <sharedItems containsMixedTypes="1" containsNumber="1" minValue="125" maxValue="119836" count="594">
        <n v="18000"/>
        <n v="21666.666666666668"/>
        <n v="10000"/>
        <n v="8571.4285714285706"/>
        <n v="27500"/>
        <n v="20000"/>
        <n v="45000"/>
        <n v="11000"/>
        <n v="25000"/>
        <n v="7777.7777777777774"/>
        <n v="10833.333333333334"/>
        <n v="9285.7142857142862"/>
        <n v="7812.5"/>
        <n v="12857.142857142857"/>
        <n v="9583.3333333333339"/>
        <s v="N/A"/>
        <n v="8181.818181818182"/>
        <n v="16000"/>
        <n v="6666.666666666667"/>
        <n v="10769.23076923077"/>
        <n v="15000"/>
        <n v="40000"/>
        <n v="9333.3333333333339"/>
        <n v="13750"/>
        <n v="6500"/>
        <n v="8500"/>
        <n v="22500"/>
        <n v="8214.2857142857138"/>
        <n v="7619.0476190476193"/>
        <n v="10555.555555555555"/>
        <n v="5625"/>
        <n v="11250"/>
        <n v="10909.09090909091"/>
        <n v="5909.090909090909"/>
        <n v="12142.857142857143"/>
        <n v="5000"/>
        <n v="10526.315789473685"/>
        <n v="16666.666666666668"/>
        <n v="32500"/>
        <n v="8235.2941176470595"/>
        <n v="7391.304347826087"/>
        <n v="35000"/>
        <n v="9000"/>
        <n v="6315.7894736842109"/>
        <n v="8333.3333333333339"/>
        <n v="6363.636363636364"/>
        <n v="11875"/>
        <n v="9500"/>
        <n v="7272.727272727273"/>
        <n v="18333.333333333332"/>
        <n v="8750"/>
        <n v="6153.8461538461543"/>
        <n v="10416.666666666666"/>
        <n v="5333.333333333333"/>
        <n v="6428.5714285714284"/>
        <n v="9166.6666666666661"/>
        <n v="13333.333333333334"/>
        <n v="5833.333333333333"/>
        <n v="6800"/>
        <n v="10714.285714285714"/>
        <n v="5416.666666666667"/>
        <n v="5500"/>
        <n v="7894.7368421052633"/>
        <n v="7142.8571428571431"/>
        <n v="7333.333333333333"/>
        <n v="70000"/>
        <n v="15833.333333333334"/>
        <n v="4333.333333333333"/>
        <n v="12000"/>
        <n v="5882.3529411764703"/>
        <n v="7200"/>
        <n v="6111.1111111111113"/>
        <n v="12500"/>
        <n v="13125"/>
        <n v="7368.4210526315792"/>
        <n v="8461.538461538461"/>
        <n v="6750"/>
        <n v="26666.666666666668"/>
        <n v="9375"/>
        <n v="8000"/>
        <n v="9210.5263157894733"/>
        <n v="17500"/>
        <n v="7857.1428571428569"/>
        <n v="16428.571428571428"/>
        <n v="8043.478260869565"/>
        <n v="7500"/>
        <n v="11428.571428571429"/>
        <n v="9230.7692307692305"/>
        <n v="23333.333333333332"/>
        <n v="11666.666666666666"/>
        <n v="30000"/>
        <n v="9666.6666666666661"/>
        <n v="10625"/>
        <n v="11111.111111111111"/>
        <n v="7916.666666666667"/>
        <n v="8947.3684210526317"/>
        <n v="13571.428571428571"/>
        <n v="9117.6470588235297"/>
        <n v="12222.222222222223"/>
        <n v="8125"/>
        <n v="9411.7647058823532"/>
        <n v="14285.714285714286"/>
        <n v="9545.454545454546"/>
        <n v="8888.8888888888887"/>
        <n v="14000"/>
        <n v="9047.6190476190477"/>
        <n v="33333.333333333336"/>
        <n v="8636.363636363636"/>
        <n v="233.33333333333334"/>
        <n v="16250"/>
        <n v="9444.4444444444453"/>
        <n v="9473.6842105263149"/>
        <n v="41666.666666666664"/>
        <n v="60000"/>
        <n v="55000"/>
        <n v="36000"/>
        <n v="24285.714285714286"/>
        <n v="100000"/>
        <n v="23750"/>
        <n v="25833.333333333332"/>
        <n v="43333.333333333336"/>
        <n v="29000"/>
        <n v="57500"/>
        <n v="20555.555555555555"/>
        <n v="37500"/>
        <n v="90000"/>
        <n v="32000"/>
        <n v="26428.571428571428"/>
        <n v="16333.333333333334"/>
        <n v="95000"/>
        <n v="19300"/>
        <n v="29166.666666666668"/>
        <n v="62500"/>
        <n v="28333.333333333332"/>
        <n v="25714.285714285714"/>
        <n v="19500"/>
        <n v="17818.18181818182"/>
        <n v="92000"/>
        <n v="33000"/>
        <n v="27000"/>
        <n v="20625"/>
        <n v="13200"/>
        <n v="15153.846153846154"/>
        <n v="20285.714285714286"/>
        <n v="45500"/>
        <n v="16818.18181818182"/>
        <n v="21250"/>
        <n v="28000"/>
        <n v="50000"/>
        <n v="17272.727272727272"/>
        <n v="21111.111111111109"/>
        <n v="47500"/>
        <n v="17727.272727272728"/>
        <n v="24000"/>
        <n v="18571.428571428572"/>
        <n v="13928.571428571429"/>
        <n v="36666.666666666664"/>
        <n v="19000"/>
        <n v="23125"/>
        <n v="22000"/>
        <n v="12187.5"/>
        <n v="19375"/>
        <n v="14583.333333333334"/>
        <n v="13846.153846153846"/>
        <n v="16111.111111111111"/>
        <n v="10263.157894736842"/>
        <n v="17222.222222222223"/>
        <n v="23000"/>
        <n v="14166.666666666666"/>
        <n v="28750"/>
        <n v="15454.545454545454"/>
        <n v="13214.285714285714"/>
        <n v="12333.333333333334"/>
        <n v="11176.470588235294"/>
        <n v="21000"/>
        <n v="11562.5"/>
        <n v="11470.588235294117"/>
        <n v="18750"/>
        <n v="20833.333333333332"/>
        <n v="14545.454545454546"/>
        <n v="31666.666666666668"/>
        <n v="14230.76923076923"/>
        <n v="11764.705882352941"/>
        <n v="15500"/>
        <n v="19285.714285714286"/>
        <n v="17142.857142857141"/>
        <n v="18125"/>
        <n v="19166.666666666668"/>
        <n v="13076.923076923076"/>
        <n v="14090.90909090909"/>
        <n v="550"/>
        <n v="16875"/>
        <n v="11052.631578947368"/>
        <n v="10500"/>
        <n v="15555.555555555555"/>
        <n v="15714.285714285714"/>
        <n v="15310.625"/>
        <n v="14096.583333333334"/>
        <n v="8908.6190476190477"/>
        <n v="5358.3548387096771"/>
        <n v="15670.8"/>
        <n v="45124.5"/>
        <n v="22120"/>
        <n v="7024.695652173913"/>
        <n v="9795.8461538461543"/>
        <n v="6325.105263157895"/>
        <n v="34516"/>
        <n v="12666.5"/>
        <n v="4048.3333333333335"/>
        <n v="13864.583333333334"/>
        <n v="8815.1904761904771"/>
        <n v="14921.7"/>
        <n v="7929.1428571428569"/>
        <n v="6677.25"/>
        <n v="25024"/>
        <n v="16339.8"/>
        <n v="9449.7272727272721"/>
        <n v="5429.69696969697"/>
        <n v="7650.695652173913"/>
        <n v="7037.1851851851852"/>
        <n v="15203.9"/>
        <n v="15348.4"/>
        <n v="5811.818181818182"/>
        <n v="6969.9"/>
        <n v="13692.142857142857"/>
        <n v="13414.666666666666"/>
        <n v="14083.666666666666"/>
        <n v="11528.071428571429"/>
        <n v="17477.125"/>
        <n v="7268.56"/>
        <n v="11477.6"/>
        <n v="17620.833333333332"/>
        <n v="52731"/>
        <n v="13311.5"/>
        <n v="18473.75"/>
        <n v="119836"/>
        <n v="19949.400000000001"/>
        <n v="6731.48"/>
        <n v="16560"/>
        <n v="11643.454545454546"/>
        <n v="51265"/>
        <n v="7541.772727272727"/>
        <n v="5548.5588235294117"/>
        <n v="6927.2857142857147"/>
        <n v="26175.5"/>
        <n v="9102.894736842105"/>
        <n v="8627"/>
        <n v="20670.75"/>
        <n v="9142"/>
        <n v="6168.28"/>
        <n v="13486.875"/>
        <n v="8247"/>
        <n v="25714.75"/>
        <n v="10666.307692307691"/>
        <n v="7899.95652173913"/>
        <n v="5704"/>
        <n v="6731.5714285714284"/>
        <n v="8642.875"/>
        <n v="8233.2727272727279"/>
        <n v="18484.5"/>
        <n v="8516"/>
        <n v="16864.333333333332"/>
        <n v="10168.571428571429"/>
        <n v="7565.75"/>
        <n v="7870.478260869565"/>
        <n v="8976.0666666666675"/>
        <n v="7558.739130434783"/>
        <n v="13015.875"/>
        <n v="7154.36"/>
        <n v="19713.599999999999"/>
        <n v="11629"/>
        <n v="10373.692307692309"/>
        <n v="9450.2000000000007"/>
        <n v="31426"/>
        <n v="9935.3571428571431"/>
        <n v="21255.599999999999"/>
        <n v="22613"/>
        <n v="7317.565217391304"/>
        <n v="12659.3"/>
        <n v="8010.6842105263158"/>
        <n v="6104.6"/>
        <n v="14475"/>
        <n v="6617.7586206896549"/>
        <n v="31403.5"/>
        <n v="8300.2380952380954"/>
        <n v="14814"/>
        <n v="18914"/>
        <n v="8207.5789473684217"/>
        <n v="12525"/>
        <n v="8283.5"/>
        <n v="15190.1"/>
        <n v="12506.5"/>
        <n v="5457.0344827586205"/>
        <n v="8360.35"/>
        <n v="11243.9"/>
        <n v="6697.0344827586205"/>
        <n v="16881.400000000001"/>
        <n v="10724.076923076924"/>
        <n v="7154.2"/>
        <n v="7693.76"/>
        <n v="106132"/>
        <n v="7108.3076923076924"/>
        <n v="7907.7894736842109"/>
        <n v="11399.666666666666"/>
        <n v="14672.5"/>
        <n v="11941.9"/>
        <n v="8265.8095238095229"/>
        <n v="7584.173913043478"/>
        <n v="17924.75"/>
        <n v="11682.714285714286"/>
        <n v="6951.166666666667"/>
        <n v="9633.0666666666675"/>
        <n v="6249.8709677419356"/>
        <n v="15322.625"/>
        <n v="19941.75"/>
        <n v="7087.08"/>
        <n v="22460.75"/>
        <n v="18927.166666666668"/>
        <n v="12871.2"/>
        <n v="8978.9444444444453"/>
        <n v="15181.75"/>
        <n v="7199.48"/>
        <n v="24216.333333333332"/>
        <n v="7666.916666666667"/>
        <n v="10996.666666666666"/>
        <n v="20493"/>
        <n v="9359.25"/>
        <n v="7774.363636363636"/>
        <n v="11257.76923076923"/>
        <n v="7133.1538461538457"/>
        <n v="15388.285714285714"/>
        <n v="22736"/>
        <n v="20085"/>
        <n v="31950.5"/>
        <n v="8268.2727272727279"/>
        <n v="15170.333333333334"/>
        <n v="12389.545454545454"/>
        <n v="6187.677419354839"/>
        <n v="9297"/>
        <n v="17505.5"/>
        <n v="16560.5"/>
        <n v="8049.6842105263158"/>
        <n v="12338.6"/>
        <n v="8043.1428571428569"/>
        <n v="6100.666666666667"/>
        <n v="47898"/>
        <n v="9703.7857142857138"/>
        <n v="8776.3529411764703"/>
        <n v="17777"/>
        <n v="6664.6428571428569"/>
        <n v="14999.166666666666"/>
        <n v="21456.25"/>
        <n v="11062.615384615385"/>
        <n v="7280.25"/>
        <n v="7526.7"/>
        <n v="17183"/>
        <n v="8950.0476190476184"/>
        <n v="10564.307692307691"/>
        <n v="7352.2692307692305"/>
        <n v="20573.599999999999"/>
        <n v="7714.05"/>
        <n v="13941.875"/>
        <n v="17984.333333333332"/>
        <n v="11068.076923076924"/>
        <n v="6702.1481481481478"/>
        <n v="18101.166666666668"/>
        <n v="7428.5"/>
        <n v="18992.25"/>
        <n v="9580.3333333333339"/>
        <n v="6366.2580645161288"/>
        <n v="7923.818181818182"/>
        <n v="15472.625"/>
        <n v="11811.25"/>
        <n v="6682.8571428571431"/>
        <n v="61095"/>
        <n v="8138.409090909091"/>
        <n v="13035.5"/>
        <n v="14754.571428571429"/>
        <n v="8770.6666666666661"/>
        <n v="11731.4"/>
        <n v="6210.7"/>
        <n v="11789.636363636364"/>
        <n v="22870.333333333332"/>
        <n v="7116.52"/>
        <n v="22824"/>
        <n v="18844.166666666668"/>
        <n v="13899"/>
        <n v="7518.478260869565"/>
        <n v="14101.777777777777"/>
        <n v="6793.2222222222226"/>
        <n v="19224.5"/>
        <n v="579"/>
        <n v="12666.666666666666"/>
        <n v="13636.363636363636"/>
        <n v="17263.166666666668"/>
        <n v="8620"/>
        <n v="11489.833333333334"/>
        <n v="23109.5"/>
        <n v="16836.2"/>
        <n v="8324.8095238095229"/>
        <n v="12652"/>
        <n v="8453.7777777777774"/>
        <n v="6570.4482758620688"/>
        <n v="14616.333333333334"/>
        <n v="6867.5714285714284"/>
        <n v="52807"/>
        <n v="8746.9"/>
        <n v="15508.875"/>
        <n v="24546.666666666668"/>
        <n v="8236.105263157895"/>
        <n v="12623.545454545454"/>
        <n v="7930.086956521739"/>
        <n v="13734.363636363636"/>
        <n v="12584.875"/>
        <n v="5481.5862068965516"/>
        <n v="8396.2000000000007"/>
        <n v="11333.4"/>
        <n v="6716.4827586206893"/>
        <n v="19401.5"/>
        <n v="10770"/>
        <n v="7121.05"/>
        <n v="8031.5"/>
        <n v="106686"/>
        <n v="6918.2962962962965"/>
        <n v="7933.105263157895"/>
        <n v="11443.466666666667"/>
        <n v="14758.666666666666"/>
        <n v="13324.222222222223"/>
        <n v="8332.6190476190477"/>
        <n v="7579.826086956522"/>
        <n v="18097.25"/>
        <n v="11712.714285714286"/>
        <n v="6678.32"/>
        <n v="9670.1333333333332"/>
        <n v="6102.1875"/>
        <n v="15371.25"/>
        <n v="20061.75"/>
        <n v="7114.48"/>
        <n v="22765.5"/>
        <n v="19048.333333333332"/>
        <n v="12899.9"/>
        <n v="9025.2222222222226"/>
        <n v="15294.25"/>
        <n v="7190.24"/>
        <n v="24406"/>
        <n v="7686.666666666667"/>
        <n v="11036.833333333334"/>
        <n v="20565.599999999999"/>
        <n v="9393.8125"/>
        <n v="7794"/>
        <n v="11332.76923076923"/>
        <n v="7153.1538461538457"/>
        <n v="15466.714285714286"/>
        <n v="22849.25"/>
        <n v="20173.400000000001"/>
        <n v="32091"/>
        <n v="8295.7272727272721"/>
        <n v="15220.666666666666"/>
        <n v="12423.818181818182"/>
        <n v="5984.6875"/>
        <n v="9334.0526315789466"/>
        <n v="23465.666666666668"/>
        <n v="16230.555555555555"/>
        <n v="8655.2777777777774"/>
        <n v="14737.555555555555"/>
        <n v="8122"/>
        <n v="15174"/>
        <n v="6829.9642857142853"/>
        <n v="32920"/>
        <n v="8045.130434782609"/>
        <n v="9746.3571428571431"/>
        <n v="18451.166666666668"/>
        <n v="8921.7647058823532"/>
        <n v="7953.0952380952385"/>
        <n v="11269.846153846154"/>
        <n v="7059.1111111111113"/>
        <n v="17396.333333333332"/>
        <n v="23405.333333333332"/>
        <n v="20346.599999999999"/>
        <n v="55935"/>
        <n v="8588.9047619047615"/>
        <n v="15066.222222222223"/>
        <n v="12369.272727272728"/>
        <n v="5977.09375"/>
        <n v="30465.666666666668"/>
        <n v="20736"/>
        <n v="8186.434782608696"/>
        <n v="10077.857142857143"/>
        <n v="8038.2105263157891"/>
        <n v="13793.444444444445"/>
        <n v="22518.666666666668"/>
        <n v="8307.636363636364"/>
        <n v="9915.1333333333332"/>
        <n v="15317.166666666666"/>
        <n v="10550.571428571429"/>
        <n v="7771.8571428571431"/>
        <n v="15036"/>
        <n v="8106"/>
        <n v="12270.818181818182"/>
        <n v="8593.0625"/>
        <n v="20894.25"/>
        <n v="13100.444444444445"/>
        <n v="12225.636363636364"/>
        <n v="6155.333333333333"/>
        <n v="20030.2"/>
        <n v="29559.333333333332"/>
        <n v="8632.6190476190477"/>
        <n v="9686.875"/>
        <n v="15457.714285714286"/>
        <n v="9246.5263157894733"/>
        <n v="15553.2"/>
        <n v="8008.791666666667"/>
        <n v="11126.692307692309"/>
        <n v="8111.55"/>
        <n v="13457.777777777777"/>
        <n v="19913"/>
        <n v="8428.6666666666661"/>
        <n v="17516.8"/>
        <n v="10143.076923076924"/>
        <n v="6500.4642857142853"/>
        <n v="15542.714285714286"/>
        <n v="10413.692307692309"/>
        <n v="8342.2727272727279"/>
        <n v="8383.3888888888887"/>
        <n v="20674.25"/>
        <n v="7486.0769230769229"/>
        <n v="10863"/>
        <n v="8475.5555555555547"/>
        <n v="13492.444444444445"/>
        <n v="31894.5"/>
        <n v="7986.521739130435"/>
        <n v="9456.875"/>
        <n v="16726.333333333332"/>
        <n v="9895.7999999999993"/>
        <n v="7667.772727272727"/>
        <n v="12714.285714285714"/>
        <n v="10454.545454545454"/>
        <n v="10384.615384615385"/>
        <n v="16500"/>
        <n v="10615.384615384615"/>
        <n v="23500"/>
        <n v="26000"/>
        <n v="9157.894736842105"/>
        <n v="20500"/>
        <n v="10125"/>
        <n v="10636.363636363636"/>
        <n v="9782.608695652174"/>
        <n v="10428.571428571429"/>
        <n v="11300"/>
        <n v="9882.3529411764703"/>
        <n v="10166.666666666666"/>
        <n v="13714.285714285714"/>
        <n v="13600"/>
        <n v="9769.2307692307695"/>
        <n v="10333.333333333334"/>
        <n v="11500"/>
        <n v="17750"/>
        <n v="10133.333333333334"/>
        <n v="10818.181818181818"/>
        <n v="10076.923076923076"/>
        <n v="12625"/>
        <n v="10111.111111111111"/>
        <n v="20666.666666666668"/>
        <n v="8562.5"/>
        <n v="12444.444444444445"/>
        <n v="13000"/>
        <n v="10529.411764705883"/>
        <n v="14800"/>
        <n v="9913.04347826087"/>
        <n v="18500"/>
        <n v="10157.894736842105"/>
        <n v="10200"/>
        <n v="20333.333333333332"/>
        <n v="10466.666666666666"/>
        <n v="52000"/>
        <n v="14500"/>
        <n v="9954.545454545454"/>
        <n v="12833.333333333334"/>
        <n v="21500"/>
        <n v="9615.3846153846152"/>
        <n v="9090.9090909090901"/>
        <n v="125"/>
        <n v="13888.888888888889"/>
        <n v="14250"/>
        <n v="11153.846153846154"/>
        <n v="17333.333333333332"/>
        <n v="12272.727272727272"/>
        <n v="17000"/>
        <n v="11904.761904761905"/>
        <n v="9736.8421052631584"/>
        <n v="14444.444444444445"/>
        <n v="12307.692307692309"/>
        <n v="14375"/>
        <n v="13437.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7">
  <r>
    <x v="0"/>
    <x v="0"/>
    <x v="0"/>
    <x v="0"/>
  </r>
  <r>
    <x v="1"/>
    <x v="1"/>
    <x v="0"/>
    <x v="1"/>
  </r>
  <r>
    <x v="2"/>
    <x v="2"/>
    <x v="1"/>
    <x v="2"/>
  </r>
  <r>
    <x v="0"/>
    <x v="0"/>
    <x v="2"/>
    <x v="3"/>
  </r>
  <r>
    <x v="3"/>
    <x v="1"/>
    <x v="1"/>
    <x v="2"/>
  </r>
  <r>
    <x v="1"/>
    <x v="0"/>
    <x v="3"/>
    <x v="4"/>
  </r>
  <r>
    <x v="2"/>
    <x v="1"/>
    <x v="2"/>
    <x v="2"/>
  </r>
  <r>
    <x v="0"/>
    <x v="0"/>
    <x v="0"/>
    <x v="5"/>
  </r>
  <r>
    <x v="1"/>
    <x v="0"/>
    <x v="3"/>
    <x v="6"/>
  </r>
  <r>
    <x v="0"/>
    <x v="2"/>
    <x v="2"/>
    <x v="7"/>
  </r>
  <r>
    <x v="1"/>
    <x v="1"/>
    <x v="0"/>
    <x v="8"/>
  </r>
  <r>
    <x v="2"/>
    <x v="0"/>
    <x v="1"/>
    <x v="9"/>
  </r>
  <r>
    <x v="0"/>
    <x v="0"/>
    <x v="0"/>
    <x v="10"/>
  </r>
  <r>
    <x v="2"/>
    <x v="1"/>
    <x v="1"/>
    <x v="11"/>
  </r>
  <r>
    <x v="1"/>
    <x v="0"/>
    <x v="3"/>
    <x v="5"/>
  </r>
  <r>
    <x v="2"/>
    <x v="0"/>
    <x v="1"/>
    <x v="12"/>
  </r>
  <r>
    <x v="0"/>
    <x v="1"/>
    <x v="2"/>
    <x v="13"/>
  </r>
  <r>
    <x v="0"/>
    <x v="2"/>
    <x v="2"/>
    <x v="14"/>
  </r>
  <r>
    <x v="1"/>
    <x v="0"/>
    <x v="3"/>
    <x v="15"/>
  </r>
  <r>
    <x v="3"/>
    <x v="0"/>
    <x v="1"/>
    <x v="16"/>
  </r>
  <r>
    <x v="0"/>
    <x v="1"/>
    <x v="0"/>
    <x v="17"/>
  </r>
  <r>
    <x v="2"/>
    <x v="1"/>
    <x v="1"/>
    <x v="2"/>
  </r>
  <r>
    <x v="0"/>
    <x v="0"/>
    <x v="3"/>
    <x v="8"/>
  </r>
  <r>
    <x v="0"/>
    <x v="0"/>
    <x v="2"/>
    <x v="18"/>
  </r>
  <r>
    <x v="2"/>
    <x v="1"/>
    <x v="1"/>
    <x v="19"/>
  </r>
  <r>
    <x v="1"/>
    <x v="0"/>
    <x v="0"/>
    <x v="20"/>
  </r>
  <r>
    <x v="0"/>
    <x v="1"/>
    <x v="2"/>
    <x v="2"/>
  </r>
  <r>
    <x v="1"/>
    <x v="0"/>
    <x v="3"/>
    <x v="21"/>
  </r>
  <r>
    <x v="2"/>
    <x v="2"/>
    <x v="1"/>
    <x v="22"/>
  </r>
  <r>
    <x v="0"/>
    <x v="1"/>
    <x v="0"/>
    <x v="20"/>
  </r>
  <r>
    <x v="3"/>
    <x v="0"/>
    <x v="1"/>
    <x v="2"/>
  </r>
  <r>
    <x v="0"/>
    <x v="0"/>
    <x v="0"/>
    <x v="23"/>
  </r>
  <r>
    <x v="1"/>
    <x v="1"/>
    <x v="0"/>
    <x v="8"/>
  </r>
  <r>
    <x v="0"/>
    <x v="0"/>
    <x v="2"/>
    <x v="24"/>
  </r>
  <r>
    <x v="2"/>
    <x v="2"/>
    <x v="1"/>
    <x v="25"/>
  </r>
  <r>
    <x v="1"/>
    <x v="0"/>
    <x v="3"/>
    <x v="26"/>
  </r>
  <r>
    <x v="0"/>
    <x v="0"/>
    <x v="2"/>
    <x v="3"/>
  </r>
  <r>
    <x v="2"/>
    <x v="1"/>
    <x v="1"/>
    <x v="27"/>
  </r>
  <r>
    <x v="1"/>
    <x v="0"/>
    <x v="3"/>
    <x v="21"/>
  </r>
  <r>
    <x v="2"/>
    <x v="0"/>
    <x v="1"/>
    <x v="28"/>
  </r>
  <r>
    <x v="0"/>
    <x v="1"/>
    <x v="0"/>
    <x v="17"/>
  </r>
  <r>
    <x v="2"/>
    <x v="1"/>
    <x v="1"/>
    <x v="29"/>
  </r>
  <r>
    <x v="0"/>
    <x v="0"/>
    <x v="0"/>
    <x v="5"/>
  </r>
  <r>
    <x v="0"/>
    <x v="0"/>
    <x v="2"/>
    <x v="30"/>
  </r>
  <r>
    <x v="2"/>
    <x v="1"/>
    <x v="1"/>
    <x v="2"/>
  </r>
  <r>
    <x v="1"/>
    <x v="0"/>
    <x v="3"/>
    <x v="5"/>
  </r>
  <r>
    <x v="0"/>
    <x v="0"/>
    <x v="0"/>
    <x v="20"/>
  </r>
  <r>
    <x v="2"/>
    <x v="1"/>
    <x v="1"/>
    <x v="31"/>
  </r>
  <r>
    <x v="0"/>
    <x v="2"/>
    <x v="2"/>
    <x v="32"/>
  </r>
  <r>
    <x v="1"/>
    <x v="0"/>
    <x v="3"/>
    <x v="15"/>
  </r>
  <r>
    <x v="3"/>
    <x v="0"/>
    <x v="1"/>
    <x v="33"/>
  </r>
  <r>
    <x v="0"/>
    <x v="1"/>
    <x v="2"/>
    <x v="34"/>
  </r>
  <r>
    <x v="2"/>
    <x v="0"/>
    <x v="2"/>
    <x v="35"/>
  </r>
  <r>
    <x v="2"/>
    <x v="1"/>
    <x v="1"/>
    <x v="36"/>
  </r>
  <r>
    <x v="1"/>
    <x v="0"/>
    <x v="0"/>
    <x v="37"/>
  </r>
  <r>
    <x v="0"/>
    <x v="0"/>
    <x v="2"/>
    <x v="29"/>
  </r>
  <r>
    <x v="1"/>
    <x v="1"/>
    <x v="3"/>
    <x v="38"/>
  </r>
  <r>
    <x v="2"/>
    <x v="2"/>
    <x v="1"/>
    <x v="39"/>
  </r>
  <r>
    <x v="0"/>
    <x v="0"/>
    <x v="0"/>
    <x v="23"/>
  </r>
  <r>
    <x v="0"/>
    <x v="1"/>
    <x v="2"/>
    <x v="20"/>
  </r>
  <r>
    <x v="3"/>
    <x v="1"/>
    <x v="1"/>
    <x v="40"/>
  </r>
  <r>
    <x v="1"/>
    <x v="0"/>
    <x v="0"/>
    <x v="37"/>
  </r>
  <r>
    <x v="2"/>
    <x v="0"/>
    <x v="2"/>
    <x v="18"/>
  </r>
  <r>
    <x v="2"/>
    <x v="2"/>
    <x v="1"/>
    <x v="3"/>
  </r>
  <r>
    <x v="1"/>
    <x v="0"/>
    <x v="3"/>
    <x v="41"/>
  </r>
  <r>
    <x v="0"/>
    <x v="1"/>
    <x v="2"/>
    <x v="42"/>
  </r>
  <r>
    <x v="2"/>
    <x v="0"/>
    <x v="1"/>
    <x v="43"/>
  </r>
  <r>
    <x v="0"/>
    <x v="0"/>
    <x v="0"/>
    <x v="42"/>
  </r>
  <r>
    <x v="0"/>
    <x v="1"/>
    <x v="2"/>
    <x v="31"/>
  </r>
  <r>
    <x v="2"/>
    <x v="1"/>
    <x v="1"/>
    <x v="44"/>
  </r>
  <r>
    <x v="0"/>
    <x v="0"/>
    <x v="0"/>
    <x v="10"/>
  </r>
  <r>
    <x v="0"/>
    <x v="0"/>
    <x v="2"/>
    <x v="45"/>
  </r>
  <r>
    <x v="2"/>
    <x v="2"/>
    <x v="1"/>
    <x v="46"/>
  </r>
  <r>
    <x v="1"/>
    <x v="0"/>
    <x v="3"/>
    <x v="5"/>
  </r>
  <r>
    <x v="2"/>
    <x v="1"/>
    <x v="1"/>
    <x v="3"/>
  </r>
  <r>
    <x v="0"/>
    <x v="0"/>
    <x v="2"/>
    <x v="47"/>
  </r>
  <r>
    <x v="3"/>
    <x v="0"/>
    <x v="1"/>
    <x v="48"/>
  </r>
  <r>
    <x v="0"/>
    <x v="1"/>
    <x v="0"/>
    <x v="37"/>
  </r>
  <r>
    <x v="2"/>
    <x v="1"/>
    <x v="1"/>
    <x v="42"/>
  </r>
  <r>
    <x v="0"/>
    <x v="0"/>
    <x v="0"/>
    <x v="49"/>
  </r>
  <r>
    <x v="0"/>
    <x v="0"/>
    <x v="2"/>
    <x v="50"/>
  </r>
  <r>
    <x v="2"/>
    <x v="1"/>
    <x v="1"/>
    <x v="51"/>
  </r>
  <r>
    <x v="1"/>
    <x v="0"/>
    <x v="3"/>
    <x v="15"/>
  </r>
  <r>
    <x v="3"/>
    <x v="2"/>
    <x v="1"/>
    <x v="52"/>
  </r>
  <r>
    <x v="1"/>
    <x v="0"/>
    <x v="3"/>
    <x v="5"/>
  </r>
  <r>
    <x v="0"/>
    <x v="1"/>
    <x v="2"/>
    <x v="47"/>
  </r>
  <r>
    <x v="1"/>
    <x v="0"/>
    <x v="3"/>
    <x v="26"/>
  </r>
  <r>
    <x v="2"/>
    <x v="0"/>
    <x v="1"/>
    <x v="53"/>
  </r>
  <r>
    <x v="2"/>
    <x v="1"/>
    <x v="1"/>
    <x v="54"/>
  </r>
  <r>
    <x v="0"/>
    <x v="0"/>
    <x v="0"/>
    <x v="55"/>
  </r>
  <r>
    <x v="0"/>
    <x v="2"/>
    <x v="2"/>
    <x v="32"/>
  </r>
  <r>
    <x v="1"/>
    <x v="0"/>
    <x v="0"/>
    <x v="56"/>
  </r>
  <r>
    <x v="2"/>
    <x v="0"/>
    <x v="1"/>
    <x v="57"/>
  </r>
  <r>
    <x v="3"/>
    <x v="1"/>
    <x v="1"/>
    <x v="58"/>
  </r>
  <r>
    <x v="0"/>
    <x v="0"/>
    <x v="2"/>
    <x v="59"/>
  </r>
  <r>
    <x v="0"/>
    <x v="0"/>
    <x v="2"/>
    <x v="60"/>
  </r>
  <r>
    <x v="2"/>
    <x v="2"/>
    <x v="1"/>
    <x v="48"/>
  </r>
  <r>
    <x v="1"/>
    <x v="0"/>
    <x v="3"/>
    <x v="41"/>
  </r>
  <r>
    <x v="0"/>
    <x v="1"/>
    <x v="2"/>
    <x v="42"/>
  </r>
  <r>
    <x v="2"/>
    <x v="0"/>
    <x v="1"/>
    <x v="61"/>
  </r>
  <r>
    <x v="0"/>
    <x v="0"/>
    <x v="0"/>
    <x v="42"/>
  </r>
  <r>
    <x v="0"/>
    <x v="1"/>
    <x v="2"/>
    <x v="46"/>
  </r>
  <r>
    <x v="2"/>
    <x v="1"/>
    <x v="1"/>
    <x v="62"/>
  </r>
  <r>
    <x v="0"/>
    <x v="0"/>
    <x v="0"/>
    <x v="2"/>
  </r>
  <r>
    <x v="0"/>
    <x v="1"/>
    <x v="1"/>
    <x v="51"/>
  </r>
  <r>
    <x v="2"/>
    <x v="2"/>
    <x v="1"/>
    <x v="23"/>
  </r>
  <r>
    <x v="0"/>
    <x v="0"/>
    <x v="0"/>
    <x v="37"/>
  </r>
  <r>
    <x v="0"/>
    <x v="0"/>
    <x v="2"/>
    <x v="3"/>
  </r>
  <r>
    <x v="2"/>
    <x v="1"/>
    <x v="1"/>
    <x v="63"/>
  </r>
  <r>
    <x v="1"/>
    <x v="0"/>
    <x v="3"/>
    <x v="5"/>
  </r>
  <r>
    <x v="2"/>
    <x v="1"/>
    <x v="1"/>
    <x v="64"/>
  </r>
  <r>
    <x v="0"/>
    <x v="0"/>
    <x v="2"/>
    <x v="29"/>
  </r>
  <r>
    <x v="3"/>
    <x v="0"/>
    <x v="1"/>
    <x v="33"/>
  </r>
  <r>
    <x v="0"/>
    <x v="1"/>
    <x v="0"/>
    <x v="20"/>
  </r>
  <r>
    <x v="1"/>
    <x v="0"/>
    <x v="3"/>
    <x v="65"/>
  </r>
  <r>
    <x v="0"/>
    <x v="1"/>
    <x v="0"/>
    <x v="66"/>
  </r>
  <r>
    <x v="2"/>
    <x v="0"/>
    <x v="1"/>
    <x v="67"/>
  </r>
  <r>
    <x v="2"/>
    <x v="2"/>
    <x v="1"/>
    <x v="25"/>
  </r>
  <r>
    <x v="1"/>
    <x v="0"/>
    <x v="0"/>
    <x v="20"/>
  </r>
  <r>
    <x v="0"/>
    <x v="1"/>
    <x v="2"/>
    <x v="68"/>
  </r>
  <r>
    <x v="2"/>
    <x v="0"/>
    <x v="1"/>
    <x v="69"/>
  </r>
  <r>
    <x v="3"/>
    <x v="1"/>
    <x v="1"/>
    <x v="70"/>
  </r>
  <r>
    <x v="0"/>
    <x v="0"/>
    <x v="0"/>
    <x v="2"/>
  </r>
  <r>
    <x v="0"/>
    <x v="0"/>
    <x v="2"/>
    <x v="48"/>
  </r>
  <r>
    <x v="2"/>
    <x v="2"/>
    <x v="1"/>
    <x v="50"/>
  </r>
  <r>
    <x v="1"/>
    <x v="0"/>
    <x v="3"/>
    <x v="5"/>
  </r>
  <r>
    <x v="0"/>
    <x v="1"/>
    <x v="2"/>
    <x v="29"/>
  </r>
  <r>
    <x v="2"/>
    <x v="0"/>
    <x v="1"/>
    <x v="71"/>
  </r>
  <r>
    <x v="0"/>
    <x v="0"/>
    <x v="0"/>
    <x v="72"/>
  </r>
  <r>
    <x v="0"/>
    <x v="1"/>
    <x v="2"/>
    <x v="73"/>
  </r>
  <r>
    <x v="3"/>
    <x v="1"/>
    <x v="1"/>
    <x v="28"/>
  </r>
  <r>
    <x v="1"/>
    <x v="0"/>
    <x v="0"/>
    <x v="20"/>
  </r>
  <r>
    <x v="2"/>
    <x v="1"/>
    <x v="2"/>
    <x v="44"/>
  </r>
  <r>
    <x v="2"/>
    <x v="2"/>
    <x v="1"/>
    <x v="48"/>
  </r>
  <r>
    <x v="1"/>
    <x v="0"/>
    <x v="3"/>
    <x v="41"/>
  </r>
  <r>
    <x v="0"/>
    <x v="0"/>
    <x v="2"/>
    <x v="61"/>
  </r>
  <r>
    <x v="2"/>
    <x v="1"/>
    <x v="1"/>
    <x v="74"/>
  </r>
  <r>
    <x v="0"/>
    <x v="0"/>
    <x v="0"/>
    <x v="72"/>
  </r>
  <r>
    <x v="0"/>
    <x v="0"/>
    <x v="2"/>
    <x v="3"/>
  </r>
  <r>
    <x v="2"/>
    <x v="1"/>
    <x v="1"/>
    <x v="3"/>
  </r>
  <r>
    <x v="1"/>
    <x v="0"/>
    <x v="3"/>
    <x v="5"/>
  </r>
  <r>
    <x v="2"/>
    <x v="1"/>
    <x v="1"/>
    <x v="75"/>
  </r>
  <r>
    <x v="0"/>
    <x v="0"/>
    <x v="0"/>
    <x v="2"/>
  </r>
  <r>
    <x v="2"/>
    <x v="0"/>
    <x v="1"/>
    <x v="76"/>
  </r>
  <r>
    <x v="1"/>
    <x v="1"/>
    <x v="3"/>
    <x v="77"/>
  </r>
  <r>
    <x v="0"/>
    <x v="0"/>
    <x v="2"/>
    <x v="31"/>
  </r>
  <r>
    <x v="2"/>
    <x v="2"/>
    <x v="1"/>
    <x v="78"/>
  </r>
  <r>
    <x v="0"/>
    <x v="0"/>
    <x v="0"/>
    <x v="20"/>
  </r>
  <r>
    <x v="0"/>
    <x v="0"/>
    <x v="2"/>
    <x v="79"/>
  </r>
  <r>
    <x v="2"/>
    <x v="1"/>
    <x v="1"/>
    <x v="80"/>
  </r>
  <r>
    <x v="1"/>
    <x v="0"/>
    <x v="0"/>
    <x v="20"/>
  </r>
  <r>
    <x v="0"/>
    <x v="1"/>
    <x v="2"/>
    <x v="32"/>
  </r>
  <r>
    <x v="2"/>
    <x v="2"/>
    <x v="1"/>
    <x v="9"/>
  </r>
  <r>
    <x v="1"/>
    <x v="0"/>
    <x v="3"/>
    <x v="81"/>
  </r>
  <r>
    <x v="0"/>
    <x v="1"/>
    <x v="2"/>
    <x v="29"/>
  </r>
  <r>
    <x v="2"/>
    <x v="0"/>
    <x v="1"/>
    <x v="82"/>
  </r>
  <r>
    <x v="0"/>
    <x v="0"/>
    <x v="0"/>
    <x v="2"/>
  </r>
  <r>
    <x v="0"/>
    <x v="1"/>
    <x v="2"/>
    <x v="83"/>
  </r>
  <r>
    <x v="3"/>
    <x v="2"/>
    <x v="1"/>
    <x v="84"/>
  </r>
  <r>
    <x v="1"/>
    <x v="0"/>
    <x v="3"/>
    <x v="5"/>
  </r>
  <r>
    <x v="0"/>
    <x v="0"/>
    <x v="2"/>
    <x v="85"/>
  </r>
  <r>
    <x v="2"/>
    <x v="1"/>
    <x v="1"/>
    <x v="44"/>
  </r>
  <r>
    <x v="0"/>
    <x v="0"/>
    <x v="0"/>
    <x v="20"/>
  </r>
  <r>
    <x v="0"/>
    <x v="0"/>
    <x v="2"/>
    <x v="86"/>
  </r>
  <r>
    <x v="2"/>
    <x v="1"/>
    <x v="1"/>
    <x v="87"/>
  </r>
  <r>
    <x v="1"/>
    <x v="0"/>
    <x v="3"/>
    <x v="88"/>
  </r>
  <r>
    <x v="2"/>
    <x v="0"/>
    <x v="1"/>
    <x v="82"/>
  </r>
  <r>
    <x v="2"/>
    <x v="2"/>
    <x v="1"/>
    <x v="44"/>
  </r>
  <r>
    <x v="0"/>
    <x v="0"/>
    <x v="0"/>
    <x v="72"/>
  </r>
  <r>
    <x v="0"/>
    <x v="1"/>
    <x v="2"/>
    <x v="89"/>
  </r>
  <r>
    <x v="3"/>
    <x v="1"/>
    <x v="1"/>
    <x v="42"/>
  </r>
  <r>
    <x v="1"/>
    <x v="0"/>
    <x v="3"/>
    <x v="5"/>
  </r>
  <r>
    <x v="2"/>
    <x v="0"/>
    <x v="1"/>
    <x v="50"/>
  </r>
  <r>
    <x v="1"/>
    <x v="1"/>
    <x v="3"/>
    <x v="90"/>
  </r>
  <r>
    <x v="0"/>
    <x v="0"/>
    <x v="2"/>
    <x v="34"/>
  </r>
  <r>
    <x v="2"/>
    <x v="2"/>
    <x v="1"/>
    <x v="9"/>
  </r>
  <r>
    <x v="0"/>
    <x v="0"/>
    <x v="0"/>
    <x v="72"/>
  </r>
  <r>
    <x v="0"/>
    <x v="0"/>
    <x v="2"/>
    <x v="79"/>
  </r>
  <r>
    <x v="2"/>
    <x v="1"/>
    <x v="1"/>
    <x v="25"/>
  </r>
  <r>
    <x v="1"/>
    <x v="0"/>
    <x v="3"/>
    <x v="5"/>
  </r>
  <r>
    <x v="0"/>
    <x v="1"/>
    <x v="2"/>
    <x v="89"/>
  </r>
  <r>
    <x v="2"/>
    <x v="2"/>
    <x v="1"/>
    <x v="91"/>
  </r>
  <r>
    <x v="1"/>
    <x v="0"/>
    <x v="3"/>
    <x v="5"/>
  </r>
  <r>
    <x v="0"/>
    <x v="0"/>
    <x v="2"/>
    <x v="92"/>
  </r>
  <r>
    <x v="2"/>
    <x v="0"/>
    <x v="1"/>
    <x v="11"/>
  </r>
  <r>
    <x v="0"/>
    <x v="1"/>
    <x v="0"/>
    <x v="66"/>
  </r>
  <r>
    <x v="0"/>
    <x v="0"/>
    <x v="2"/>
    <x v="93"/>
  </r>
  <r>
    <x v="3"/>
    <x v="2"/>
    <x v="1"/>
    <x v="16"/>
  </r>
  <r>
    <x v="1"/>
    <x v="0"/>
    <x v="3"/>
    <x v="88"/>
  </r>
  <r>
    <x v="0"/>
    <x v="0"/>
    <x v="2"/>
    <x v="94"/>
  </r>
  <r>
    <x v="2"/>
    <x v="1"/>
    <x v="1"/>
    <x v="95"/>
  </r>
  <r>
    <x v="0"/>
    <x v="0"/>
    <x v="0"/>
    <x v="20"/>
  </r>
  <r>
    <x v="0"/>
    <x v="0"/>
    <x v="2"/>
    <x v="96"/>
  </r>
  <r>
    <x v="2"/>
    <x v="1"/>
    <x v="1"/>
    <x v="87"/>
  </r>
  <r>
    <x v="2"/>
    <x v="0"/>
    <x v="2"/>
    <x v="16"/>
  </r>
  <r>
    <x v="2"/>
    <x v="2"/>
    <x v="1"/>
    <x v="97"/>
  </r>
  <r>
    <x v="0"/>
    <x v="0"/>
    <x v="0"/>
    <x v="7"/>
  </r>
  <r>
    <x v="0"/>
    <x v="1"/>
    <x v="2"/>
    <x v="98"/>
  </r>
  <r>
    <x v="2"/>
    <x v="1"/>
    <x v="1"/>
    <x v="3"/>
  </r>
  <r>
    <x v="0"/>
    <x v="0"/>
    <x v="0"/>
    <x v="20"/>
  </r>
  <r>
    <x v="2"/>
    <x v="0"/>
    <x v="1"/>
    <x v="99"/>
  </r>
  <r>
    <x v="1"/>
    <x v="1"/>
    <x v="3"/>
    <x v="90"/>
  </r>
  <r>
    <x v="0"/>
    <x v="0"/>
    <x v="2"/>
    <x v="13"/>
  </r>
  <r>
    <x v="2"/>
    <x v="2"/>
    <x v="1"/>
    <x v="100"/>
  </r>
  <r>
    <x v="0"/>
    <x v="0"/>
    <x v="0"/>
    <x v="72"/>
  </r>
  <r>
    <x v="0"/>
    <x v="0"/>
    <x v="2"/>
    <x v="68"/>
  </r>
  <r>
    <x v="2"/>
    <x v="1"/>
    <x v="1"/>
    <x v="25"/>
  </r>
  <r>
    <x v="0"/>
    <x v="0"/>
    <x v="3"/>
    <x v="5"/>
  </r>
  <r>
    <x v="0"/>
    <x v="1"/>
    <x v="2"/>
    <x v="98"/>
  </r>
  <r>
    <x v="2"/>
    <x v="2"/>
    <x v="1"/>
    <x v="2"/>
  </r>
  <r>
    <x v="1"/>
    <x v="0"/>
    <x v="3"/>
    <x v="5"/>
  </r>
  <r>
    <x v="0"/>
    <x v="0"/>
    <x v="2"/>
    <x v="92"/>
  </r>
  <r>
    <x v="2"/>
    <x v="0"/>
    <x v="1"/>
    <x v="11"/>
  </r>
  <r>
    <x v="0"/>
    <x v="1"/>
    <x v="0"/>
    <x v="37"/>
  </r>
  <r>
    <x v="0"/>
    <x v="0"/>
    <x v="2"/>
    <x v="29"/>
  </r>
  <r>
    <x v="3"/>
    <x v="2"/>
    <x v="1"/>
    <x v="16"/>
  </r>
  <r>
    <x v="1"/>
    <x v="0"/>
    <x v="3"/>
    <x v="88"/>
  </r>
  <r>
    <x v="2"/>
    <x v="0"/>
    <x v="2"/>
    <x v="44"/>
  </r>
  <r>
    <x v="2"/>
    <x v="1"/>
    <x v="1"/>
    <x v="95"/>
  </r>
  <r>
    <x v="0"/>
    <x v="0"/>
    <x v="0"/>
    <x v="20"/>
  </r>
  <r>
    <x v="0"/>
    <x v="0"/>
    <x v="2"/>
    <x v="101"/>
  </r>
  <r>
    <x v="2"/>
    <x v="1"/>
    <x v="1"/>
    <x v="19"/>
  </r>
  <r>
    <x v="1"/>
    <x v="0"/>
    <x v="3"/>
    <x v="5"/>
  </r>
  <r>
    <x v="2"/>
    <x v="0"/>
    <x v="2"/>
    <x v="102"/>
  </r>
  <r>
    <x v="2"/>
    <x v="2"/>
    <x v="1"/>
    <x v="103"/>
  </r>
  <r>
    <x v="0"/>
    <x v="0"/>
    <x v="0"/>
    <x v="104"/>
  </r>
  <r>
    <x v="0"/>
    <x v="1"/>
    <x v="2"/>
    <x v="56"/>
  </r>
  <r>
    <x v="3"/>
    <x v="1"/>
    <x v="1"/>
    <x v="105"/>
  </r>
  <r>
    <x v="0"/>
    <x v="0"/>
    <x v="0"/>
    <x v="20"/>
  </r>
  <r>
    <x v="2"/>
    <x v="0"/>
    <x v="1"/>
    <x v="79"/>
  </r>
  <r>
    <x v="1"/>
    <x v="1"/>
    <x v="3"/>
    <x v="106"/>
  </r>
  <r>
    <x v="0"/>
    <x v="0"/>
    <x v="2"/>
    <x v="92"/>
  </r>
  <r>
    <x v="2"/>
    <x v="2"/>
    <x v="1"/>
    <x v="19"/>
  </r>
  <r>
    <x v="0"/>
    <x v="0"/>
    <x v="0"/>
    <x v="20"/>
  </r>
  <r>
    <x v="0"/>
    <x v="0"/>
    <x v="2"/>
    <x v="93"/>
  </r>
  <r>
    <x v="2"/>
    <x v="1"/>
    <x v="1"/>
    <x v="50"/>
  </r>
  <r>
    <x v="0"/>
    <x v="0"/>
    <x v="0"/>
    <x v="104"/>
  </r>
  <r>
    <x v="0"/>
    <x v="0"/>
    <x v="2"/>
    <x v="68"/>
  </r>
  <r>
    <x v="2"/>
    <x v="2"/>
    <x v="1"/>
    <x v="103"/>
  </r>
  <r>
    <x v="1"/>
    <x v="0"/>
    <x v="3"/>
    <x v="77"/>
  </r>
  <r>
    <x v="0"/>
    <x v="0"/>
    <x v="2"/>
    <x v="68"/>
  </r>
  <r>
    <x v="2"/>
    <x v="2"/>
    <x v="1"/>
    <x v="62"/>
  </r>
  <r>
    <x v="0"/>
    <x v="0"/>
    <x v="0"/>
    <x v="89"/>
  </r>
  <r>
    <x v="0"/>
    <x v="0"/>
    <x v="2"/>
    <x v="46"/>
  </r>
  <r>
    <x v="2"/>
    <x v="1"/>
    <x v="1"/>
    <x v="3"/>
  </r>
  <r>
    <x v="0"/>
    <x v="0"/>
    <x v="0"/>
    <x v="37"/>
  </r>
  <r>
    <x v="2"/>
    <x v="0"/>
    <x v="2"/>
    <x v="107"/>
  </r>
  <r>
    <x v="2"/>
    <x v="1"/>
    <x v="1"/>
    <x v="25"/>
  </r>
  <r>
    <x v="1"/>
    <x v="0"/>
    <x v="3"/>
    <x v="108"/>
  </r>
  <r>
    <x v="0"/>
    <x v="0"/>
    <x v="2"/>
    <x v="68"/>
  </r>
  <r>
    <x v="0"/>
    <x v="0"/>
    <x v="0"/>
    <x v="37"/>
  </r>
  <r>
    <x v="2"/>
    <x v="0"/>
    <x v="2"/>
    <x v="55"/>
  </r>
  <r>
    <x v="1"/>
    <x v="0"/>
    <x v="3"/>
    <x v="77"/>
  </r>
  <r>
    <x v="0"/>
    <x v="0"/>
    <x v="2"/>
    <x v="46"/>
  </r>
  <r>
    <x v="2"/>
    <x v="1"/>
    <x v="1"/>
    <x v="22"/>
  </r>
  <r>
    <x v="0"/>
    <x v="0"/>
    <x v="0"/>
    <x v="20"/>
  </r>
  <r>
    <x v="0"/>
    <x v="0"/>
    <x v="2"/>
    <x v="98"/>
  </r>
  <r>
    <x v="2"/>
    <x v="2"/>
    <x v="1"/>
    <x v="78"/>
  </r>
  <r>
    <x v="0"/>
    <x v="0"/>
    <x v="0"/>
    <x v="20"/>
  </r>
  <r>
    <x v="0"/>
    <x v="0"/>
    <x v="2"/>
    <x v="31"/>
  </r>
  <r>
    <x v="2"/>
    <x v="1"/>
    <x v="1"/>
    <x v="42"/>
  </r>
  <r>
    <x v="0"/>
    <x v="0"/>
    <x v="3"/>
    <x v="5"/>
  </r>
  <r>
    <x v="0"/>
    <x v="0"/>
    <x v="2"/>
    <x v="56"/>
  </r>
  <r>
    <x v="2"/>
    <x v="2"/>
    <x v="1"/>
    <x v="100"/>
  </r>
  <r>
    <x v="0"/>
    <x v="0"/>
    <x v="0"/>
    <x v="104"/>
  </r>
  <r>
    <x v="0"/>
    <x v="0"/>
    <x v="2"/>
    <x v="46"/>
  </r>
  <r>
    <x v="2"/>
    <x v="1"/>
    <x v="1"/>
    <x v="3"/>
  </r>
  <r>
    <x v="0"/>
    <x v="0"/>
    <x v="0"/>
    <x v="37"/>
  </r>
  <r>
    <x v="2"/>
    <x v="1"/>
    <x v="1"/>
    <x v="95"/>
  </r>
  <r>
    <x v="1"/>
    <x v="0"/>
    <x v="3"/>
    <x v="88"/>
  </r>
  <r>
    <x v="0"/>
    <x v="0"/>
    <x v="2"/>
    <x v="93"/>
  </r>
  <r>
    <x v="2"/>
    <x v="2"/>
    <x v="1"/>
    <x v="2"/>
  </r>
  <r>
    <x v="0"/>
    <x v="0"/>
    <x v="0"/>
    <x v="20"/>
  </r>
  <r>
    <x v="2"/>
    <x v="0"/>
    <x v="1"/>
    <x v="2"/>
  </r>
  <r>
    <x v="0"/>
    <x v="0"/>
    <x v="0"/>
    <x v="109"/>
  </r>
  <r>
    <x v="0"/>
    <x v="0"/>
    <x v="2"/>
    <x v="7"/>
  </r>
  <r>
    <x v="2"/>
    <x v="2"/>
    <x v="1"/>
    <x v="3"/>
  </r>
  <r>
    <x v="1"/>
    <x v="0"/>
    <x v="3"/>
    <x v="5"/>
  </r>
  <r>
    <x v="0"/>
    <x v="0"/>
    <x v="2"/>
    <x v="13"/>
  </r>
  <r>
    <x v="2"/>
    <x v="1"/>
    <x v="1"/>
    <x v="2"/>
  </r>
  <r>
    <x v="0"/>
    <x v="0"/>
    <x v="0"/>
    <x v="20"/>
  </r>
  <r>
    <x v="2"/>
    <x v="0"/>
    <x v="2"/>
    <x v="10"/>
  </r>
  <r>
    <x v="2"/>
    <x v="2"/>
    <x v="1"/>
    <x v="2"/>
  </r>
  <r>
    <x v="0"/>
    <x v="0"/>
    <x v="3"/>
    <x v="5"/>
  </r>
  <r>
    <x v="0"/>
    <x v="0"/>
    <x v="2"/>
    <x v="93"/>
  </r>
  <r>
    <x v="2"/>
    <x v="1"/>
    <x v="1"/>
    <x v="42"/>
  </r>
  <r>
    <x v="0"/>
    <x v="0"/>
    <x v="0"/>
    <x v="49"/>
  </r>
  <r>
    <x v="0"/>
    <x v="0"/>
    <x v="2"/>
    <x v="56"/>
  </r>
  <r>
    <x v="0"/>
    <x v="0"/>
    <x v="0"/>
    <x v="104"/>
  </r>
  <r>
    <x v="0"/>
    <x v="0"/>
    <x v="2"/>
    <x v="46"/>
  </r>
  <r>
    <x v="2"/>
    <x v="0"/>
    <x v="2"/>
    <x v="2"/>
  </r>
  <r>
    <x v="0"/>
    <x v="1"/>
    <x v="0"/>
    <x v="56"/>
  </r>
  <r>
    <x v="0"/>
    <x v="0"/>
    <x v="3"/>
    <x v="5"/>
  </r>
  <r>
    <x v="0"/>
    <x v="0"/>
    <x v="2"/>
    <x v="68"/>
  </r>
  <r>
    <x v="2"/>
    <x v="1"/>
    <x v="1"/>
    <x v="2"/>
  </r>
  <r>
    <x v="0"/>
    <x v="0"/>
    <x v="0"/>
    <x v="109"/>
  </r>
  <r>
    <x v="0"/>
    <x v="0"/>
    <x v="2"/>
    <x v="10"/>
  </r>
  <r>
    <x v="2"/>
    <x v="2"/>
    <x v="1"/>
    <x v="42"/>
  </r>
  <r>
    <x v="1"/>
    <x v="0"/>
    <x v="3"/>
    <x v="5"/>
  </r>
  <r>
    <x v="0"/>
    <x v="0"/>
    <x v="2"/>
    <x v="93"/>
  </r>
  <r>
    <x v="2"/>
    <x v="2"/>
    <x v="1"/>
    <x v="2"/>
  </r>
  <r>
    <x v="0"/>
    <x v="0"/>
    <x v="0"/>
    <x v="49"/>
  </r>
  <r>
    <x v="2"/>
    <x v="1"/>
    <x v="1"/>
    <x v="3"/>
  </r>
  <r>
    <x v="0"/>
    <x v="0"/>
    <x v="0"/>
    <x v="37"/>
  </r>
  <r>
    <x v="2"/>
    <x v="0"/>
    <x v="2"/>
    <x v="10"/>
  </r>
  <r>
    <x v="2"/>
    <x v="2"/>
    <x v="1"/>
    <x v="2"/>
  </r>
  <r>
    <x v="0"/>
    <x v="0"/>
    <x v="0"/>
    <x v="20"/>
  </r>
  <r>
    <x v="0"/>
    <x v="0"/>
    <x v="2"/>
    <x v="46"/>
  </r>
  <r>
    <x v="2"/>
    <x v="1"/>
    <x v="1"/>
    <x v="95"/>
  </r>
  <r>
    <x v="1"/>
    <x v="0"/>
    <x v="3"/>
    <x v="5"/>
  </r>
  <r>
    <x v="0"/>
    <x v="0"/>
    <x v="2"/>
    <x v="13"/>
  </r>
  <r>
    <x v="2"/>
    <x v="2"/>
    <x v="1"/>
    <x v="2"/>
  </r>
  <r>
    <x v="0"/>
    <x v="0"/>
    <x v="0"/>
    <x v="104"/>
  </r>
  <r>
    <x v="0"/>
    <x v="0"/>
    <x v="2"/>
    <x v="31"/>
  </r>
  <r>
    <x v="2"/>
    <x v="1"/>
    <x v="1"/>
    <x v="110"/>
  </r>
  <r>
    <x v="0"/>
    <x v="0"/>
    <x v="0"/>
    <x v="37"/>
  </r>
  <r>
    <x v="2"/>
    <x v="0"/>
    <x v="1"/>
    <x v="59"/>
  </r>
  <r>
    <x v="2"/>
    <x v="2"/>
    <x v="1"/>
    <x v="2"/>
  </r>
  <r>
    <x v="2"/>
    <x v="1"/>
    <x v="1"/>
    <x v="111"/>
  </r>
  <r>
    <x v="1"/>
    <x v="0"/>
    <x v="3"/>
    <x v="41"/>
  </r>
  <r>
    <x v="0"/>
    <x v="0"/>
    <x v="2"/>
    <x v="23"/>
  </r>
  <r>
    <x v="2"/>
    <x v="2"/>
    <x v="1"/>
    <x v="2"/>
  </r>
  <r>
    <x v="0"/>
    <x v="0"/>
    <x v="0"/>
    <x v="49"/>
  </r>
  <r>
    <x v="2"/>
    <x v="1"/>
    <x v="1"/>
    <x v="95"/>
  </r>
  <r>
    <x v="0"/>
    <x v="1"/>
    <x v="0"/>
    <x v="77"/>
  </r>
  <r>
    <x v="1"/>
    <x v="0"/>
    <x v="0"/>
    <x v="112"/>
  </r>
  <r>
    <x v="1"/>
    <x v="1"/>
    <x v="3"/>
    <x v="113"/>
  </r>
  <r>
    <x v="1"/>
    <x v="0"/>
    <x v="3"/>
    <x v="114"/>
  </r>
  <r>
    <x v="0"/>
    <x v="2"/>
    <x v="0"/>
    <x v="115"/>
  </r>
  <r>
    <x v="1"/>
    <x v="0"/>
    <x v="0"/>
    <x v="41"/>
  </r>
  <r>
    <x v="0"/>
    <x v="0"/>
    <x v="2"/>
    <x v="116"/>
  </r>
  <r>
    <x v="1"/>
    <x v="1"/>
    <x v="3"/>
    <x v="117"/>
  </r>
  <r>
    <x v="0"/>
    <x v="2"/>
    <x v="2"/>
    <x v="118"/>
  </r>
  <r>
    <x v="0"/>
    <x v="0"/>
    <x v="0"/>
    <x v="119"/>
  </r>
  <r>
    <x v="1"/>
    <x v="1"/>
    <x v="0"/>
    <x v="120"/>
  </r>
  <r>
    <x v="0"/>
    <x v="0"/>
    <x v="0"/>
    <x v="121"/>
  </r>
  <r>
    <x v="1"/>
    <x v="2"/>
    <x v="3"/>
    <x v="122"/>
  </r>
  <r>
    <x v="0"/>
    <x v="0"/>
    <x v="2"/>
    <x v="123"/>
  </r>
  <r>
    <x v="1"/>
    <x v="0"/>
    <x v="0"/>
    <x v="112"/>
  </r>
  <r>
    <x v="1"/>
    <x v="1"/>
    <x v="3"/>
    <x v="113"/>
  </r>
  <r>
    <x v="1"/>
    <x v="0"/>
    <x v="3"/>
    <x v="114"/>
  </r>
  <r>
    <x v="0"/>
    <x v="2"/>
    <x v="0"/>
    <x v="115"/>
  </r>
  <r>
    <x v="1"/>
    <x v="0"/>
    <x v="0"/>
    <x v="41"/>
  </r>
  <r>
    <x v="1"/>
    <x v="0"/>
    <x v="0"/>
    <x v="120"/>
  </r>
  <r>
    <x v="1"/>
    <x v="1"/>
    <x v="0"/>
    <x v="90"/>
  </r>
  <r>
    <x v="0"/>
    <x v="0"/>
    <x v="2"/>
    <x v="118"/>
  </r>
  <r>
    <x v="1"/>
    <x v="0"/>
    <x v="0"/>
    <x v="124"/>
  </r>
  <r>
    <x v="1"/>
    <x v="0"/>
    <x v="3"/>
    <x v="125"/>
  </r>
  <r>
    <x v="0"/>
    <x v="1"/>
    <x v="2"/>
    <x v="1"/>
  </r>
  <r>
    <x v="1"/>
    <x v="0"/>
    <x v="0"/>
    <x v="126"/>
  </r>
  <r>
    <x v="0"/>
    <x v="1"/>
    <x v="2"/>
    <x v="0"/>
  </r>
  <r>
    <x v="1"/>
    <x v="0"/>
    <x v="3"/>
    <x v="114"/>
  </r>
  <r>
    <x v="0"/>
    <x v="2"/>
    <x v="2"/>
    <x v="127"/>
  </r>
  <r>
    <x v="1"/>
    <x v="0"/>
    <x v="0"/>
    <x v="41"/>
  </r>
  <r>
    <x v="0"/>
    <x v="1"/>
    <x v="2"/>
    <x v="128"/>
  </r>
  <r>
    <x v="1"/>
    <x v="0"/>
    <x v="3"/>
    <x v="129"/>
  </r>
  <r>
    <x v="0"/>
    <x v="2"/>
    <x v="2"/>
    <x v="130"/>
  </r>
  <r>
    <x v="1"/>
    <x v="0"/>
    <x v="0"/>
    <x v="131"/>
  </r>
  <r>
    <x v="0"/>
    <x v="0"/>
    <x v="0"/>
    <x v="126"/>
  </r>
  <r>
    <x v="0"/>
    <x v="1"/>
    <x v="0"/>
    <x v="90"/>
  </r>
  <r>
    <x v="0"/>
    <x v="0"/>
    <x v="2"/>
    <x v="1"/>
  </r>
  <r>
    <x v="1"/>
    <x v="0"/>
    <x v="0"/>
    <x v="126"/>
  </r>
  <r>
    <x v="0"/>
    <x v="1"/>
    <x v="2"/>
    <x v="0"/>
  </r>
  <r>
    <x v="1"/>
    <x v="0"/>
    <x v="0"/>
    <x v="120"/>
  </r>
  <r>
    <x v="0"/>
    <x v="2"/>
    <x v="2"/>
    <x v="127"/>
  </r>
  <r>
    <x v="1"/>
    <x v="0"/>
    <x v="0"/>
    <x v="41"/>
  </r>
  <r>
    <x v="0"/>
    <x v="1"/>
    <x v="2"/>
    <x v="128"/>
  </r>
  <r>
    <x v="1"/>
    <x v="0"/>
    <x v="3"/>
    <x v="114"/>
  </r>
  <r>
    <x v="0"/>
    <x v="0"/>
    <x v="0"/>
    <x v="126"/>
  </r>
  <r>
    <x v="0"/>
    <x v="2"/>
    <x v="2"/>
    <x v="1"/>
  </r>
  <r>
    <x v="1"/>
    <x v="0"/>
    <x v="3"/>
    <x v="132"/>
  </r>
  <r>
    <x v="1"/>
    <x v="1"/>
    <x v="0"/>
    <x v="131"/>
  </r>
  <r>
    <x v="0"/>
    <x v="0"/>
    <x v="2"/>
    <x v="118"/>
  </r>
  <r>
    <x v="1"/>
    <x v="0"/>
    <x v="3"/>
    <x v="129"/>
  </r>
  <r>
    <x v="0"/>
    <x v="1"/>
    <x v="2"/>
    <x v="1"/>
  </r>
  <r>
    <x v="1"/>
    <x v="0"/>
    <x v="3"/>
    <x v="125"/>
  </r>
  <r>
    <x v="1"/>
    <x v="0"/>
    <x v="0"/>
    <x v="133"/>
  </r>
  <r>
    <x v="1"/>
    <x v="0"/>
    <x v="0"/>
    <x v="6"/>
  </r>
  <r>
    <x v="1"/>
    <x v="0"/>
    <x v="3"/>
    <x v="122"/>
  </r>
  <r>
    <x v="1"/>
    <x v="1"/>
    <x v="0"/>
    <x v="124"/>
  </r>
  <r>
    <x v="1"/>
    <x v="0"/>
    <x v="0"/>
    <x v="112"/>
  </r>
  <r>
    <x v="0"/>
    <x v="1"/>
    <x v="2"/>
    <x v="134"/>
  </r>
  <r>
    <x v="0"/>
    <x v="1"/>
    <x v="2"/>
    <x v="135"/>
  </r>
  <r>
    <x v="0"/>
    <x v="2"/>
    <x v="0"/>
    <x v="133"/>
  </r>
  <r>
    <x v="0"/>
    <x v="1"/>
    <x v="2"/>
    <x v="136"/>
  </r>
  <r>
    <x v="1"/>
    <x v="0"/>
    <x v="3"/>
    <x v="137"/>
  </r>
  <r>
    <x v="0"/>
    <x v="2"/>
    <x v="2"/>
    <x v="1"/>
  </r>
  <r>
    <x v="1"/>
    <x v="0"/>
    <x v="0"/>
    <x v="138"/>
  </r>
  <r>
    <x v="1"/>
    <x v="0"/>
    <x v="0"/>
    <x v="6"/>
  </r>
  <r>
    <x v="0"/>
    <x v="1"/>
    <x v="2"/>
    <x v="136"/>
  </r>
  <r>
    <x v="1"/>
    <x v="0"/>
    <x v="3"/>
    <x v="137"/>
  </r>
  <r>
    <x v="0"/>
    <x v="0"/>
    <x v="0"/>
    <x v="139"/>
  </r>
  <r>
    <x v="1"/>
    <x v="1"/>
    <x v="0"/>
    <x v="113"/>
  </r>
  <r>
    <x v="2"/>
    <x v="0"/>
    <x v="2"/>
    <x v="109"/>
  </r>
  <r>
    <x v="0"/>
    <x v="0"/>
    <x v="2"/>
    <x v="140"/>
  </r>
  <r>
    <x v="2"/>
    <x v="1"/>
    <x v="1"/>
    <x v="141"/>
  </r>
  <r>
    <x v="1"/>
    <x v="0"/>
    <x v="0"/>
    <x v="124"/>
  </r>
  <r>
    <x v="0"/>
    <x v="0"/>
    <x v="2"/>
    <x v="0"/>
  </r>
  <r>
    <x v="0"/>
    <x v="1"/>
    <x v="0"/>
    <x v="131"/>
  </r>
  <r>
    <x v="2"/>
    <x v="0"/>
    <x v="1"/>
    <x v="142"/>
  </r>
  <r>
    <x v="0"/>
    <x v="0"/>
    <x v="2"/>
    <x v="143"/>
  </r>
  <r>
    <x v="1"/>
    <x v="1"/>
    <x v="0"/>
    <x v="144"/>
  </r>
  <r>
    <x v="2"/>
    <x v="0"/>
    <x v="2"/>
    <x v="145"/>
  </r>
  <r>
    <x v="0"/>
    <x v="0"/>
    <x v="2"/>
    <x v="146"/>
  </r>
  <r>
    <x v="1"/>
    <x v="0"/>
    <x v="0"/>
    <x v="21"/>
  </r>
  <r>
    <x v="0"/>
    <x v="0"/>
    <x v="2"/>
    <x v="26"/>
  </r>
  <r>
    <x v="1"/>
    <x v="1"/>
    <x v="0"/>
    <x v="8"/>
  </r>
  <r>
    <x v="0"/>
    <x v="0"/>
    <x v="0"/>
    <x v="147"/>
  </r>
  <r>
    <x v="1"/>
    <x v="0"/>
    <x v="3"/>
    <x v="148"/>
  </r>
  <r>
    <x v="0"/>
    <x v="1"/>
    <x v="2"/>
    <x v="149"/>
  </r>
  <r>
    <x v="1"/>
    <x v="0"/>
    <x v="0"/>
    <x v="21"/>
  </r>
  <r>
    <x v="0"/>
    <x v="2"/>
    <x v="2"/>
    <x v="116"/>
  </r>
  <r>
    <x v="0"/>
    <x v="0"/>
    <x v="2"/>
    <x v="150"/>
  </r>
  <r>
    <x v="1"/>
    <x v="0"/>
    <x v="0"/>
    <x v="90"/>
  </r>
  <r>
    <x v="1"/>
    <x v="0"/>
    <x v="0"/>
    <x v="21"/>
  </r>
  <r>
    <x v="0"/>
    <x v="2"/>
    <x v="2"/>
    <x v="116"/>
  </r>
  <r>
    <x v="1"/>
    <x v="0"/>
    <x v="0"/>
    <x v="38"/>
  </r>
  <r>
    <x v="1"/>
    <x v="0"/>
    <x v="3"/>
    <x v="151"/>
  </r>
  <r>
    <x v="0"/>
    <x v="1"/>
    <x v="2"/>
    <x v="152"/>
  </r>
  <r>
    <x v="1"/>
    <x v="0"/>
    <x v="3"/>
    <x v="148"/>
  </r>
  <r>
    <x v="1"/>
    <x v="0"/>
    <x v="0"/>
    <x v="90"/>
  </r>
  <r>
    <x v="1"/>
    <x v="1"/>
    <x v="0"/>
    <x v="8"/>
  </r>
  <r>
    <x v="0"/>
    <x v="1"/>
    <x v="2"/>
    <x v="152"/>
  </r>
  <r>
    <x v="0"/>
    <x v="1"/>
    <x v="0"/>
    <x v="133"/>
  </r>
  <r>
    <x v="0"/>
    <x v="0"/>
    <x v="2"/>
    <x v="26"/>
  </r>
  <r>
    <x v="0"/>
    <x v="1"/>
    <x v="2"/>
    <x v="66"/>
  </r>
  <r>
    <x v="1"/>
    <x v="0"/>
    <x v="3"/>
    <x v="148"/>
  </r>
  <r>
    <x v="1"/>
    <x v="0"/>
    <x v="2"/>
    <x v="134"/>
  </r>
  <r>
    <x v="1"/>
    <x v="0"/>
    <x v="0"/>
    <x v="153"/>
  </r>
  <r>
    <x v="0"/>
    <x v="1"/>
    <x v="2"/>
    <x v="135"/>
  </r>
  <r>
    <x v="1"/>
    <x v="0"/>
    <x v="0"/>
    <x v="21"/>
  </r>
  <r>
    <x v="1"/>
    <x v="0"/>
    <x v="0"/>
    <x v="106"/>
  </r>
  <r>
    <x v="0"/>
    <x v="0"/>
    <x v="2"/>
    <x v="118"/>
  </r>
  <r>
    <x v="0"/>
    <x v="1"/>
    <x v="0"/>
    <x v="133"/>
  </r>
  <r>
    <x v="0"/>
    <x v="0"/>
    <x v="2"/>
    <x v="123"/>
  </r>
  <r>
    <x v="1"/>
    <x v="0"/>
    <x v="2"/>
    <x v="154"/>
  </r>
  <r>
    <x v="0"/>
    <x v="0"/>
    <x v="2"/>
    <x v="66"/>
  </r>
  <r>
    <x v="1"/>
    <x v="0"/>
    <x v="0"/>
    <x v="90"/>
  </r>
  <r>
    <x v="1"/>
    <x v="1"/>
    <x v="0"/>
    <x v="8"/>
  </r>
  <r>
    <x v="0"/>
    <x v="2"/>
    <x v="1"/>
    <x v="155"/>
  </r>
  <r>
    <x v="1"/>
    <x v="0"/>
    <x v="0"/>
    <x v="156"/>
  </r>
  <r>
    <x v="0"/>
    <x v="0"/>
    <x v="2"/>
    <x v="26"/>
  </r>
  <r>
    <x v="0"/>
    <x v="1"/>
    <x v="2"/>
    <x v="123"/>
  </r>
  <r>
    <x v="1"/>
    <x v="0"/>
    <x v="2"/>
    <x v="154"/>
  </r>
  <r>
    <x v="0"/>
    <x v="0"/>
    <x v="2"/>
    <x v="157"/>
  </r>
  <r>
    <x v="1"/>
    <x v="1"/>
    <x v="0"/>
    <x v="119"/>
  </r>
  <r>
    <x v="0"/>
    <x v="0"/>
    <x v="2"/>
    <x v="109"/>
  </r>
  <r>
    <x v="1"/>
    <x v="0"/>
    <x v="3"/>
    <x v="6"/>
  </r>
  <r>
    <x v="0"/>
    <x v="0"/>
    <x v="2"/>
    <x v="158"/>
  </r>
  <r>
    <x v="1"/>
    <x v="0"/>
    <x v="0"/>
    <x v="5"/>
  </r>
  <r>
    <x v="0"/>
    <x v="0"/>
    <x v="2"/>
    <x v="5"/>
  </r>
  <r>
    <x v="1"/>
    <x v="0"/>
    <x v="0"/>
    <x v="8"/>
  </r>
  <r>
    <x v="1"/>
    <x v="0"/>
    <x v="2"/>
    <x v="8"/>
  </r>
  <r>
    <x v="2"/>
    <x v="2"/>
    <x v="1"/>
    <x v="29"/>
  </r>
  <r>
    <x v="0"/>
    <x v="1"/>
    <x v="0"/>
    <x v="159"/>
  </r>
  <r>
    <x v="3"/>
    <x v="2"/>
    <x v="1"/>
    <x v="160"/>
  </r>
  <r>
    <x v="1"/>
    <x v="1"/>
    <x v="0"/>
    <x v="106"/>
  </r>
  <r>
    <x v="1"/>
    <x v="0"/>
    <x v="3"/>
    <x v="113"/>
  </r>
  <r>
    <x v="0"/>
    <x v="1"/>
    <x v="2"/>
    <x v="161"/>
  </r>
  <r>
    <x v="2"/>
    <x v="2"/>
    <x v="2"/>
    <x v="162"/>
  </r>
  <r>
    <x v="2"/>
    <x v="1"/>
    <x v="1"/>
    <x v="163"/>
  </r>
  <r>
    <x v="0"/>
    <x v="0"/>
    <x v="0"/>
    <x v="118"/>
  </r>
  <r>
    <x v="3"/>
    <x v="2"/>
    <x v="1"/>
    <x v="2"/>
  </r>
  <r>
    <x v="2"/>
    <x v="1"/>
    <x v="2"/>
    <x v="20"/>
  </r>
  <r>
    <x v="0"/>
    <x v="1"/>
    <x v="2"/>
    <x v="164"/>
  </r>
  <r>
    <x v="3"/>
    <x v="2"/>
    <x v="1"/>
    <x v="165"/>
  </r>
  <r>
    <x v="0"/>
    <x v="0"/>
    <x v="3"/>
    <x v="124"/>
  </r>
  <r>
    <x v="1"/>
    <x v="1"/>
    <x v="0"/>
    <x v="90"/>
  </r>
  <r>
    <x v="0"/>
    <x v="1"/>
    <x v="2"/>
    <x v="166"/>
  </r>
  <r>
    <x v="0"/>
    <x v="0"/>
    <x v="0"/>
    <x v="167"/>
  </r>
  <r>
    <x v="2"/>
    <x v="1"/>
    <x v="2"/>
    <x v="168"/>
  </r>
  <r>
    <x v="3"/>
    <x v="2"/>
    <x v="1"/>
    <x v="46"/>
  </r>
  <r>
    <x v="1"/>
    <x v="0"/>
    <x v="0"/>
    <x v="169"/>
  </r>
  <r>
    <x v="2"/>
    <x v="2"/>
    <x v="1"/>
    <x v="13"/>
  </r>
  <r>
    <x v="3"/>
    <x v="2"/>
    <x v="1"/>
    <x v="10"/>
  </r>
  <r>
    <x v="0"/>
    <x v="1"/>
    <x v="2"/>
    <x v="5"/>
  </r>
  <r>
    <x v="3"/>
    <x v="2"/>
    <x v="1"/>
    <x v="36"/>
  </r>
  <r>
    <x v="1"/>
    <x v="1"/>
    <x v="3"/>
    <x v="41"/>
  </r>
  <r>
    <x v="2"/>
    <x v="1"/>
    <x v="2"/>
    <x v="170"/>
  </r>
  <r>
    <x v="2"/>
    <x v="2"/>
    <x v="1"/>
    <x v="171"/>
  </r>
  <r>
    <x v="0"/>
    <x v="1"/>
    <x v="2"/>
    <x v="81"/>
  </r>
  <r>
    <x v="2"/>
    <x v="2"/>
    <x v="1"/>
    <x v="172"/>
  </r>
  <r>
    <x v="2"/>
    <x v="2"/>
    <x v="1"/>
    <x v="172"/>
  </r>
  <r>
    <x v="2"/>
    <x v="2"/>
    <x v="1"/>
    <x v="68"/>
  </r>
  <r>
    <x v="2"/>
    <x v="2"/>
    <x v="1"/>
    <x v="72"/>
  </r>
  <r>
    <x v="1"/>
    <x v="0"/>
    <x v="3"/>
    <x v="41"/>
  </r>
  <r>
    <x v="1"/>
    <x v="0"/>
    <x v="3"/>
    <x v="113"/>
  </r>
  <r>
    <x v="3"/>
    <x v="2"/>
    <x v="1"/>
    <x v="2"/>
  </r>
  <r>
    <x v="2"/>
    <x v="2"/>
    <x v="1"/>
    <x v="34"/>
  </r>
  <r>
    <x v="2"/>
    <x v="1"/>
    <x v="2"/>
    <x v="20"/>
  </r>
  <r>
    <x v="1"/>
    <x v="0"/>
    <x v="3"/>
    <x v="114"/>
  </r>
  <r>
    <x v="3"/>
    <x v="2"/>
    <x v="1"/>
    <x v="173"/>
  </r>
  <r>
    <x v="0"/>
    <x v="0"/>
    <x v="0"/>
    <x v="174"/>
  </r>
  <r>
    <x v="0"/>
    <x v="1"/>
    <x v="0"/>
    <x v="1"/>
  </r>
  <r>
    <x v="3"/>
    <x v="2"/>
    <x v="1"/>
    <x v="175"/>
  </r>
  <r>
    <x v="1"/>
    <x v="1"/>
    <x v="3"/>
    <x v="113"/>
  </r>
  <r>
    <x v="3"/>
    <x v="2"/>
    <x v="1"/>
    <x v="176"/>
  </r>
  <r>
    <x v="1"/>
    <x v="0"/>
    <x v="3"/>
    <x v="113"/>
  </r>
  <r>
    <x v="0"/>
    <x v="1"/>
    <x v="2"/>
    <x v="177"/>
  </r>
  <r>
    <x v="2"/>
    <x v="2"/>
    <x v="1"/>
    <x v="163"/>
  </r>
  <r>
    <x v="0"/>
    <x v="1"/>
    <x v="0"/>
    <x v="178"/>
  </r>
  <r>
    <x v="2"/>
    <x v="2"/>
    <x v="1"/>
    <x v="172"/>
  </r>
  <r>
    <x v="1"/>
    <x v="0"/>
    <x v="0"/>
    <x v="90"/>
  </r>
  <r>
    <x v="1"/>
    <x v="0"/>
    <x v="0"/>
    <x v="77"/>
  </r>
  <r>
    <x v="1"/>
    <x v="0"/>
    <x v="0"/>
    <x v="133"/>
  </r>
  <r>
    <x v="2"/>
    <x v="2"/>
    <x v="1"/>
    <x v="46"/>
  </r>
  <r>
    <x v="2"/>
    <x v="1"/>
    <x v="2"/>
    <x v="179"/>
  </r>
  <r>
    <x v="3"/>
    <x v="2"/>
    <x v="1"/>
    <x v="176"/>
  </r>
  <r>
    <x v="3"/>
    <x v="2"/>
    <x v="1"/>
    <x v="10"/>
  </r>
  <r>
    <x v="3"/>
    <x v="2"/>
    <x v="1"/>
    <x v="96"/>
  </r>
  <r>
    <x v="1"/>
    <x v="1"/>
    <x v="0"/>
    <x v="180"/>
  </r>
  <r>
    <x v="1"/>
    <x v="0"/>
    <x v="3"/>
    <x v="114"/>
  </r>
  <r>
    <x v="2"/>
    <x v="2"/>
    <x v="1"/>
    <x v="181"/>
  </r>
  <r>
    <x v="0"/>
    <x v="1"/>
    <x v="0"/>
    <x v="153"/>
  </r>
  <r>
    <x v="3"/>
    <x v="2"/>
    <x v="1"/>
    <x v="160"/>
  </r>
  <r>
    <x v="2"/>
    <x v="2"/>
    <x v="1"/>
    <x v="72"/>
  </r>
  <r>
    <x v="1"/>
    <x v="1"/>
    <x v="3"/>
    <x v="124"/>
  </r>
  <r>
    <x v="3"/>
    <x v="2"/>
    <x v="1"/>
    <x v="182"/>
  </r>
  <r>
    <x v="2"/>
    <x v="1"/>
    <x v="2"/>
    <x v="56"/>
  </r>
  <r>
    <x v="2"/>
    <x v="2"/>
    <x v="2"/>
    <x v="162"/>
  </r>
  <r>
    <x v="2"/>
    <x v="2"/>
    <x v="1"/>
    <x v="68"/>
  </r>
  <r>
    <x v="0"/>
    <x v="0"/>
    <x v="0"/>
    <x v="153"/>
  </r>
  <r>
    <x v="2"/>
    <x v="2"/>
    <x v="1"/>
    <x v="171"/>
  </r>
  <r>
    <x v="3"/>
    <x v="2"/>
    <x v="1"/>
    <x v="10"/>
  </r>
  <r>
    <x v="2"/>
    <x v="2"/>
    <x v="1"/>
    <x v="34"/>
  </r>
  <r>
    <x v="1"/>
    <x v="0"/>
    <x v="3"/>
    <x v="114"/>
  </r>
  <r>
    <x v="0"/>
    <x v="1"/>
    <x v="0"/>
    <x v="1"/>
  </r>
  <r>
    <x v="2"/>
    <x v="2"/>
    <x v="1"/>
    <x v="13"/>
  </r>
  <r>
    <x v="0"/>
    <x v="1"/>
    <x v="2"/>
    <x v="164"/>
  </r>
  <r>
    <x v="2"/>
    <x v="1"/>
    <x v="2"/>
    <x v="168"/>
  </r>
  <r>
    <x v="0"/>
    <x v="1"/>
    <x v="2"/>
    <x v="183"/>
  </r>
  <r>
    <x v="0"/>
    <x v="1"/>
    <x v="0"/>
    <x v="178"/>
  </r>
  <r>
    <x v="2"/>
    <x v="2"/>
    <x v="1"/>
    <x v="13"/>
  </r>
  <r>
    <x v="0"/>
    <x v="0"/>
    <x v="0"/>
    <x v="118"/>
  </r>
  <r>
    <x v="2"/>
    <x v="1"/>
    <x v="2"/>
    <x v="170"/>
  </r>
  <r>
    <x v="2"/>
    <x v="2"/>
    <x v="1"/>
    <x v="72"/>
  </r>
  <r>
    <x v="1"/>
    <x v="0"/>
    <x v="0"/>
    <x v="77"/>
  </r>
  <r>
    <x v="3"/>
    <x v="2"/>
    <x v="1"/>
    <x v="10"/>
  </r>
  <r>
    <x v="0"/>
    <x v="1"/>
    <x v="2"/>
    <x v="183"/>
  </r>
  <r>
    <x v="0"/>
    <x v="1"/>
    <x v="0"/>
    <x v="178"/>
  </r>
  <r>
    <x v="1"/>
    <x v="1"/>
    <x v="0"/>
    <x v="4"/>
  </r>
  <r>
    <x v="0"/>
    <x v="1"/>
    <x v="0"/>
    <x v="1"/>
  </r>
  <r>
    <x v="3"/>
    <x v="2"/>
    <x v="1"/>
    <x v="46"/>
  </r>
  <r>
    <x v="0"/>
    <x v="1"/>
    <x v="2"/>
    <x v="37"/>
  </r>
  <r>
    <x v="0"/>
    <x v="1"/>
    <x v="2"/>
    <x v="5"/>
  </r>
  <r>
    <x v="3"/>
    <x v="2"/>
    <x v="1"/>
    <x v="176"/>
  </r>
  <r>
    <x v="1"/>
    <x v="0"/>
    <x v="3"/>
    <x v="114"/>
  </r>
  <r>
    <x v="3"/>
    <x v="2"/>
    <x v="1"/>
    <x v="46"/>
  </r>
  <r>
    <x v="0"/>
    <x v="1"/>
    <x v="0"/>
    <x v="1"/>
  </r>
  <r>
    <x v="0"/>
    <x v="1"/>
    <x v="0"/>
    <x v="1"/>
  </r>
  <r>
    <x v="0"/>
    <x v="1"/>
    <x v="2"/>
    <x v="5"/>
  </r>
  <r>
    <x v="1"/>
    <x v="0"/>
    <x v="3"/>
    <x v="41"/>
  </r>
  <r>
    <x v="2"/>
    <x v="1"/>
    <x v="2"/>
    <x v="170"/>
  </r>
  <r>
    <x v="2"/>
    <x v="2"/>
    <x v="1"/>
    <x v="13"/>
  </r>
  <r>
    <x v="1"/>
    <x v="1"/>
    <x v="3"/>
    <x v="41"/>
  </r>
  <r>
    <x v="1"/>
    <x v="0"/>
    <x v="3"/>
    <x v="114"/>
  </r>
  <r>
    <x v="2"/>
    <x v="2"/>
    <x v="1"/>
    <x v="163"/>
  </r>
  <r>
    <x v="1"/>
    <x v="0"/>
    <x v="3"/>
    <x v="41"/>
  </r>
  <r>
    <x v="2"/>
    <x v="1"/>
    <x v="2"/>
    <x v="23"/>
  </r>
  <r>
    <x v="2"/>
    <x v="2"/>
    <x v="1"/>
    <x v="181"/>
  </r>
  <r>
    <x v="0"/>
    <x v="1"/>
    <x v="2"/>
    <x v="5"/>
  </r>
  <r>
    <x v="1"/>
    <x v="0"/>
    <x v="0"/>
    <x v="77"/>
  </r>
  <r>
    <x v="1"/>
    <x v="1"/>
    <x v="0"/>
    <x v="90"/>
  </r>
  <r>
    <x v="2"/>
    <x v="2"/>
    <x v="2"/>
    <x v="168"/>
  </r>
  <r>
    <x v="2"/>
    <x v="2"/>
    <x v="2"/>
    <x v="168"/>
  </r>
  <r>
    <x v="0"/>
    <x v="1"/>
    <x v="2"/>
    <x v="183"/>
  </r>
  <r>
    <x v="3"/>
    <x v="2"/>
    <x v="1"/>
    <x v="10"/>
  </r>
  <r>
    <x v="1"/>
    <x v="0"/>
    <x v="3"/>
    <x v="41"/>
  </r>
  <r>
    <x v="0"/>
    <x v="1"/>
    <x v="2"/>
    <x v="5"/>
  </r>
  <r>
    <x v="3"/>
    <x v="2"/>
    <x v="1"/>
    <x v="46"/>
  </r>
  <r>
    <x v="0"/>
    <x v="1"/>
    <x v="0"/>
    <x v="1"/>
  </r>
  <r>
    <x v="2"/>
    <x v="2"/>
    <x v="2"/>
    <x v="23"/>
  </r>
  <r>
    <x v="1"/>
    <x v="0"/>
    <x v="3"/>
    <x v="114"/>
  </r>
  <r>
    <x v="2"/>
    <x v="2"/>
    <x v="2"/>
    <x v="23"/>
  </r>
  <r>
    <x v="3"/>
    <x v="2"/>
    <x v="1"/>
    <x v="176"/>
  </r>
  <r>
    <x v="1"/>
    <x v="0"/>
    <x v="0"/>
    <x v="133"/>
  </r>
  <r>
    <x v="3"/>
    <x v="2"/>
    <x v="1"/>
    <x v="93"/>
  </r>
  <r>
    <x v="0"/>
    <x v="1"/>
    <x v="2"/>
    <x v="81"/>
  </r>
  <r>
    <x v="1"/>
    <x v="0"/>
    <x v="3"/>
    <x v="38"/>
  </r>
  <r>
    <x v="2"/>
    <x v="2"/>
    <x v="1"/>
    <x v="46"/>
  </r>
  <r>
    <x v="0"/>
    <x v="1"/>
    <x v="0"/>
    <x v="5"/>
  </r>
  <r>
    <x v="3"/>
    <x v="2"/>
    <x v="1"/>
    <x v="93"/>
  </r>
  <r>
    <x v="3"/>
    <x v="2"/>
    <x v="1"/>
    <x v="46"/>
  </r>
  <r>
    <x v="1"/>
    <x v="1"/>
    <x v="3"/>
    <x v="38"/>
  </r>
  <r>
    <x v="0"/>
    <x v="1"/>
    <x v="2"/>
    <x v="154"/>
  </r>
  <r>
    <x v="0"/>
    <x v="1"/>
    <x v="0"/>
    <x v="153"/>
  </r>
  <r>
    <x v="1"/>
    <x v="0"/>
    <x v="3"/>
    <x v="114"/>
  </r>
  <r>
    <x v="2"/>
    <x v="2"/>
    <x v="2"/>
    <x v="56"/>
  </r>
  <r>
    <x v="0"/>
    <x v="1"/>
    <x v="2"/>
    <x v="81"/>
  </r>
  <r>
    <x v="0"/>
    <x v="1"/>
    <x v="2"/>
    <x v="184"/>
  </r>
  <r>
    <x v="1"/>
    <x v="0"/>
    <x v="3"/>
    <x v="114"/>
  </r>
  <r>
    <x v="0"/>
    <x v="0"/>
    <x v="0"/>
    <x v="157"/>
  </r>
  <r>
    <x v="2"/>
    <x v="1"/>
    <x v="2"/>
    <x v="168"/>
  </r>
  <r>
    <x v="1"/>
    <x v="0"/>
    <x v="3"/>
    <x v="124"/>
  </r>
  <r>
    <x v="3"/>
    <x v="2"/>
    <x v="1"/>
    <x v="89"/>
  </r>
  <r>
    <x v="0"/>
    <x v="1"/>
    <x v="2"/>
    <x v="184"/>
  </r>
  <r>
    <x v="2"/>
    <x v="2"/>
    <x v="1"/>
    <x v="46"/>
  </r>
  <r>
    <x v="2"/>
    <x v="2"/>
    <x v="2"/>
    <x v="20"/>
  </r>
  <r>
    <x v="0"/>
    <x v="0"/>
    <x v="0"/>
    <x v="5"/>
  </r>
  <r>
    <x v="2"/>
    <x v="2"/>
    <x v="2"/>
    <x v="56"/>
  </r>
  <r>
    <x v="1"/>
    <x v="0"/>
    <x v="3"/>
    <x v="114"/>
  </r>
  <r>
    <x v="0"/>
    <x v="0"/>
    <x v="2"/>
    <x v="185"/>
  </r>
  <r>
    <x v="1"/>
    <x v="1"/>
    <x v="0"/>
    <x v="90"/>
  </r>
  <r>
    <x v="2"/>
    <x v="2"/>
    <x v="1"/>
    <x v="13"/>
  </r>
  <r>
    <x v="0"/>
    <x v="0"/>
    <x v="2"/>
    <x v="154"/>
  </r>
  <r>
    <x v="2"/>
    <x v="2"/>
    <x v="2"/>
    <x v="168"/>
  </r>
  <r>
    <x v="1"/>
    <x v="0"/>
    <x v="3"/>
    <x v="41"/>
  </r>
  <r>
    <x v="3"/>
    <x v="2"/>
    <x v="1"/>
    <x v="89"/>
  </r>
  <r>
    <x v="1"/>
    <x v="1"/>
    <x v="3"/>
    <x v="114"/>
  </r>
  <r>
    <x v="2"/>
    <x v="2"/>
    <x v="2"/>
    <x v="20"/>
  </r>
  <r>
    <x v="0"/>
    <x v="1"/>
    <x v="0"/>
    <x v="174"/>
  </r>
  <r>
    <x v="0"/>
    <x v="1"/>
    <x v="2"/>
    <x v="179"/>
  </r>
  <r>
    <x v="0"/>
    <x v="0"/>
    <x v="0"/>
    <x v="49"/>
  </r>
  <r>
    <x v="3"/>
    <x v="2"/>
    <x v="1"/>
    <x v="176"/>
  </r>
  <r>
    <x v="1"/>
    <x v="0"/>
    <x v="0"/>
    <x v="133"/>
  </r>
  <r>
    <x v="2"/>
    <x v="2"/>
    <x v="1"/>
    <x v="13"/>
  </r>
  <r>
    <x v="1"/>
    <x v="0"/>
    <x v="3"/>
    <x v="114"/>
  </r>
  <r>
    <x v="0"/>
    <x v="0"/>
    <x v="2"/>
    <x v="81"/>
  </r>
  <r>
    <x v="0"/>
    <x v="0"/>
    <x v="2"/>
    <x v="186"/>
  </r>
  <r>
    <x v="2"/>
    <x v="2"/>
    <x v="1"/>
    <x v="181"/>
  </r>
  <r>
    <x v="0"/>
    <x v="0"/>
    <x v="0"/>
    <x v="49"/>
  </r>
  <r>
    <x v="0"/>
    <x v="0"/>
    <x v="0"/>
    <x v="187"/>
  </r>
  <r>
    <x v="2"/>
    <x v="1"/>
    <x v="1"/>
    <x v="188"/>
  </r>
  <r>
    <x v="1"/>
    <x v="0"/>
    <x v="0"/>
    <x v="77"/>
  </r>
  <r>
    <x v="3"/>
    <x v="2"/>
    <x v="1"/>
    <x v="36"/>
  </r>
  <r>
    <x v="0"/>
    <x v="1"/>
    <x v="2"/>
    <x v="154"/>
  </r>
  <r>
    <x v="0"/>
    <x v="0"/>
    <x v="2"/>
    <x v="189"/>
  </r>
  <r>
    <x v="1"/>
    <x v="0"/>
    <x v="0"/>
    <x v="174"/>
  </r>
  <r>
    <x v="2"/>
    <x v="2"/>
    <x v="1"/>
    <x v="96"/>
  </r>
  <r>
    <x v="0"/>
    <x v="1"/>
    <x v="2"/>
    <x v="81"/>
  </r>
  <r>
    <x v="2"/>
    <x v="2"/>
    <x v="1"/>
    <x v="175"/>
  </r>
  <r>
    <x v="0"/>
    <x v="0"/>
    <x v="2"/>
    <x v="186"/>
  </r>
  <r>
    <x v="0"/>
    <x v="1"/>
    <x v="0"/>
    <x v="26"/>
  </r>
  <r>
    <x v="3"/>
    <x v="2"/>
    <x v="1"/>
    <x v="10"/>
  </r>
  <r>
    <x v="1"/>
    <x v="0"/>
    <x v="0"/>
    <x v="118"/>
  </r>
  <r>
    <x v="2"/>
    <x v="1"/>
    <x v="1"/>
    <x v="188"/>
  </r>
  <r>
    <x v="0"/>
    <x v="0"/>
    <x v="0"/>
    <x v="187"/>
  </r>
  <r>
    <x v="2"/>
    <x v="2"/>
    <x v="1"/>
    <x v="175"/>
  </r>
  <r>
    <x v="1"/>
    <x v="0"/>
    <x v="3"/>
    <x v="38"/>
  </r>
  <r>
    <x v="0"/>
    <x v="1"/>
    <x v="2"/>
    <x v="56"/>
  </r>
  <r>
    <x v="0"/>
    <x v="0"/>
    <x v="0"/>
    <x v="5"/>
  </r>
  <r>
    <x v="2"/>
    <x v="2"/>
    <x v="1"/>
    <x v="68"/>
  </r>
  <r>
    <x v="2"/>
    <x v="2"/>
    <x v="1"/>
    <x v="96"/>
  </r>
  <r>
    <x v="0"/>
    <x v="0"/>
    <x v="0"/>
    <x v="187"/>
  </r>
  <r>
    <x v="2"/>
    <x v="2"/>
    <x v="1"/>
    <x v="176"/>
  </r>
  <r>
    <x v="0"/>
    <x v="1"/>
    <x v="2"/>
    <x v="37"/>
  </r>
  <r>
    <x v="2"/>
    <x v="2"/>
    <x v="1"/>
    <x v="175"/>
  </r>
  <r>
    <x v="1"/>
    <x v="0"/>
    <x v="3"/>
    <x v="190"/>
  </r>
  <r>
    <x v="1"/>
    <x v="0"/>
    <x v="0"/>
    <x v="26"/>
  </r>
  <r>
    <x v="2"/>
    <x v="1"/>
    <x v="2"/>
    <x v="56"/>
  </r>
  <r>
    <x v="0"/>
    <x v="1"/>
    <x v="0"/>
    <x v="187"/>
  </r>
  <r>
    <x v="0"/>
    <x v="0"/>
    <x v="2"/>
    <x v="20"/>
  </r>
  <r>
    <x v="1"/>
    <x v="0"/>
    <x v="3"/>
    <x v="38"/>
  </r>
  <r>
    <x v="2"/>
    <x v="2"/>
    <x v="1"/>
    <x v="96"/>
  </r>
  <r>
    <x v="0"/>
    <x v="1"/>
    <x v="2"/>
    <x v="81"/>
  </r>
  <r>
    <x v="2"/>
    <x v="2"/>
    <x v="1"/>
    <x v="175"/>
  </r>
  <r>
    <x v="0"/>
    <x v="0"/>
    <x v="2"/>
    <x v="154"/>
  </r>
  <r>
    <x v="0"/>
    <x v="1"/>
    <x v="0"/>
    <x v="174"/>
  </r>
  <r>
    <x v="2"/>
    <x v="1"/>
    <x v="1"/>
    <x v="188"/>
  </r>
  <r>
    <x v="1"/>
    <x v="0"/>
    <x v="0"/>
    <x v="26"/>
  </r>
  <r>
    <x v="1"/>
    <x v="0"/>
    <x v="0"/>
    <x v="77"/>
  </r>
  <r>
    <x v="2"/>
    <x v="2"/>
    <x v="1"/>
    <x v="176"/>
  </r>
  <r>
    <x v="0"/>
    <x v="1"/>
    <x v="0"/>
    <x v="187"/>
  </r>
  <r>
    <x v="0"/>
    <x v="0"/>
    <x v="2"/>
    <x v="191"/>
  </r>
  <r>
    <x v="1"/>
    <x v="0"/>
    <x v="3"/>
    <x v="38"/>
  </r>
  <r>
    <x v="0"/>
    <x v="1"/>
    <x v="2"/>
    <x v="81"/>
  </r>
  <r>
    <x v="2"/>
    <x v="2"/>
    <x v="1"/>
    <x v="175"/>
  </r>
  <r>
    <x v="0"/>
    <x v="0"/>
    <x v="2"/>
    <x v="154"/>
  </r>
  <r>
    <x v="0"/>
    <x v="1"/>
    <x v="0"/>
    <x v="174"/>
  </r>
  <r>
    <x v="3"/>
    <x v="2"/>
    <x v="1"/>
    <x v="36"/>
  </r>
  <r>
    <x v="0"/>
    <x v="0"/>
    <x v="0"/>
    <x v="49"/>
  </r>
  <r>
    <x v="0"/>
    <x v="1"/>
    <x v="2"/>
    <x v="20"/>
  </r>
  <r>
    <x v="0"/>
    <x v="1"/>
    <x v="2"/>
    <x v="109"/>
  </r>
  <r>
    <x v="2"/>
    <x v="2"/>
    <x v="1"/>
    <x v="68"/>
  </r>
  <r>
    <x v="0"/>
    <x v="1"/>
    <x v="2"/>
    <x v="81"/>
  </r>
  <r>
    <x v="2"/>
    <x v="0"/>
    <x v="2"/>
    <x v="56"/>
  </r>
  <r>
    <x v="1"/>
    <x v="0"/>
    <x v="3"/>
    <x v="4"/>
  </r>
  <r>
    <x v="2"/>
    <x v="2"/>
    <x v="1"/>
    <x v="46"/>
  </r>
  <r>
    <x v="0"/>
    <x v="1"/>
    <x v="2"/>
    <x v="185"/>
  </r>
  <r>
    <x v="2"/>
    <x v="2"/>
    <x v="1"/>
    <x v="93"/>
  </r>
  <r>
    <x v="0"/>
    <x v="0"/>
    <x v="0"/>
    <x v="5"/>
  </r>
  <r>
    <x v="0"/>
    <x v="1"/>
    <x v="2"/>
    <x v="37"/>
  </r>
  <r>
    <x v="0"/>
    <x v="0"/>
    <x v="2"/>
    <x v="170"/>
  </r>
  <r>
    <x v="2"/>
    <x v="2"/>
    <x v="1"/>
    <x v="192"/>
  </r>
  <r>
    <x v="1"/>
    <x v="0"/>
    <x v="0"/>
    <x v="26"/>
  </r>
  <r>
    <x v="2"/>
    <x v="1"/>
    <x v="1"/>
    <x v="13"/>
  </r>
  <r>
    <x v="2"/>
    <x v="2"/>
    <x v="1"/>
    <x v="175"/>
  </r>
  <r>
    <x v="0"/>
    <x v="1"/>
    <x v="0"/>
    <x v="174"/>
  </r>
  <r>
    <x v="3"/>
    <x v="2"/>
    <x v="1"/>
    <x v="193"/>
  </r>
  <r>
    <x v="0"/>
    <x v="0"/>
    <x v="0"/>
    <x v="66"/>
  </r>
  <r>
    <x v="0"/>
    <x v="1"/>
    <x v="2"/>
    <x v="170"/>
  </r>
  <r>
    <x v="2"/>
    <x v="2"/>
    <x v="1"/>
    <x v="36"/>
  </r>
  <r>
    <x v="1"/>
    <x v="0"/>
    <x v="0"/>
    <x v="177"/>
  </r>
  <r>
    <x v="0"/>
    <x v="1"/>
    <x v="2"/>
    <x v="96"/>
  </r>
  <r>
    <x v="1"/>
    <x v="0"/>
    <x v="3"/>
    <x v="148"/>
  </r>
  <r>
    <x v="2"/>
    <x v="2"/>
    <x v="1"/>
    <x v="68"/>
  </r>
  <r>
    <x v="1"/>
    <x v="0"/>
    <x v="0"/>
    <x v="1"/>
  </r>
  <r>
    <x v="0"/>
    <x v="1"/>
    <x v="0"/>
    <x v="5"/>
  </r>
  <r>
    <x v="1"/>
    <x v="1"/>
    <x v="3"/>
    <x v="90"/>
  </r>
  <r>
    <x v="0"/>
    <x v="0"/>
    <x v="2"/>
    <x v="20"/>
  </r>
  <r>
    <x v="1"/>
    <x v="0"/>
    <x v="0"/>
    <x v="88"/>
  </r>
  <r>
    <x v="2"/>
    <x v="2"/>
    <x v="1"/>
    <x v="7"/>
  </r>
  <r>
    <x v="0"/>
    <x v="1"/>
    <x v="2"/>
    <x v="72"/>
  </r>
  <r>
    <x v="1"/>
    <x v="0"/>
    <x v="3"/>
    <x v="4"/>
  </r>
  <r>
    <x v="0"/>
    <x v="2"/>
    <x v="2"/>
    <x v="168"/>
  </r>
  <r>
    <x v="0"/>
    <x v="0"/>
    <x v="0"/>
    <x v="0"/>
  </r>
  <r>
    <x v="1"/>
    <x v="0"/>
    <x v="0"/>
    <x v="5"/>
  </r>
  <r>
    <x v="2"/>
    <x v="1"/>
    <x v="1"/>
    <x v="13"/>
  </r>
  <r>
    <x v="1"/>
    <x v="0"/>
    <x v="3"/>
    <x v="90"/>
  </r>
  <r>
    <x v="0"/>
    <x v="1"/>
    <x v="2"/>
    <x v="56"/>
  </r>
  <r>
    <x v="1"/>
    <x v="0"/>
    <x v="0"/>
    <x v="88"/>
  </r>
  <r>
    <x v="2"/>
    <x v="2"/>
    <x v="1"/>
    <x v="89"/>
  </r>
  <r>
    <x v="0"/>
    <x v="1"/>
    <x v="2"/>
    <x v="194"/>
  </r>
  <r>
    <x v="1"/>
    <x v="0"/>
    <x v="3"/>
    <x v="148"/>
  </r>
  <r>
    <x v="0"/>
    <x v="1"/>
    <x v="2"/>
    <x v="195"/>
  </r>
  <r>
    <x v="0"/>
    <x v="0"/>
    <x v="2"/>
    <x v="179"/>
  </r>
  <r>
    <x v="2"/>
    <x v="2"/>
    <x v="1"/>
    <x v="72"/>
  </r>
  <r>
    <x v="0"/>
    <x v="1"/>
    <x v="2"/>
    <x v="72"/>
  </r>
  <r>
    <x v="0"/>
    <x v="0"/>
    <x v="2"/>
    <x v="196"/>
  </r>
  <r>
    <x v="1"/>
    <x v="2"/>
    <x v="2"/>
    <x v="197"/>
  </r>
  <r>
    <x v="2"/>
    <x v="1"/>
    <x v="1"/>
    <x v="198"/>
  </r>
  <r>
    <x v="3"/>
    <x v="3"/>
    <x v="1"/>
    <x v="199"/>
  </r>
  <r>
    <x v="1"/>
    <x v="1"/>
    <x v="0"/>
    <x v="200"/>
  </r>
  <r>
    <x v="1"/>
    <x v="0"/>
    <x v="3"/>
    <x v="201"/>
  </r>
  <r>
    <x v="1"/>
    <x v="1"/>
    <x v="0"/>
    <x v="202"/>
  </r>
  <r>
    <x v="3"/>
    <x v="2"/>
    <x v="1"/>
    <x v="203"/>
  </r>
  <r>
    <x v="2"/>
    <x v="1"/>
    <x v="1"/>
    <x v="204"/>
  </r>
  <r>
    <x v="2"/>
    <x v="0"/>
    <x v="1"/>
    <x v="205"/>
  </r>
  <r>
    <x v="1"/>
    <x v="3"/>
    <x v="3"/>
    <x v="206"/>
  </r>
  <r>
    <x v="0"/>
    <x v="1"/>
    <x v="2"/>
    <x v="207"/>
  </r>
  <r>
    <x v="3"/>
    <x v="2"/>
    <x v="1"/>
    <x v="208"/>
  </r>
  <r>
    <x v="0"/>
    <x v="0"/>
    <x v="2"/>
    <x v="209"/>
  </r>
  <r>
    <x v="2"/>
    <x v="1"/>
    <x v="1"/>
    <x v="210"/>
  </r>
  <r>
    <x v="0"/>
    <x v="0"/>
    <x v="2"/>
    <x v="211"/>
  </r>
  <r>
    <x v="3"/>
    <x v="1"/>
    <x v="1"/>
    <x v="212"/>
  </r>
  <r>
    <x v="3"/>
    <x v="1"/>
    <x v="1"/>
    <x v="213"/>
  </r>
  <r>
    <x v="1"/>
    <x v="0"/>
    <x v="0"/>
    <x v="214"/>
  </r>
  <r>
    <x v="0"/>
    <x v="1"/>
    <x v="2"/>
    <x v="215"/>
  </r>
  <r>
    <x v="0"/>
    <x v="3"/>
    <x v="2"/>
    <x v="216"/>
  </r>
  <r>
    <x v="3"/>
    <x v="2"/>
    <x v="1"/>
    <x v="217"/>
  </r>
  <r>
    <x v="3"/>
    <x v="0"/>
    <x v="1"/>
    <x v="218"/>
  </r>
  <r>
    <x v="3"/>
    <x v="1"/>
    <x v="1"/>
    <x v="219"/>
  </r>
  <r>
    <x v="0"/>
    <x v="1"/>
    <x v="2"/>
    <x v="220"/>
  </r>
  <r>
    <x v="1"/>
    <x v="1"/>
    <x v="0"/>
    <x v="221"/>
  </r>
  <r>
    <x v="3"/>
    <x v="2"/>
    <x v="1"/>
    <x v="222"/>
  </r>
  <r>
    <x v="2"/>
    <x v="0"/>
    <x v="1"/>
    <x v="223"/>
  </r>
  <r>
    <x v="1"/>
    <x v="3"/>
    <x v="2"/>
    <x v="224"/>
  </r>
  <r>
    <x v="0"/>
    <x v="1"/>
    <x v="2"/>
    <x v="225"/>
  </r>
  <r>
    <x v="0"/>
    <x v="1"/>
    <x v="2"/>
    <x v="226"/>
  </r>
  <r>
    <x v="0"/>
    <x v="1"/>
    <x v="1"/>
    <x v="227"/>
  </r>
  <r>
    <x v="0"/>
    <x v="1"/>
    <x v="2"/>
    <x v="228"/>
  </r>
  <r>
    <x v="3"/>
    <x v="2"/>
    <x v="1"/>
    <x v="229"/>
  </r>
  <r>
    <x v="0"/>
    <x v="0"/>
    <x v="2"/>
    <x v="230"/>
  </r>
  <r>
    <x v="0"/>
    <x v="1"/>
    <x v="0"/>
    <x v="231"/>
  </r>
  <r>
    <x v="1"/>
    <x v="3"/>
    <x v="3"/>
    <x v="232"/>
  </r>
  <r>
    <x v="0"/>
    <x v="1"/>
    <x v="2"/>
    <x v="233"/>
  </r>
  <r>
    <x v="1"/>
    <x v="0"/>
    <x v="0"/>
    <x v="234"/>
  </r>
  <r>
    <x v="1"/>
    <x v="2"/>
    <x v="3"/>
    <x v="235"/>
  </r>
  <r>
    <x v="1"/>
    <x v="1"/>
    <x v="0"/>
    <x v="236"/>
  </r>
  <r>
    <x v="3"/>
    <x v="0"/>
    <x v="1"/>
    <x v="237"/>
  </r>
  <r>
    <x v="1"/>
    <x v="1"/>
    <x v="2"/>
    <x v="238"/>
  </r>
  <r>
    <x v="0"/>
    <x v="1"/>
    <x v="2"/>
    <x v="239"/>
  </r>
  <r>
    <x v="1"/>
    <x v="0"/>
    <x v="3"/>
    <x v="240"/>
  </r>
  <r>
    <x v="2"/>
    <x v="3"/>
    <x v="1"/>
    <x v="241"/>
  </r>
  <r>
    <x v="3"/>
    <x v="2"/>
    <x v="1"/>
    <x v="242"/>
  </r>
  <r>
    <x v="1"/>
    <x v="1"/>
    <x v="3"/>
    <x v="15"/>
  </r>
  <r>
    <x v="3"/>
    <x v="0"/>
    <x v="1"/>
    <x v="243"/>
  </r>
  <r>
    <x v="1"/>
    <x v="1"/>
    <x v="0"/>
    <x v="244"/>
  </r>
  <r>
    <x v="2"/>
    <x v="2"/>
    <x v="1"/>
    <x v="245"/>
  </r>
  <r>
    <x v="2"/>
    <x v="1"/>
    <x v="1"/>
    <x v="246"/>
  </r>
  <r>
    <x v="1"/>
    <x v="0"/>
    <x v="0"/>
    <x v="247"/>
  </r>
  <r>
    <x v="2"/>
    <x v="1"/>
    <x v="1"/>
    <x v="248"/>
  </r>
  <r>
    <x v="2"/>
    <x v="3"/>
    <x v="1"/>
    <x v="249"/>
  </r>
  <r>
    <x v="0"/>
    <x v="1"/>
    <x v="2"/>
    <x v="250"/>
  </r>
  <r>
    <x v="2"/>
    <x v="0"/>
    <x v="1"/>
    <x v="251"/>
  </r>
  <r>
    <x v="1"/>
    <x v="1"/>
    <x v="0"/>
    <x v="252"/>
  </r>
  <r>
    <x v="2"/>
    <x v="2"/>
    <x v="1"/>
    <x v="253"/>
  </r>
  <r>
    <x v="2"/>
    <x v="0"/>
    <x v="1"/>
    <x v="254"/>
  </r>
  <r>
    <x v="3"/>
    <x v="1"/>
    <x v="1"/>
    <x v="255"/>
  </r>
  <r>
    <x v="1"/>
    <x v="3"/>
    <x v="3"/>
    <x v="15"/>
  </r>
  <r>
    <x v="3"/>
    <x v="2"/>
    <x v="1"/>
    <x v="256"/>
  </r>
  <r>
    <x v="2"/>
    <x v="1"/>
    <x v="1"/>
    <x v="257"/>
  </r>
  <r>
    <x v="2"/>
    <x v="0"/>
    <x v="1"/>
    <x v="258"/>
  </r>
  <r>
    <x v="1"/>
    <x v="1"/>
    <x v="0"/>
    <x v="259"/>
  </r>
  <r>
    <x v="0"/>
    <x v="0"/>
    <x v="1"/>
    <x v="260"/>
  </r>
  <r>
    <x v="0"/>
    <x v="1"/>
    <x v="0"/>
    <x v="261"/>
  </r>
  <r>
    <x v="0"/>
    <x v="1"/>
    <x v="1"/>
    <x v="262"/>
  </r>
  <r>
    <x v="2"/>
    <x v="0"/>
    <x v="1"/>
    <x v="263"/>
  </r>
  <r>
    <x v="2"/>
    <x v="2"/>
    <x v="1"/>
    <x v="264"/>
  </r>
  <r>
    <x v="0"/>
    <x v="1"/>
    <x v="1"/>
    <x v="265"/>
  </r>
  <r>
    <x v="2"/>
    <x v="0"/>
    <x v="1"/>
    <x v="266"/>
  </r>
  <r>
    <x v="0"/>
    <x v="3"/>
    <x v="2"/>
    <x v="267"/>
  </r>
  <r>
    <x v="2"/>
    <x v="1"/>
    <x v="1"/>
    <x v="268"/>
  </r>
  <r>
    <x v="1"/>
    <x v="2"/>
    <x v="0"/>
    <x v="269"/>
  </r>
  <r>
    <x v="0"/>
    <x v="0"/>
    <x v="2"/>
    <x v="270"/>
  </r>
  <r>
    <x v="0"/>
    <x v="1"/>
    <x v="1"/>
    <x v="271"/>
  </r>
  <r>
    <x v="0"/>
    <x v="0"/>
    <x v="2"/>
    <x v="272"/>
  </r>
  <r>
    <x v="1"/>
    <x v="3"/>
    <x v="3"/>
    <x v="273"/>
  </r>
  <r>
    <x v="0"/>
    <x v="0"/>
    <x v="1"/>
    <x v="274"/>
  </r>
  <r>
    <x v="0"/>
    <x v="1"/>
    <x v="0"/>
    <x v="275"/>
  </r>
  <r>
    <x v="1"/>
    <x v="1"/>
    <x v="0"/>
    <x v="276"/>
  </r>
  <r>
    <x v="2"/>
    <x v="2"/>
    <x v="1"/>
    <x v="277"/>
  </r>
  <r>
    <x v="0"/>
    <x v="0"/>
    <x v="2"/>
    <x v="278"/>
  </r>
  <r>
    <x v="2"/>
    <x v="1"/>
    <x v="1"/>
    <x v="279"/>
  </r>
  <r>
    <x v="3"/>
    <x v="2"/>
    <x v="1"/>
    <x v="280"/>
  </r>
  <r>
    <x v="0"/>
    <x v="1"/>
    <x v="2"/>
    <x v="281"/>
  </r>
  <r>
    <x v="3"/>
    <x v="0"/>
    <x v="1"/>
    <x v="282"/>
  </r>
  <r>
    <x v="1"/>
    <x v="3"/>
    <x v="3"/>
    <x v="283"/>
  </r>
  <r>
    <x v="2"/>
    <x v="1"/>
    <x v="1"/>
    <x v="284"/>
  </r>
  <r>
    <x v="0"/>
    <x v="0"/>
    <x v="2"/>
    <x v="285"/>
  </r>
  <r>
    <x v="1"/>
    <x v="1"/>
    <x v="0"/>
    <x v="286"/>
  </r>
  <r>
    <x v="2"/>
    <x v="2"/>
    <x v="1"/>
    <x v="287"/>
  </r>
  <r>
    <x v="0"/>
    <x v="1"/>
    <x v="2"/>
    <x v="288"/>
  </r>
  <r>
    <x v="1"/>
    <x v="0"/>
    <x v="3"/>
    <x v="15"/>
  </r>
  <r>
    <x v="2"/>
    <x v="1"/>
    <x v="1"/>
    <x v="289"/>
  </r>
  <r>
    <x v="0"/>
    <x v="1"/>
    <x v="2"/>
    <x v="290"/>
  </r>
  <r>
    <x v="0"/>
    <x v="0"/>
    <x v="2"/>
    <x v="291"/>
  </r>
  <r>
    <x v="3"/>
    <x v="3"/>
    <x v="1"/>
    <x v="292"/>
  </r>
  <r>
    <x v="2"/>
    <x v="1"/>
    <x v="1"/>
    <x v="293"/>
  </r>
  <r>
    <x v="0"/>
    <x v="1"/>
    <x v="2"/>
    <x v="294"/>
  </r>
  <r>
    <x v="3"/>
    <x v="2"/>
    <x v="1"/>
    <x v="295"/>
  </r>
  <r>
    <x v="1"/>
    <x v="0"/>
    <x v="0"/>
    <x v="296"/>
  </r>
  <r>
    <x v="0"/>
    <x v="1"/>
    <x v="1"/>
    <x v="297"/>
  </r>
  <r>
    <x v="2"/>
    <x v="0"/>
    <x v="1"/>
    <x v="298"/>
  </r>
  <r>
    <x v="3"/>
    <x v="1"/>
    <x v="1"/>
    <x v="299"/>
  </r>
  <r>
    <x v="1"/>
    <x v="2"/>
    <x v="3"/>
    <x v="300"/>
  </r>
  <r>
    <x v="3"/>
    <x v="1"/>
    <x v="1"/>
    <x v="301"/>
  </r>
  <r>
    <x v="2"/>
    <x v="0"/>
    <x v="1"/>
    <x v="302"/>
  </r>
  <r>
    <x v="0"/>
    <x v="1"/>
    <x v="1"/>
    <x v="303"/>
  </r>
  <r>
    <x v="1"/>
    <x v="0"/>
    <x v="0"/>
    <x v="304"/>
  </r>
  <r>
    <x v="0"/>
    <x v="1"/>
    <x v="2"/>
    <x v="305"/>
  </r>
  <r>
    <x v="2"/>
    <x v="2"/>
    <x v="1"/>
    <x v="306"/>
  </r>
  <r>
    <x v="2"/>
    <x v="1"/>
    <x v="1"/>
    <x v="307"/>
  </r>
  <r>
    <x v="1"/>
    <x v="0"/>
    <x v="0"/>
    <x v="308"/>
  </r>
  <r>
    <x v="2"/>
    <x v="1"/>
    <x v="1"/>
    <x v="309"/>
  </r>
  <r>
    <x v="2"/>
    <x v="0"/>
    <x v="1"/>
    <x v="310"/>
  </r>
  <r>
    <x v="0"/>
    <x v="2"/>
    <x v="1"/>
    <x v="311"/>
  </r>
  <r>
    <x v="3"/>
    <x v="1"/>
    <x v="1"/>
    <x v="312"/>
  </r>
  <r>
    <x v="0"/>
    <x v="1"/>
    <x v="2"/>
    <x v="313"/>
  </r>
  <r>
    <x v="1"/>
    <x v="3"/>
    <x v="0"/>
    <x v="314"/>
  </r>
  <r>
    <x v="3"/>
    <x v="0"/>
    <x v="1"/>
    <x v="315"/>
  </r>
  <r>
    <x v="1"/>
    <x v="1"/>
    <x v="0"/>
    <x v="316"/>
  </r>
  <r>
    <x v="0"/>
    <x v="1"/>
    <x v="0"/>
    <x v="317"/>
  </r>
  <r>
    <x v="0"/>
    <x v="0"/>
    <x v="2"/>
    <x v="318"/>
  </r>
  <r>
    <x v="2"/>
    <x v="2"/>
    <x v="1"/>
    <x v="319"/>
  </r>
  <r>
    <x v="0"/>
    <x v="1"/>
    <x v="2"/>
    <x v="320"/>
  </r>
  <r>
    <x v="3"/>
    <x v="0"/>
    <x v="1"/>
    <x v="321"/>
  </r>
  <r>
    <x v="1"/>
    <x v="1"/>
    <x v="0"/>
    <x v="322"/>
  </r>
  <r>
    <x v="1"/>
    <x v="2"/>
    <x v="3"/>
    <x v="15"/>
  </r>
  <r>
    <x v="2"/>
    <x v="1"/>
    <x v="1"/>
    <x v="323"/>
  </r>
  <r>
    <x v="0"/>
    <x v="0"/>
    <x v="2"/>
    <x v="324"/>
  </r>
  <r>
    <x v="0"/>
    <x v="1"/>
    <x v="0"/>
    <x v="325"/>
  </r>
  <r>
    <x v="2"/>
    <x v="1"/>
    <x v="1"/>
    <x v="326"/>
  </r>
  <r>
    <x v="2"/>
    <x v="0"/>
    <x v="1"/>
    <x v="327"/>
  </r>
  <r>
    <x v="0"/>
    <x v="1"/>
    <x v="1"/>
    <x v="328"/>
  </r>
  <r>
    <x v="3"/>
    <x v="2"/>
    <x v="1"/>
    <x v="329"/>
  </r>
  <r>
    <x v="0"/>
    <x v="0"/>
    <x v="2"/>
    <x v="330"/>
  </r>
  <r>
    <x v="1"/>
    <x v="1"/>
    <x v="0"/>
    <x v="331"/>
  </r>
  <r>
    <x v="0"/>
    <x v="1"/>
    <x v="0"/>
    <x v="332"/>
  </r>
  <r>
    <x v="1"/>
    <x v="0"/>
    <x v="3"/>
    <x v="333"/>
  </r>
  <r>
    <x v="2"/>
    <x v="1"/>
    <x v="1"/>
    <x v="334"/>
  </r>
  <r>
    <x v="0"/>
    <x v="1"/>
    <x v="2"/>
    <x v="335"/>
  </r>
  <r>
    <x v="0"/>
    <x v="0"/>
    <x v="2"/>
    <x v="336"/>
  </r>
  <r>
    <x v="3"/>
    <x v="2"/>
    <x v="1"/>
    <x v="337"/>
  </r>
  <r>
    <x v="2"/>
    <x v="1"/>
    <x v="1"/>
    <x v="338"/>
  </r>
  <r>
    <x v="1"/>
    <x v="0"/>
    <x v="0"/>
    <x v="339"/>
  </r>
  <r>
    <x v="0"/>
    <x v="1"/>
    <x v="0"/>
    <x v="340"/>
  </r>
  <r>
    <x v="2"/>
    <x v="1"/>
    <x v="1"/>
    <x v="341"/>
  </r>
  <r>
    <x v="0"/>
    <x v="0"/>
    <x v="2"/>
    <x v="342"/>
  </r>
  <r>
    <x v="2"/>
    <x v="1"/>
    <x v="1"/>
    <x v="343"/>
  </r>
  <r>
    <x v="3"/>
    <x v="0"/>
    <x v="1"/>
    <x v="344"/>
  </r>
  <r>
    <x v="1"/>
    <x v="3"/>
    <x v="3"/>
    <x v="345"/>
  </r>
  <r>
    <x v="0"/>
    <x v="1"/>
    <x v="1"/>
    <x v="346"/>
  </r>
  <r>
    <x v="2"/>
    <x v="0"/>
    <x v="1"/>
    <x v="347"/>
  </r>
  <r>
    <x v="1"/>
    <x v="2"/>
    <x v="0"/>
    <x v="348"/>
  </r>
  <r>
    <x v="3"/>
    <x v="1"/>
    <x v="1"/>
    <x v="349"/>
  </r>
  <r>
    <x v="0"/>
    <x v="0"/>
    <x v="0"/>
    <x v="350"/>
  </r>
  <r>
    <x v="1"/>
    <x v="1"/>
    <x v="0"/>
    <x v="351"/>
  </r>
  <r>
    <x v="0"/>
    <x v="2"/>
    <x v="1"/>
    <x v="352"/>
  </r>
  <r>
    <x v="2"/>
    <x v="1"/>
    <x v="1"/>
    <x v="353"/>
  </r>
  <r>
    <x v="2"/>
    <x v="0"/>
    <x v="1"/>
    <x v="354"/>
  </r>
  <r>
    <x v="1"/>
    <x v="0"/>
    <x v="0"/>
    <x v="355"/>
  </r>
  <r>
    <x v="2"/>
    <x v="1"/>
    <x v="1"/>
    <x v="356"/>
  </r>
  <r>
    <x v="0"/>
    <x v="0"/>
    <x v="1"/>
    <x v="357"/>
  </r>
  <r>
    <x v="3"/>
    <x v="2"/>
    <x v="1"/>
    <x v="358"/>
  </r>
  <r>
    <x v="1"/>
    <x v="1"/>
    <x v="0"/>
    <x v="359"/>
  </r>
  <r>
    <x v="2"/>
    <x v="0"/>
    <x v="1"/>
    <x v="360"/>
  </r>
  <r>
    <x v="0"/>
    <x v="1"/>
    <x v="2"/>
    <x v="361"/>
  </r>
  <r>
    <x v="0"/>
    <x v="1"/>
    <x v="0"/>
    <x v="362"/>
  </r>
  <r>
    <x v="0"/>
    <x v="0"/>
    <x v="1"/>
    <x v="363"/>
  </r>
  <r>
    <x v="3"/>
    <x v="2"/>
    <x v="1"/>
    <x v="364"/>
  </r>
  <r>
    <x v="1"/>
    <x v="1"/>
    <x v="0"/>
    <x v="365"/>
  </r>
  <r>
    <x v="2"/>
    <x v="0"/>
    <x v="1"/>
    <x v="366"/>
  </r>
  <r>
    <x v="1"/>
    <x v="1"/>
    <x v="0"/>
    <x v="367"/>
  </r>
  <r>
    <x v="2"/>
    <x v="1"/>
    <x v="1"/>
    <x v="368"/>
  </r>
  <r>
    <x v="3"/>
    <x v="2"/>
    <x v="1"/>
    <x v="369"/>
  </r>
  <r>
    <x v="2"/>
    <x v="0"/>
    <x v="1"/>
    <x v="370"/>
  </r>
  <r>
    <x v="0"/>
    <x v="1"/>
    <x v="2"/>
    <x v="371"/>
  </r>
  <r>
    <x v="0"/>
    <x v="2"/>
    <x v="2"/>
    <x v="372"/>
  </r>
  <r>
    <x v="3"/>
    <x v="1"/>
    <x v="1"/>
    <x v="373"/>
  </r>
  <r>
    <x v="1"/>
    <x v="0"/>
    <x v="3"/>
    <x v="374"/>
  </r>
  <r>
    <x v="2"/>
    <x v="1"/>
    <x v="1"/>
    <x v="375"/>
  </r>
  <r>
    <x v="0"/>
    <x v="1"/>
    <x v="2"/>
    <x v="376"/>
  </r>
  <r>
    <x v="0"/>
    <x v="0"/>
    <x v="2"/>
    <x v="377"/>
  </r>
  <r>
    <x v="2"/>
    <x v="2"/>
    <x v="1"/>
    <x v="378"/>
  </r>
  <r>
    <x v="0"/>
    <x v="1"/>
    <x v="2"/>
    <x v="379"/>
  </r>
  <r>
    <x v="3"/>
    <x v="0"/>
    <x v="1"/>
    <x v="380"/>
  </r>
  <r>
    <x v="0"/>
    <x v="1"/>
    <x v="2"/>
    <x v="381"/>
  </r>
  <r>
    <x v="1"/>
    <x v="3"/>
    <x v="0"/>
    <x v="382"/>
  </r>
  <r>
    <x v="3"/>
    <x v="1"/>
    <x v="1"/>
    <x v="383"/>
  </r>
  <r>
    <x v="1"/>
    <x v="1"/>
    <x v="0"/>
    <x v="384"/>
  </r>
  <r>
    <x v="0"/>
    <x v="1"/>
    <x v="0"/>
    <x v="385"/>
  </r>
  <r>
    <x v="0"/>
    <x v="0"/>
    <x v="2"/>
    <x v="386"/>
  </r>
  <r>
    <x v="2"/>
    <x v="2"/>
    <x v="1"/>
    <x v="387"/>
  </r>
  <r>
    <x v="0"/>
    <x v="1"/>
    <x v="2"/>
    <x v="388"/>
  </r>
  <r>
    <x v="3"/>
    <x v="0"/>
    <x v="1"/>
    <x v="389"/>
  </r>
  <r>
    <x v="1"/>
    <x v="1"/>
    <x v="0"/>
    <x v="390"/>
  </r>
  <r>
    <x v="1"/>
    <x v="2"/>
    <x v="3"/>
    <x v="391"/>
  </r>
  <r>
    <x v="1"/>
    <x v="0"/>
    <x v="3"/>
    <x v="38"/>
  </r>
  <r>
    <x v="0"/>
    <x v="1"/>
    <x v="2"/>
    <x v="20"/>
  </r>
  <r>
    <x v="1"/>
    <x v="0"/>
    <x v="0"/>
    <x v="26"/>
  </r>
  <r>
    <x v="2"/>
    <x v="2"/>
    <x v="1"/>
    <x v="392"/>
  </r>
  <r>
    <x v="0"/>
    <x v="1"/>
    <x v="2"/>
    <x v="194"/>
  </r>
  <r>
    <x v="1"/>
    <x v="0"/>
    <x v="0"/>
    <x v="8"/>
  </r>
  <r>
    <x v="0"/>
    <x v="1"/>
    <x v="2"/>
    <x v="179"/>
  </r>
  <r>
    <x v="0"/>
    <x v="0"/>
    <x v="2"/>
    <x v="109"/>
  </r>
  <r>
    <x v="1"/>
    <x v="1"/>
    <x v="3"/>
    <x v="90"/>
  </r>
  <r>
    <x v="2"/>
    <x v="2"/>
    <x v="1"/>
    <x v="7"/>
  </r>
  <r>
    <x v="1"/>
    <x v="0"/>
    <x v="0"/>
    <x v="17"/>
  </r>
  <r>
    <x v="0"/>
    <x v="1"/>
    <x v="2"/>
    <x v="154"/>
  </r>
  <r>
    <x v="1"/>
    <x v="0"/>
    <x v="0"/>
    <x v="1"/>
  </r>
  <r>
    <x v="0"/>
    <x v="2"/>
    <x v="1"/>
    <x v="188"/>
  </r>
  <r>
    <x v="0"/>
    <x v="1"/>
    <x v="0"/>
    <x v="49"/>
  </r>
  <r>
    <x v="1"/>
    <x v="0"/>
    <x v="3"/>
    <x v="8"/>
  </r>
  <r>
    <x v="2"/>
    <x v="2"/>
    <x v="1"/>
    <x v="89"/>
  </r>
  <r>
    <x v="0"/>
    <x v="1"/>
    <x v="2"/>
    <x v="72"/>
  </r>
  <r>
    <x v="1"/>
    <x v="0"/>
    <x v="3"/>
    <x v="148"/>
  </r>
  <r>
    <x v="0"/>
    <x v="1"/>
    <x v="2"/>
    <x v="17"/>
  </r>
  <r>
    <x v="1"/>
    <x v="0"/>
    <x v="0"/>
    <x v="81"/>
  </r>
  <r>
    <x v="2"/>
    <x v="2"/>
    <x v="1"/>
    <x v="46"/>
  </r>
  <r>
    <x v="0"/>
    <x v="1"/>
    <x v="2"/>
    <x v="194"/>
  </r>
  <r>
    <x v="1"/>
    <x v="0"/>
    <x v="3"/>
    <x v="6"/>
  </r>
  <r>
    <x v="0"/>
    <x v="1"/>
    <x v="2"/>
    <x v="185"/>
  </r>
  <r>
    <x v="1"/>
    <x v="1"/>
    <x v="3"/>
    <x v="90"/>
  </r>
  <r>
    <x v="0"/>
    <x v="0"/>
    <x v="2"/>
    <x v="393"/>
  </r>
  <r>
    <x v="1"/>
    <x v="0"/>
    <x v="0"/>
    <x v="81"/>
  </r>
  <r>
    <x v="1"/>
    <x v="0"/>
    <x v="0"/>
    <x v="394"/>
  </r>
  <r>
    <x v="2"/>
    <x v="1"/>
    <x v="1"/>
    <x v="395"/>
  </r>
  <r>
    <x v="0"/>
    <x v="0"/>
    <x v="2"/>
    <x v="396"/>
  </r>
  <r>
    <x v="0"/>
    <x v="1"/>
    <x v="0"/>
    <x v="397"/>
  </r>
  <r>
    <x v="1"/>
    <x v="1"/>
    <x v="0"/>
    <x v="398"/>
  </r>
  <r>
    <x v="2"/>
    <x v="2"/>
    <x v="1"/>
    <x v="399"/>
  </r>
  <r>
    <x v="0"/>
    <x v="0"/>
    <x v="2"/>
    <x v="400"/>
  </r>
  <r>
    <x v="2"/>
    <x v="1"/>
    <x v="1"/>
    <x v="401"/>
  </r>
  <r>
    <x v="3"/>
    <x v="2"/>
    <x v="1"/>
    <x v="402"/>
  </r>
  <r>
    <x v="0"/>
    <x v="1"/>
    <x v="2"/>
    <x v="403"/>
  </r>
  <r>
    <x v="3"/>
    <x v="0"/>
    <x v="1"/>
    <x v="404"/>
  </r>
  <r>
    <x v="1"/>
    <x v="3"/>
    <x v="3"/>
    <x v="405"/>
  </r>
  <r>
    <x v="2"/>
    <x v="1"/>
    <x v="1"/>
    <x v="406"/>
  </r>
  <r>
    <x v="0"/>
    <x v="0"/>
    <x v="2"/>
    <x v="407"/>
  </r>
  <r>
    <x v="1"/>
    <x v="1"/>
    <x v="0"/>
    <x v="408"/>
  </r>
  <r>
    <x v="2"/>
    <x v="2"/>
    <x v="1"/>
    <x v="409"/>
  </r>
  <r>
    <x v="0"/>
    <x v="1"/>
    <x v="2"/>
    <x v="410"/>
  </r>
  <r>
    <x v="1"/>
    <x v="0"/>
    <x v="3"/>
    <x v="15"/>
  </r>
  <r>
    <x v="2"/>
    <x v="1"/>
    <x v="1"/>
    <x v="411"/>
  </r>
  <r>
    <x v="0"/>
    <x v="1"/>
    <x v="2"/>
    <x v="412"/>
  </r>
  <r>
    <x v="0"/>
    <x v="0"/>
    <x v="2"/>
    <x v="413"/>
  </r>
  <r>
    <x v="3"/>
    <x v="3"/>
    <x v="1"/>
    <x v="414"/>
  </r>
  <r>
    <x v="2"/>
    <x v="1"/>
    <x v="1"/>
    <x v="415"/>
  </r>
  <r>
    <x v="0"/>
    <x v="1"/>
    <x v="2"/>
    <x v="416"/>
  </r>
  <r>
    <x v="3"/>
    <x v="2"/>
    <x v="1"/>
    <x v="417"/>
  </r>
  <r>
    <x v="1"/>
    <x v="0"/>
    <x v="0"/>
    <x v="418"/>
  </r>
  <r>
    <x v="0"/>
    <x v="1"/>
    <x v="1"/>
    <x v="419"/>
  </r>
  <r>
    <x v="2"/>
    <x v="0"/>
    <x v="1"/>
    <x v="420"/>
  </r>
  <r>
    <x v="3"/>
    <x v="1"/>
    <x v="1"/>
    <x v="421"/>
  </r>
  <r>
    <x v="1"/>
    <x v="2"/>
    <x v="3"/>
    <x v="422"/>
  </r>
  <r>
    <x v="3"/>
    <x v="1"/>
    <x v="1"/>
    <x v="423"/>
  </r>
  <r>
    <x v="2"/>
    <x v="0"/>
    <x v="1"/>
    <x v="424"/>
  </r>
  <r>
    <x v="0"/>
    <x v="1"/>
    <x v="1"/>
    <x v="425"/>
  </r>
  <r>
    <x v="1"/>
    <x v="0"/>
    <x v="0"/>
    <x v="426"/>
  </r>
  <r>
    <x v="0"/>
    <x v="1"/>
    <x v="2"/>
    <x v="427"/>
  </r>
  <r>
    <x v="2"/>
    <x v="2"/>
    <x v="1"/>
    <x v="428"/>
  </r>
  <r>
    <x v="2"/>
    <x v="1"/>
    <x v="1"/>
    <x v="429"/>
  </r>
  <r>
    <x v="1"/>
    <x v="0"/>
    <x v="0"/>
    <x v="430"/>
  </r>
  <r>
    <x v="2"/>
    <x v="1"/>
    <x v="1"/>
    <x v="431"/>
  </r>
  <r>
    <x v="2"/>
    <x v="0"/>
    <x v="1"/>
    <x v="432"/>
  </r>
  <r>
    <x v="0"/>
    <x v="2"/>
    <x v="1"/>
    <x v="433"/>
  </r>
  <r>
    <x v="3"/>
    <x v="1"/>
    <x v="1"/>
    <x v="434"/>
  </r>
  <r>
    <x v="0"/>
    <x v="1"/>
    <x v="2"/>
    <x v="435"/>
  </r>
  <r>
    <x v="1"/>
    <x v="3"/>
    <x v="0"/>
    <x v="436"/>
  </r>
  <r>
    <x v="3"/>
    <x v="0"/>
    <x v="1"/>
    <x v="437"/>
  </r>
  <r>
    <x v="1"/>
    <x v="1"/>
    <x v="0"/>
    <x v="438"/>
  </r>
  <r>
    <x v="0"/>
    <x v="1"/>
    <x v="0"/>
    <x v="439"/>
  </r>
  <r>
    <x v="0"/>
    <x v="0"/>
    <x v="2"/>
    <x v="440"/>
  </r>
  <r>
    <x v="2"/>
    <x v="2"/>
    <x v="1"/>
    <x v="441"/>
  </r>
  <r>
    <x v="0"/>
    <x v="1"/>
    <x v="2"/>
    <x v="442"/>
  </r>
  <r>
    <x v="3"/>
    <x v="0"/>
    <x v="1"/>
    <x v="443"/>
  </r>
  <r>
    <x v="1"/>
    <x v="1"/>
    <x v="0"/>
    <x v="444"/>
  </r>
  <r>
    <x v="2"/>
    <x v="1"/>
    <x v="1"/>
    <x v="445"/>
  </r>
  <r>
    <x v="0"/>
    <x v="0"/>
    <x v="2"/>
    <x v="446"/>
  </r>
  <r>
    <x v="0"/>
    <x v="1"/>
    <x v="0"/>
    <x v="447"/>
  </r>
  <r>
    <x v="2"/>
    <x v="1"/>
    <x v="1"/>
    <x v="448"/>
  </r>
  <r>
    <x v="2"/>
    <x v="0"/>
    <x v="1"/>
    <x v="449"/>
  </r>
  <r>
    <x v="0"/>
    <x v="1"/>
    <x v="1"/>
    <x v="450"/>
  </r>
  <r>
    <x v="3"/>
    <x v="2"/>
    <x v="1"/>
    <x v="451"/>
  </r>
  <r>
    <x v="0"/>
    <x v="0"/>
    <x v="2"/>
    <x v="452"/>
  </r>
  <r>
    <x v="1"/>
    <x v="1"/>
    <x v="0"/>
    <x v="453"/>
  </r>
  <r>
    <x v="0"/>
    <x v="1"/>
    <x v="0"/>
    <x v="454"/>
  </r>
  <r>
    <x v="1"/>
    <x v="0"/>
    <x v="3"/>
    <x v="455"/>
  </r>
  <r>
    <x v="2"/>
    <x v="1"/>
    <x v="1"/>
    <x v="456"/>
  </r>
  <r>
    <x v="0"/>
    <x v="1"/>
    <x v="2"/>
    <x v="457"/>
  </r>
  <r>
    <x v="0"/>
    <x v="0"/>
    <x v="2"/>
    <x v="458"/>
  </r>
  <r>
    <x v="3"/>
    <x v="2"/>
    <x v="1"/>
    <x v="459"/>
  </r>
  <r>
    <x v="2"/>
    <x v="1"/>
    <x v="1"/>
    <x v="460"/>
  </r>
  <r>
    <x v="1"/>
    <x v="0"/>
    <x v="0"/>
    <x v="461"/>
  </r>
  <r>
    <x v="0"/>
    <x v="1"/>
    <x v="2"/>
    <x v="462"/>
  </r>
  <r>
    <x v="2"/>
    <x v="0"/>
    <x v="1"/>
    <x v="463"/>
  </r>
  <r>
    <x v="0"/>
    <x v="1"/>
    <x v="2"/>
    <x v="464"/>
  </r>
  <r>
    <x v="2"/>
    <x v="2"/>
    <x v="1"/>
    <x v="465"/>
  </r>
  <r>
    <x v="0"/>
    <x v="0"/>
    <x v="2"/>
    <x v="466"/>
  </r>
  <r>
    <x v="3"/>
    <x v="1"/>
    <x v="1"/>
    <x v="467"/>
  </r>
  <r>
    <x v="1"/>
    <x v="1"/>
    <x v="3"/>
    <x v="468"/>
  </r>
  <r>
    <x v="1"/>
    <x v="2"/>
    <x v="3"/>
    <x v="15"/>
  </r>
  <r>
    <x v="2"/>
    <x v="1"/>
    <x v="1"/>
    <x v="469"/>
  </r>
  <r>
    <x v="0"/>
    <x v="0"/>
    <x v="1"/>
    <x v="470"/>
  </r>
  <r>
    <x v="0"/>
    <x v="1"/>
    <x v="0"/>
    <x v="471"/>
  </r>
  <r>
    <x v="2"/>
    <x v="1"/>
    <x v="1"/>
    <x v="472"/>
  </r>
  <r>
    <x v="2"/>
    <x v="0"/>
    <x v="1"/>
    <x v="473"/>
  </r>
  <r>
    <x v="0"/>
    <x v="1"/>
    <x v="1"/>
    <x v="474"/>
  </r>
  <r>
    <x v="3"/>
    <x v="2"/>
    <x v="1"/>
    <x v="475"/>
  </r>
  <r>
    <x v="0"/>
    <x v="0"/>
    <x v="0"/>
    <x v="476"/>
  </r>
  <r>
    <x v="1"/>
    <x v="1"/>
    <x v="0"/>
    <x v="477"/>
  </r>
  <r>
    <x v="0"/>
    <x v="1"/>
    <x v="0"/>
    <x v="478"/>
  </r>
  <r>
    <x v="1"/>
    <x v="0"/>
    <x v="3"/>
    <x v="479"/>
  </r>
  <r>
    <x v="2"/>
    <x v="1"/>
    <x v="1"/>
    <x v="480"/>
  </r>
  <r>
    <x v="0"/>
    <x v="1"/>
    <x v="2"/>
    <x v="481"/>
  </r>
  <r>
    <x v="0"/>
    <x v="0"/>
    <x v="2"/>
    <x v="482"/>
  </r>
  <r>
    <x v="3"/>
    <x v="2"/>
    <x v="1"/>
    <x v="483"/>
  </r>
  <r>
    <x v="1"/>
    <x v="1"/>
    <x v="0"/>
    <x v="484"/>
  </r>
  <r>
    <x v="1"/>
    <x v="0"/>
    <x v="0"/>
    <x v="485"/>
  </r>
  <r>
    <x v="2"/>
    <x v="2"/>
    <x v="1"/>
    <x v="486"/>
  </r>
  <r>
    <x v="0"/>
    <x v="1"/>
    <x v="1"/>
    <x v="487"/>
  </r>
  <r>
    <x v="2"/>
    <x v="0"/>
    <x v="1"/>
    <x v="488"/>
  </r>
  <r>
    <x v="0"/>
    <x v="1"/>
    <x v="2"/>
    <x v="489"/>
  </r>
  <r>
    <x v="1"/>
    <x v="0"/>
    <x v="0"/>
    <x v="490"/>
  </r>
  <r>
    <x v="3"/>
    <x v="1"/>
    <x v="1"/>
    <x v="491"/>
  </r>
  <r>
    <x v="2"/>
    <x v="2"/>
    <x v="1"/>
    <x v="492"/>
  </r>
  <r>
    <x v="1"/>
    <x v="0"/>
    <x v="0"/>
    <x v="493"/>
  </r>
  <r>
    <x v="0"/>
    <x v="1"/>
    <x v="1"/>
    <x v="494"/>
  </r>
  <r>
    <x v="2"/>
    <x v="0"/>
    <x v="1"/>
    <x v="495"/>
  </r>
  <r>
    <x v="0"/>
    <x v="1"/>
    <x v="2"/>
    <x v="496"/>
  </r>
  <r>
    <x v="2"/>
    <x v="2"/>
    <x v="1"/>
    <x v="497"/>
  </r>
  <r>
    <x v="0"/>
    <x v="1"/>
    <x v="2"/>
    <x v="498"/>
  </r>
  <r>
    <x v="2"/>
    <x v="0"/>
    <x v="1"/>
    <x v="499"/>
  </r>
  <r>
    <x v="1"/>
    <x v="1"/>
    <x v="0"/>
    <x v="500"/>
  </r>
  <r>
    <x v="0"/>
    <x v="0"/>
    <x v="2"/>
    <x v="501"/>
  </r>
  <r>
    <x v="0"/>
    <x v="1"/>
    <x v="2"/>
    <x v="502"/>
  </r>
  <r>
    <x v="3"/>
    <x v="2"/>
    <x v="1"/>
    <x v="503"/>
  </r>
  <r>
    <x v="0"/>
    <x v="0"/>
    <x v="0"/>
    <x v="504"/>
  </r>
  <r>
    <x v="1"/>
    <x v="1"/>
    <x v="0"/>
    <x v="505"/>
  </r>
  <r>
    <x v="2"/>
    <x v="2"/>
    <x v="1"/>
    <x v="506"/>
  </r>
  <r>
    <x v="0"/>
    <x v="1"/>
    <x v="1"/>
    <x v="507"/>
  </r>
  <r>
    <x v="0"/>
    <x v="0"/>
    <x v="2"/>
    <x v="508"/>
  </r>
  <r>
    <x v="2"/>
    <x v="1"/>
    <x v="1"/>
    <x v="509"/>
  </r>
  <r>
    <x v="1"/>
    <x v="0"/>
    <x v="0"/>
    <x v="510"/>
  </r>
  <r>
    <x v="2"/>
    <x v="2"/>
    <x v="1"/>
    <x v="511"/>
  </r>
  <r>
    <x v="0"/>
    <x v="1"/>
    <x v="1"/>
    <x v="512"/>
  </r>
  <r>
    <x v="2"/>
    <x v="0"/>
    <x v="1"/>
    <x v="513"/>
  </r>
  <r>
    <x v="0"/>
    <x v="1"/>
    <x v="2"/>
    <x v="514"/>
  </r>
  <r>
    <x v="1"/>
    <x v="0"/>
    <x v="0"/>
    <x v="515"/>
  </r>
  <r>
    <x v="3"/>
    <x v="1"/>
    <x v="1"/>
    <x v="516"/>
  </r>
  <r>
    <x v="1"/>
    <x v="1"/>
    <x v="0"/>
    <x v="517"/>
  </r>
  <r>
    <x v="0"/>
    <x v="0"/>
    <x v="1"/>
    <x v="518"/>
  </r>
  <r>
    <x v="3"/>
    <x v="2"/>
    <x v="1"/>
    <x v="519"/>
  </r>
  <r>
    <x v="0"/>
    <x v="1"/>
    <x v="2"/>
    <x v="520"/>
  </r>
  <r>
    <x v="0"/>
    <x v="0"/>
    <x v="1"/>
    <x v="521"/>
  </r>
  <r>
    <x v="2"/>
    <x v="1"/>
    <x v="1"/>
    <x v="522"/>
  </r>
  <r>
    <x v="2"/>
    <x v="0"/>
    <x v="1"/>
    <x v="523"/>
  </r>
  <r>
    <x v="1"/>
    <x v="1"/>
    <x v="0"/>
    <x v="524"/>
  </r>
  <r>
    <x v="2"/>
    <x v="2"/>
    <x v="1"/>
    <x v="525"/>
  </r>
  <r>
    <x v="0"/>
    <x v="1"/>
    <x v="2"/>
    <x v="526"/>
  </r>
  <r>
    <x v="2"/>
    <x v="0"/>
    <x v="1"/>
    <x v="527"/>
  </r>
  <r>
    <x v="0"/>
    <x v="1"/>
    <x v="2"/>
    <x v="528"/>
  </r>
  <r>
    <x v="1"/>
    <x v="0"/>
    <x v="3"/>
    <x v="529"/>
  </r>
  <r>
    <x v="3"/>
    <x v="1"/>
    <x v="1"/>
    <x v="530"/>
  </r>
  <r>
    <x v="2"/>
    <x v="2"/>
    <x v="1"/>
    <x v="531"/>
  </r>
  <r>
    <x v="1"/>
    <x v="0"/>
    <x v="0"/>
    <x v="532"/>
  </r>
  <r>
    <x v="0"/>
    <x v="1"/>
    <x v="1"/>
    <x v="533"/>
  </r>
  <r>
    <x v="2"/>
    <x v="0"/>
    <x v="1"/>
    <x v="534"/>
  </r>
  <r>
    <x v="1"/>
    <x v="0"/>
    <x v="3"/>
    <x v="148"/>
  </r>
  <r>
    <x v="0"/>
    <x v="1"/>
    <x v="0"/>
    <x v="5"/>
  </r>
  <r>
    <x v="1"/>
    <x v="0"/>
    <x v="3"/>
    <x v="90"/>
  </r>
  <r>
    <x v="0"/>
    <x v="1"/>
    <x v="0"/>
    <x v="20"/>
  </r>
  <r>
    <x v="1"/>
    <x v="0"/>
    <x v="0"/>
    <x v="88"/>
  </r>
  <r>
    <x v="2"/>
    <x v="2"/>
    <x v="2"/>
    <x v="168"/>
  </r>
  <r>
    <x v="0"/>
    <x v="1"/>
    <x v="2"/>
    <x v="109"/>
  </r>
  <r>
    <x v="1"/>
    <x v="0"/>
    <x v="3"/>
    <x v="148"/>
  </r>
  <r>
    <x v="0"/>
    <x v="1"/>
    <x v="2"/>
    <x v="185"/>
  </r>
  <r>
    <x v="1"/>
    <x v="0"/>
    <x v="0"/>
    <x v="5"/>
  </r>
  <r>
    <x v="2"/>
    <x v="2"/>
    <x v="1"/>
    <x v="72"/>
  </r>
  <r>
    <x v="0"/>
    <x v="2"/>
    <x v="2"/>
    <x v="168"/>
  </r>
  <r>
    <x v="0"/>
    <x v="0"/>
    <x v="0"/>
    <x v="5"/>
  </r>
  <r>
    <x v="1"/>
    <x v="1"/>
    <x v="0"/>
    <x v="17"/>
  </r>
  <r>
    <x v="0"/>
    <x v="0"/>
    <x v="0"/>
    <x v="20"/>
  </r>
  <r>
    <x v="1"/>
    <x v="0"/>
    <x v="3"/>
    <x v="8"/>
  </r>
  <r>
    <x v="2"/>
    <x v="1"/>
    <x v="1"/>
    <x v="103"/>
  </r>
  <r>
    <x v="0"/>
    <x v="2"/>
    <x v="2"/>
    <x v="56"/>
  </r>
  <r>
    <x v="1"/>
    <x v="3"/>
    <x v="3"/>
    <x v="15"/>
  </r>
  <r>
    <x v="0"/>
    <x v="0"/>
    <x v="2"/>
    <x v="2"/>
  </r>
  <r>
    <x v="1"/>
    <x v="1"/>
    <x v="0"/>
    <x v="177"/>
  </r>
  <r>
    <x v="2"/>
    <x v="2"/>
    <x v="1"/>
    <x v="50"/>
  </r>
  <r>
    <x v="1"/>
    <x v="0"/>
    <x v="3"/>
    <x v="8"/>
  </r>
  <r>
    <x v="0"/>
    <x v="1"/>
    <x v="2"/>
    <x v="2"/>
  </r>
  <r>
    <x v="1"/>
    <x v="0"/>
    <x v="3"/>
    <x v="6"/>
  </r>
  <r>
    <x v="0"/>
    <x v="3"/>
    <x v="0"/>
    <x v="23"/>
  </r>
  <r>
    <x v="0"/>
    <x v="2"/>
    <x v="1"/>
    <x v="2"/>
  </r>
  <r>
    <x v="1"/>
    <x v="0"/>
    <x v="3"/>
    <x v="8"/>
  </r>
  <r>
    <x v="0"/>
    <x v="1"/>
    <x v="2"/>
    <x v="86"/>
  </r>
  <r>
    <x v="0"/>
    <x v="0"/>
    <x v="3"/>
    <x v="26"/>
  </r>
  <r>
    <x v="1"/>
    <x v="3"/>
    <x v="3"/>
    <x v="126"/>
  </r>
  <r>
    <x v="2"/>
    <x v="2"/>
    <x v="2"/>
    <x v="2"/>
  </r>
  <r>
    <x v="1"/>
    <x v="1"/>
    <x v="0"/>
    <x v="109"/>
  </r>
  <r>
    <x v="0"/>
    <x v="0"/>
    <x v="2"/>
    <x v="46"/>
  </r>
  <r>
    <x v="1"/>
    <x v="1"/>
    <x v="0"/>
    <x v="17"/>
  </r>
  <r>
    <x v="0"/>
    <x v="3"/>
    <x v="0"/>
    <x v="392"/>
  </r>
  <r>
    <x v="2"/>
    <x v="1"/>
    <x v="2"/>
    <x v="7"/>
  </r>
  <r>
    <x v="1"/>
    <x v="0"/>
    <x v="3"/>
    <x v="26"/>
  </r>
  <r>
    <x v="0"/>
    <x v="1"/>
    <x v="2"/>
    <x v="535"/>
  </r>
  <r>
    <x v="1"/>
    <x v="3"/>
    <x v="3"/>
    <x v="126"/>
  </r>
  <r>
    <x v="0"/>
    <x v="0"/>
    <x v="0"/>
    <x v="104"/>
  </r>
  <r>
    <x v="2"/>
    <x v="2"/>
    <x v="1"/>
    <x v="2"/>
  </r>
  <r>
    <x v="1"/>
    <x v="0"/>
    <x v="3"/>
    <x v="21"/>
  </r>
  <r>
    <x v="0"/>
    <x v="1"/>
    <x v="2"/>
    <x v="89"/>
  </r>
  <r>
    <x v="0"/>
    <x v="1"/>
    <x v="0"/>
    <x v="109"/>
  </r>
  <r>
    <x v="2"/>
    <x v="2"/>
    <x v="1"/>
    <x v="2"/>
  </r>
  <r>
    <x v="0"/>
    <x v="0"/>
    <x v="0"/>
    <x v="37"/>
  </r>
  <r>
    <x v="1"/>
    <x v="3"/>
    <x v="3"/>
    <x v="81"/>
  </r>
  <r>
    <x v="2"/>
    <x v="1"/>
    <x v="2"/>
    <x v="536"/>
  </r>
  <r>
    <x v="1"/>
    <x v="1"/>
    <x v="0"/>
    <x v="104"/>
  </r>
  <r>
    <x v="0"/>
    <x v="0"/>
    <x v="0"/>
    <x v="56"/>
  </r>
  <r>
    <x v="1"/>
    <x v="3"/>
    <x v="3"/>
    <x v="90"/>
  </r>
  <r>
    <x v="2"/>
    <x v="2"/>
    <x v="1"/>
    <x v="537"/>
  </r>
  <r>
    <x v="1"/>
    <x v="0"/>
    <x v="3"/>
    <x v="21"/>
  </r>
  <r>
    <x v="0"/>
    <x v="1"/>
    <x v="2"/>
    <x v="193"/>
  </r>
  <r>
    <x v="0"/>
    <x v="3"/>
    <x v="3"/>
    <x v="81"/>
  </r>
  <r>
    <x v="2"/>
    <x v="2"/>
    <x v="2"/>
    <x v="2"/>
  </r>
  <r>
    <x v="1"/>
    <x v="1"/>
    <x v="0"/>
    <x v="49"/>
  </r>
  <r>
    <x v="0"/>
    <x v="0"/>
    <x v="3"/>
    <x v="26"/>
  </r>
  <r>
    <x v="2"/>
    <x v="1"/>
    <x v="1"/>
    <x v="2"/>
  </r>
  <r>
    <x v="1"/>
    <x v="0"/>
    <x v="0"/>
    <x v="49"/>
  </r>
  <r>
    <x v="0"/>
    <x v="2"/>
    <x v="2"/>
    <x v="536"/>
  </r>
  <r>
    <x v="1"/>
    <x v="1"/>
    <x v="0"/>
    <x v="81"/>
  </r>
  <r>
    <x v="0"/>
    <x v="3"/>
    <x v="0"/>
    <x v="392"/>
  </r>
  <r>
    <x v="2"/>
    <x v="1"/>
    <x v="1"/>
    <x v="537"/>
  </r>
  <r>
    <x v="1"/>
    <x v="0"/>
    <x v="3"/>
    <x v="26"/>
  </r>
  <r>
    <x v="0"/>
    <x v="1"/>
    <x v="2"/>
    <x v="34"/>
  </r>
  <r>
    <x v="0"/>
    <x v="3"/>
    <x v="3"/>
    <x v="126"/>
  </r>
  <r>
    <x v="2"/>
    <x v="2"/>
    <x v="1"/>
    <x v="2"/>
  </r>
  <r>
    <x v="0"/>
    <x v="0"/>
    <x v="0"/>
    <x v="109"/>
  </r>
  <r>
    <x v="1"/>
    <x v="1"/>
    <x v="3"/>
    <x v="126"/>
  </r>
  <r>
    <x v="0"/>
    <x v="2"/>
    <x v="2"/>
    <x v="2"/>
  </r>
  <r>
    <x v="1"/>
    <x v="0"/>
    <x v="3"/>
    <x v="21"/>
  </r>
  <r>
    <x v="0"/>
    <x v="1"/>
    <x v="2"/>
    <x v="29"/>
  </r>
  <r>
    <x v="2"/>
    <x v="2"/>
    <x v="1"/>
    <x v="2"/>
  </r>
  <r>
    <x v="1"/>
    <x v="0"/>
    <x v="0"/>
    <x v="49"/>
  </r>
  <r>
    <x v="0"/>
    <x v="1"/>
    <x v="0"/>
    <x v="56"/>
  </r>
  <r>
    <x v="2"/>
    <x v="2"/>
    <x v="1"/>
    <x v="537"/>
  </r>
  <r>
    <x v="0"/>
    <x v="1"/>
    <x v="2"/>
    <x v="46"/>
  </r>
  <r>
    <x v="1"/>
    <x v="3"/>
    <x v="3"/>
    <x v="126"/>
  </r>
  <r>
    <x v="0"/>
    <x v="0"/>
    <x v="0"/>
    <x v="104"/>
  </r>
  <r>
    <x v="2"/>
    <x v="1"/>
    <x v="2"/>
    <x v="2"/>
  </r>
  <r>
    <x v="1"/>
    <x v="1"/>
    <x v="0"/>
    <x v="81"/>
  </r>
  <r>
    <x v="0"/>
    <x v="3"/>
    <x v="3"/>
    <x v="538"/>
  </r>
  <r>
    <x v="0"/>
    <x v="2"/>
    <x v="2"/>
    <x v="536"/>
  </r>
  <r>
    <x v="1"/>
    <x v="0"/>
    <x v="3"/>
    <x v="21"/>
  </r>
  <r>
    <x v="2"/>
    <x v="2"/>
    <x v="1"/>
    <x v="537"/>
  </r>
  <r>
    <x v="1"/>
    <x v="0"/>
    <x v="0"/>
    <x v="109"/>
  </r>
  <r>
    <x v="2"/>
    <x v="2"/>
    <x v="1"/>
    <x v="2"/>
  </r>
  <r>
    <x v="1"/>
    <x v="0"/>
    <x v="0"/>
    <x v="5"/>
  </r>
  <r>
    <x v="0"/>
    <x v="1"/>
    <x v="2"/>
    <x v="93"/>
  </r>
  <r>
    <x v="2"/>
    <x v="2"/>
    <x v="1"/>
    <x v="2"/>
  </r>
  <r>
    <x v="0"/>
    <x v="0"/>
    <x v="0"/>
    <x v="23"/>
  </r>
  <r>
    <x v="1"/>
    <x v="3"/>
    <x v="3"/>
    <x v="90"/>
  </r>
  <r>
    <x v="1"/>
    <x v="1"/>
    <x v="0"/>
    <x v="104"/>
  </r>
  <r>
    <x v="0"/>
    <x v="0"/>
    <x v="2"/>
    <x v="31"/>
  </r>
  <r>
    <x v="1"/>
    <x v="1"/>
    <x v="3"/>
    <x v="5"/>
  </r>
  <r>
    <x v="2"/>
    <x v="2"/>
    <x v="2"/>
    <x v="10"/>
  </r>
  <r>
    <x v="0"/>
    <x v="0"/>
    <x v="0"/>
    <x v="72"/>
  </r>
  <r>
    <x v="1"/>
    <x v="3"/>
    <x v="3"/>
    <x v="81"/>
  </r>
  <r>
    <x v="0"/>
    <x v="1"/>
    <x v="2"/>
    <x v="7"/>
  </r>
  <r>
    <x v="0"/>
    <x v="0"/>
    <x v="0"/>
    <x v="109"/>
  </r>
  <r>
    <x v="2"/>
    <x v="2"/>
    <x v="1"/>
    <x v="2"/>
  </r>
  <r>
    <x v="1"/>
    <x v="0"/>
    <x v="3"/>
    <x v="41"/>
  </r>
  <r>
    <x v="2"/>
    <x v="1"/>
    <x v="2"/>
    <x v="32"/>
  </r>
  <r>
    <x v="0"/>
    <x v="0"/>
    <x v="0"/>
    <x v="72"/>
  </r>
  <r>
    <x v="1"/>
    <x v="3"/>
    <x v="3"/>
    <x v="90"/>
  </r>
  <r>
    <x v="2"/>
    <x v="2"/>
    <x v="1"/>
    <x v="2"/>
  </r>
  <r>
    <x v="1"/>
    <x v="0"/>
    <x v="0"/>
    <x v="5"/>
  </r>
  <r>
    <x v="0"/>
    <x v="1"/>
    <x v="2"/>
    <x v="92"/>
  </r>
  <r>
    <x v="0"/>
    <x v="0"/>
    <x v="0"/>
    <x v="104"/>
  </r>
  <r>
    <x v="1"/>
    <x v="1"/>
    <x v="0"/>
    <x v="37"/>
  </r>
  <r>
    <x v="2"/>
    <x v="2"/>
    <x v="1"/>
    <x v="19"/>
  </r>
  <r>
    <x v="1"/>
    <x v="3"/>
    <x v="3"/>
    <x v="81"/>
  </r>
  <r>
    <x v="0"/>
    <x v="1"/>
    <x v="2"/>
    <x v="7"/>
  </r>
  <r>
    <x v="0"/>
    <x v="0"/>
    <x v="0"/>
    <x v="109"/>
  </r>
  <r>
    <x v="1"/>
    <x v="0"/>
    <x v="0"/>
    <x v="5"/>
  </r>
  <r>
    <x v="0"/>
    <x v="1"/>
    <x v="2"/>
    <x v="93"/>
  </r>
  <r>
    <x v="2"/>
    <x v="2"/>
    <x v="1"/>
    <x v="2"/>
  </r>
  <r>
    <x v="0"/>
    <x v="0"/>
    <x v="0"/>
    <x v="23"/>
  </r>
  <r>
    <x v="1"/>
    <x v="3"/>
    <x v="3"/>
    <x v="90"/>
  </r>
  <r>
    <x v="1"/>
    <x v="1"/>
    <x v="0"/>
    <x v="104"/>
  </r>
  <r>
    <x v="0"/>
    <x v="0"/>
    <x v="2"/>
    <x v="31"/>
  </r>
  <r>
    <x v="1"/>
    <x v="1"/>
    <x v="3"/>
    <x v="5"/>
  </r>
  <r>
    <x v="2"/>
    <x v="2"/>
    <x v="2"/>
    <x v="10"/>
  </r>
  <r>
    <x v="0"/>
    <x v="0"/>
    <x v="0"/>
    <x v="72"/>
  </r>
  <r>
    <x v="1"/>
    <x v="3"/>
    <x v="3"/>
    <x v="81"/>
  </r>
  <r>
    <x v="0"/>
    <x v="1"/>
    <x v="2"/>
    <x v="7"/>
  </r>
  <r>
    <x v="1"/>
    <x v="0"/>
    <x v="0"/>
    <x v="109"/>
  </r>
  <r>
    <x v="2"/>
    <x v="2"/>
    <x v="1"/>
    <x v="2"/>
  </r>
  <r>
    <x v="1"/>
    <x v="0"/>
    <x v="3"/>
    <x v="41"/>
  </r>
  <r>
    <x v="0"/>
    <x v="1"/>
    <x v="2"/>
    <x v="32"/>
  </r>
  <r>
    <x v="0"/>
    <x v="0"/>
    <x v="0"/>
    <x v="72"/>
  </r>
  <r>
    <x v="1"/>
    <x v="3"/>
    <x v="3"/>
    <x v="90"/>
  </r>
  <r>
    <x v="2"/>
    <x v="2"/>
    <x v="1"/>
    <x v="2"/>
  </r>
  <r>
    <x v="1"/>
    <x v="0"/>
    <x v="0"/>
    <x v="5"/>
  </r>
  <r>
    <x v="0"/>
    <x v="1"/>
    <x v="2"/>
    <x v="92"/>
  </r>
  <r>
    <x v="0"/>
    <x v="0"/>
    <x v="0"/>
    <x v="104"/>
  </r>
  <r>
    <x v="1"/>
    <x v="1"/>
    <x v="0"/>
    <x v="37"/>
  </r>
  <r>
    <x v="2"/>
    <x v="2"/>
    <x v="1"/>
    <x v="19"/>
  </r>
  <r>
    <x v="1"/>
    <x v="0"/>
    <x v="3"/>
    <x v="4"/>
  </r>
  <r>
    <x v="0"/>
    <x v="1"/>
    <x v="2"/>
    <x v="13"/>
  </r>
  <r>
    <x v="2"/>
    <x v="2"/>
    <x v="1"/>
    <x v="2"/>
  </r>
  <r>
    <x v="1"/>
    <x v="0"/>
    <x v="0"/>
    <x v="20"/>
  </r>
  <r>
    <x v="1"/>
    <x v="3"/>
    <x v="3"/>
    <x v="8"/>
  </r>
  <r>
    <x v="0"/>
    <x v="0"/>
    <x v="2"/>
    <x v="72"/>
  </r>
  <r>
    <x v="1"/>
    <x v="0"/>
    <x v="0"/>
    <x v="20"/>
  </r>
  <r>
    <x v="2"/>
    <x v="2"/>
    <x v="1"/>
    <x v="2"/>
  </r>
  <r>
    <x v="1"/>
    <x v="3"/>
    <x v="3"/>
    <x v="20"/>
  </r>
  <r>
    <x v="0"/>
    <x v="1"/>
    <x v="2"/>
    <x v="32"/>
  </r>
  <r>
    <x v="2"/>
    <x v="2"/>
    <x v="1"/>
    <x v="2"/>
  </r>
  <r>
    <x v="2"/>
    <x v="1"/>
    <x v="2"/>
    <x v="10"/>
  </r>
  <r>
    <x v="0"/>
    <x v="0"/>
    <x v="2"/>
    <x v="34"/>
  </r>
  <r>
    <x v="1"/>
    <x v="3"/>
    <x v="3"/>
    <x v="8"/>
  </r>
  <r>
    <x v="1"/>
    <x v="0"/>
    <x v="0"/>
    <x v="5"/>
  </r>
  <r>
    <x v="0"/>
    <x v="1"/>
    <x v="2"/>
    <x v="93"/>
  </r>
  <r>
    <x v="0"/>
    <x v="0"/>
    <x v="0"/>
    <x v="72"/>
  </r>
  <r>
    <x v="1"/>
    <x v="3"/>
    <x v="3"/>
    <x v="20"/>
  </r>
  <r>
    <x v="0"/>
    <x v="0"/>
    <x v="0"/>
    <x v="17"/>
  </r>
  <r>
    <x v="1"/>
    <x v="1"/>
    <x v="0"/>
    <x v="5"/>
  </r>
  <r>
    <x v="0"/>
    <x v="2"/>
    <x v="2"/>
    <x v="10"/>
  </r>
  <r>
    <x v="1"/>
    <x v="0"/>
    <x v="3"/>
    <x v="26"/>
  </r>
  <r>
    <x v="1"/>
    <x v="3"/>
    <x v="3"/>
    <x v="8"/>
  </r>
  <r>
    <x v="0"/>
    <x v="1"/>
    <x v="2"/>
    <x v="13"/>
  </r>
  <r>
    <x v="2"/>
    <x v="0"/>
    <x v="1"/>
    <x v="110"/>
  </r>
  <r>
    <x v="1"/>
    <x v="0"/>
    <x v="3"/>
    <x v="5"/>
  </r>
  <r>
    <x v="2"/>
    <x v="2"/>
    <x v="1"/>
    <x v="2"/>
  </r>
  <r>
    <x v="0"/>
    <x v="0"/>
    <x v="2"/>
    <x v="46"/>
  </r>
  <r>
    <x v="1"/>
    <x v="3"/>
    <x v="3"/>
    <x v="8"/>
  </r>
  <r>
    <x v="0"/>
    <x v="1"/>
    <x v="2"/>
    <x v="7"/>
  </r>
  <r>
    <x v="1"/>
    <x v="0"/>
    <x v="0"/>
    <x v="81"/>
  </r>
  <r>
    <x v="2"/>
    <x v="2"/>
    <x v="1"/>
    <x v="2"/>
  </r>
  <r>
    <x v="1"/>
    <x v="0"/>
    <x v="3"/>
    <x v="81"/>
  </r>
  <r>
    <x v="2"/>
    <x v="1"/>
    <x v="1"/>
    <x v="19"/>
  </r>
  <r>
    <x v="0"/>
    <x v="0"/>
    <x v="2"/>
    <x v="98"/>
  </r>
  <r>
    <x v="1"/>
    <x v="3"/>
    <x v="3"/>
    <x v="8"/>
  </r>
  <r>
    <x v="1"/>
    <x v="0"/>
    <x v="0"/>
    <x v="17"/>
  </r>
  <r>
    <x v="0"/>
    <x v="1"/>
    <x v="2"/>
    <x v="32"/>
  </r>
  <r>
    <x v="0"/>
    <x v="0"/>
    <x v="0"/>
    <x v="20"/>
  </r>
  <r>
    <x v="1"/>
    <x v="1"/>
    <x v="3"/>
    <x v="26"/>
  </r>
  <r>
    <x v="0"/>
    <x v="0"/>
    <x v="0"/>
    <x v="168"/>
  </r>
  <r>
    <x v="0"/>
    <x v="1"/>
    <x v="0"/>
    <x v="183"/>
  </r>
  <r>
    <x v="2"/>
    <x v="2"/>
    <x v="1"/>
    <x v="539"/>
  </r>
  <r>
    <x v="1"/>
    <x v="0"/>
    <x v="3"/>
    <x v="540"/>
  </r>
  <r>
    <x v="1"/>
    <x v="3"/>
    <x v="3"/>
    <x v="541"/>
  </r>
  <r>
    <x v="0"/>
    <x v="1"/>
    <x v="2"/>
    <x v="46"/>
  </r>
  <r>
    <x v="2"/>
    <x v="0"/>
    <x v="1"/>
    <x v="542"/>
  </r>
  <r>
    <x v="1"/>
    <x v="0"/>
    <x v="3"/>
    <x v="543"/>
  </r>
  <r>
    <x v="2"/>
    <x v="2"/>
    <x v="1"/>
    <x v="544"/>
  </r>
  <r>
    <x v="0"/>
    <x v="0"/>
    <x v="2"/>
    <x v="7"/>
  </r>
  <r>
    <x v="1"/>
    <x v="3"/>
    <x v="3"/>
    <x v="541"/>
  </r>
  <r>
    <x v="0"/>
    <x v="1"/>
    <x v="2"/>
    <x v="545"/>
  </r>
  <r>
    <x v="0"/>
    <x v="0"/>
    <x v="0"/>
    <x v="20"/>
  </r>
  <r>
    <x v="3"/>
    <x v="2"/>
    <x v="1"/>
    <x v="546"/>
  </r>
  <r>
    <x v="1"/>
    <x v="0"/>
    <x v="3"/>
    <x v="0"/>
  </r>
  <r>
    <x v="2"/>
    <x v="1"/>
    <x v="1"/>
    <x v="547"/>
  </r>
  <r>
    <x v="0"/>
    <x v="0"/>
    <x v="2"/>
    <x v="548"/>
  </r>
  <r>
    <x v="1"/>
    <x v="3"/>
    <x v="3"/>
    <x v="541"/>
  </r>
  <r>
    <x v="2"/>
    <x v="2"/>
    <x v="1"/>
    <x v="549"/>
  </r>
  <r>
    <x v="0"/>
    <x v="0"/>
    <x v="0"/>
    <x v="168"/>
  </r>
  <r>
    <x v="2"/>
    <x v="1"/>
    <x v="2"/>
    <x v="550"/>
  </r>
  <r>
    <x v="0"/>
    <x v="0"/>
    <x v="2"/>
    <x v="551"/>
  </r>
  <r>
    <x v="1"/>
    <x v="1"/>
    <x v="0"/>
    <x v="128"/>
  </r>
  <r>
    <x v="2"/>
    <x v="2"/>
    <x v="1"/>
    <x v="544"/>
  </r>
  <r>
    <x v="0"/>
    <x v="1"/>
    <x v="2"/>
    <x v="46"/>
  </r>
  <r>
    <x v="1"/>
    <x v="3"/>
    <x v="3"/>
    <x v="541"/>
  </r>
  <r>
    <x v="0"/>
    <x v="1"/>
    <x v="0"/>
    <x v="552"/>
  </r>
  <r>
    <x v="0"/>
    <x v="0"/>
    <x v="1"/>
    <x v="553"/>
  </r>
  <r>
    <x v="1"/>
    <x v="0"/>
    <x v="3"/>
    <x v="540"/>
  </r>
  <r>
    <x v="2"/>
    <x v="2"/>
    <x v="1"/>
    <x v="554"/>
  </r>
  <r>
    <x v="0"/>
    <x v="0"/>
    <x v="2"/>
    <x v="555"/>
  </r>
  <r>
    <x v="1"/>
    <x v="3"/>
    <x v="3"/>
    <x v="541"/>
  </r>
  <r>
    <x v="0"/>
    <x v="1"/>
    <x v="2"/>
    <x v="52"/>
  </r>
  <r>
    <x v="1"/>
    <x v="0"/>
    <x v="0"/>
    <x v="556"/>
  </r>
  <r>
    <x v="3"/>
    <x v="2"/>
    <x v="1"/>
    <x v="2"/>
  </r>
  <r>
    <x v="1"/>
    <x v="0"/>
    <x v="3"/>
    <x v="0"/>
  </r>
  <r>
    <x v="2"/>
    <x v="1"/>
    <x v="1"/>
    <x v="557"/>
  </r>
  <r>
    <x v="0"/>
    <x v="0"/>
    <x v="2"/>
    <x v="558"/>
  </r>
  <r>
    <x v="0"/>
    <x v="3"/>
    <x v="3"/>
    <x v="541"/>
  </r>
  <r>
    <x v="2"/>
    <x v="2"/>
    <x v="1"/>
    <x v="2"/>
  </r>
  <r>
    <x v="0"/>
    <x v="0"/>
    <x v="0"/>
    <x v="168"/>
  </r>
  <r>
    <x v="2"/>
    <x v="1"/>
    <x v="1"/>
    <x v="559"/>
  </r>
  <r>
    <x v="0"/>
    <x v="0"/>
    <x v="2"/>
    <x v="560"/>
  </r>
  <r>
    <x v="0"/>
    <x v="1"/>
    <x v="0"/>
    <x v="128"/>
  </r>
  <r>
    <x v="2"/>
    <x v="2"/>
    <x v="1"/>
    <x v="561"/>
  </r>
  <r>
    <x v="1"/>
    <x v="0"/>
    <x v="0"/>
    <x v="562"/>
  </r>
  <r>
    <x v="2"/>
    <x v="1"/>
    <x v="1"/>
    <x v="563"/>
  </r>
  <r>
    <x v="0"/>
    <x v="2"/>
    <x v="2"/>
    <x v="564"/>
  </r>
  <r>
    <x v="0"/>
    <x v="3"/>
    <x v="3"/>
    <x v="8"/>
  </r>
  <r>
    <x v="0"/>
    <x v="0"/>
    <x v="2"/>
    <x v="565"/>
  </r>
  <r>
    <x v="2"/>
    <x v="2"/>
    <x v="1"/>
    <x v="566"/>
  </r>
  <r>
    <x v="0"/>
    <x v="0"/>
    <x v="0"/>
    <x v="567"/>
  </r>
  <r>
    <x v="2"/>
    <x v="1"/>
    <x v="1"/>
    <x v="568"/>
  </r>
  <r>
    <x v="1"/>
    <x v="0"/>
    <x v="3"/>
    <x v="569"/>
  </r>
  <r>
    <x v="2"/>
    <x v="2"/>
    <x v="1"/>
    <x v="570"/>
  </r>
  <r>
    <x v="0"/>
    <x v="3"/>
    <x v="3"/>
    <x v="8"/>
  </r>
  <r>
    <x v="2"/>
    <x v="1"/>
    <x v="1"/>
    <x v="571"/>
  </r>
  <r>
    <x v="1"/>
    <x v="0"/>
    <x v="0"/>
    <x v="572"/>
  </r>
  <r>
    <x v="2"/>
    <x v="2"/>
    <x v="1"/>
    <x v="573"/>
  </r>
  <r>
    <x v="0"/>
    <x v="1"/>
    <x v="2"/>
    <x v="555"/>
  </r>
  <r>
    <x v="1"/>
    <x v="0"/>
    <x v="3"/>
    <x v="574"/>
  </r>
  <r>
    <x v="0"/>
    <x v="0"/>
    <x v="0"/>
    <x v="575"/>
  </r>
  <r>
    <x v="2"/>
    <x v="2"/>
    <x v="1"/>
    <x v="576"/>
  </r>
  <r>
    <x v="0"/>
    <x v="1"/>
    <x v="0"/>
    <x v="577"/>
  </r>
  <r>
    <x v="0"/>
    <x v="0"/>
    <x v="2"/>
    <x v="565"/>
  </r>
  <r>
    <x v="0"/>
    <x v="3"/>
    <x v="3"/>
    <x v="8"/>
  </r>
  <r>
    <x v="2"/>
    <x v="2"/>
    <x v="1"/>
    <x v="550"/>
  </r>
  <r>
    <x v="0"/>
    <x v="1"/>
    <x v="0"/>
    <x v="66"/>
  </r>
  <r>
    <x v="1"/>
    <x v="0"/>
    <x v="3"/>
    <x v="26"/>
  </r>
  <r>
    <x v="1"/>
    <x v="1"/>
    <x v="0"/>
    <x v="81"/>
  </r>
  <r>
    <x v="0"/>
    <x v="2"/>
    <x v="2"/>
    <x v="7"/>
  </r>
  <r>
    <x v="1"/>
    <x v="3"/>
    <x v="3"/>
    <x v="41"/>
  </r>
  <r>
    <x v="0"/>
    <x v="0"/>
    <x v="0"/>
    <x v="68"/>
  </r>
  <r>
    <x v="1"/>
    <x v="1"/>
    <x v="3"/>
    <x v="8"/>
  </r>
  <r>
    <x v="0"/>
    <x v="1"/>
    <x v="2"/>
    <x v="2"/>
  </r>
  <r>
    <x v="1"/>
    <x v="0"/>
    <x v="3"/>
    <x v="126"/>
  </r>
  <r>
    <x v="0"/>
    <x v="0"/>
    <x v="0"/>
    <x v="109"/>
  </r>
  <r>
    <x v="1"/>
    <x v="0"/>
    <x v="3"/>
    <x v="41"/>
  </r>
  <r>
    <x v="2"/>
    <x v="2"/>
    <x v="1"/>
    <x v="11"/>
  </r>
  <r>
    <x v="0"/>
    <x v="1"/>
    <x v="2"/>
    <x v="29"/>
  </r>
  <r>
    <x v="1"/>
    <x v="3"/>
    <x v="3"/>
    <x v="578"/>
  </r>
  <r>
    <x v="0"/>
    <x v="0"/>
    <x v="0"/>
    <x v="72"/>
  </r>
  <r>
    <x v="1"/>
    <x v="0"/>
    <x v="0"/>
    <x v="5"/>
  </r>
  <r>
    <x v="0"/>
    <x v="1"/>
    <x v="2"/>
    <x v="2"/>
  </r>
  <r>
    <x v="1"/>
    <x v="1"/>
    <x v="3"/>
    <x v="153"/>
  </r>
  <r>
    <x v="2"/>
    <x v="2"/>
    <x v="1"/>
    <x v="579"/>
  </r>
  <r>
    <x v="0"/>
    <x v="0"/>
    <x v="2"/>
    <x v="34"/>
  </r>
  <r>
    <x v="1"/>
    <x v="0"/>
    <x v="3"/>
    <x v="174"/>
  </r>
  <r>
    <x v="1"/>
    <x v="1"/>
    <x v="0"/>
    <x v="81"/>
  </r>
  <r>
    <x v="1"/>
    <x v="3"/>
    <x v="3"/>
    <x v="126"/>
  </r>
  <r>
    <x v="0"/>
    <x v="1"/>
    <x v="0"/>
    <x v="56"/>
  </r>
  <r>
    <x v="1"/>
    <x v="0"/>
    <x v="3"/>
    <x v="174"/>
  </r>
  <r>
    <x v="0"/>
    <x v="2"/>
    <x v="2"/>
    <x v="13"/>
  </r>
  <r>
    <x v="1"/>
    <x v="0"/>
    <x v="3"/>
    <x v="21"/>
  </r>
  <r>
    <x v="2"/>
    <x v="1"/>
    <x v="2"/>
    <x v="55"/>
  </r>
  <r>
    <x v="0"/>
    <x v="1"/>
    <x v="2"/>
    <x v="193"/>
  </r>
  <r>
    <x v="1"/>
    <x v="0"/>
    <x v="0"/>
    <x v="37"/>
  </r>
  <r>
    <x v="0"/>
    <x v="2"/>
    <x v="2"/>
    <x v="46"/>
  </r>
  <r>
    <x v="1"/>
    <x v="0"/>
    <x v="0"/>
    <x v="5"/>
  </r>
  <r>
    <x v="1"/>
    <x v="3"/>
    <x v="3"/>
    <x v="5"/>
  </r>
  <r>
    <x v="1"/>
    <x v="1"/>
    <x v="3"/>
    <x v="4"/>
  </r>
  <r>
    <x v="0"/>
    <x v="0"/>
    <x v="0"/>
    <x v="104"/>
  </r>
  <r>
    <x v="1"/>
    <x v="3"/>
    <x v="3"/>
    <x v="126"/>
  </r>
  <r>
    <x v="0"/>
    <x v="1"/>
    <x v="2"/>
    <x v="13"/>
  </r>
  <r>
    <x v="1"/>
    <x v="0"/>
    <x v="3"/>
    <x v="8"/>
  </r>
  <r>
    <x v="1"/>
    <x v="0"/>
    <x v="3"/>
    <x v="126"/>
  </r>
  <r>
    <x v="0"/>
    <x v="1"/>
    <x v="0"/>
    <x v="56"/>
  </r>
  <r>
    <x v="1"/>
    <x v="3"/>
    <x v="3"/>
    <x v="26"/>
  </r>
  <r>
    <x v="0"/>
    <x v="0"/>
    <x v="2"/>
    <x v="11"/>
  </r>
  <r>
    <x v="1"/>
    <x v="1"/>
    <x v="3"/>
    <x v="8"/>
  </r>
  <r>
    <x v="1"/>
    <x v="0"/>
    <x v="0"/>
    <x v="20"/>
  </r>
  <r>
    <x v="0"/>
    <x v="2"/>
    <x v="2"/>
    <x v="29"/>
  </r>
  <r>
    <x v="0"/>
    <x v="0"/>
    <x v="0"/>
    <x v="109"/>
  </r>
  <r>
    <x v="1"/>
    <x v="0"/>
    <x v="3"/>
    <x v="157"/>
  </r>
  <r>
    <x v="2"/>
    <x v="1"/>
    <x v="1"/>
    <x v="579"/>
  </r>
  <r>
    <x v="0"/>
    <x v="1"/>
    <x v="2"/>
    <x v="31"/>
  </r>
  <r>
    <x v="1"/>
    <x v="3"/>
    <x v="3"/>
    <x v="578"/>
  </r>
  <r>
    <x v="0"/>
    <x v="0"/>
    <x v="0"/>
    <x v="68"/>
  </r>
  <r>
    <x v="1"/>
    <x v="1"/>
    <x v="0"/>
    <x v="5"/>
  </r>
  <r>
    <x v="1"/>
    <x v="0"/>
    <x v="3"/>
    <x v="41"/>
  </r>
  <r>
    <x v="0"/>
    <x v="1"/>
    <x v="0"/>
    <x v="66"/>
  </r>
  <r>
    <x v="1"/>
    <x v="1"/>
    <x v="3"/>
    <x v="174"/>
  </r>
  <r>
    <x v="0"/>
    <x v="1"/>
    <x v="2"/>
    <x v="580"/>
  </r>
  <r>
    <x v="1"/>
    <x v="0"/>
    <x v="3"/>
    <x v="126"/>
  </r>
  <r>
    <x v="2"/>
    <x v="2"/>
    <x v="1"/>
    <x v="11"/>
  </r>
  <r>
    <x v="1"/>
    <x v="3"/>
    <x v="3"/>
    <x v="578"/>
  </r>
  <r>
    <x v="1"/>
    <x v="3"/>
    <x v="3"/>
    <x v="126"/>
  </r>
  <r>
    <x v="0"/>
    <x v="0"/>
    <x v="0"/>
    <x v="581"/>
  </r>
  <r>
    <x v="1"/>
    <x v="0"/>
    <x v="3"/>
    <x v="6"/>
  </r>
  <r>
    <x v="0"/>
    <x v="1"/>
    <x v="2"/>
    <x v="20"/>
  </r>
  <r>
    <x v="1"/>
    <x v="0"/>
    <x v="0"/>
    <x v="49"/>
  </r>
  <r>
    <x v="0"/>
    <x v="0"/>
    <x v="0"/>
    <x v="104"/>
  </r>
  <r>
    <x v="0"/>
    <x v="2"/>
    <x v="2"/>
    <x v="89"/>
  </r>
  <r>
    <x v="1"/>
    <x v="3"/>
    <x v="3"/>
    <x v="90"/>
  </r>
  <r>
    <x v="0"/>
    <x v="1"/>
    <x v="2"/>
    <x v="101"/>
  </r>
  <r>
    <x v="1"/>
    <x v="0"/>
    <x v="3"/>
    <x v="8"/>
  </r>
  <r>
    <x v="1"/>
    <x v="0"/>
    <x v="0"/>
    <x v="49"/>
  </r>
  <r>
    <x v="0"/>
    <x v="2"/>
    <x v="2"/>
    <x v="565"/>
  </r>
  <r>
    <x v="1"/>
    <x v="0"/>
    <x v="3"/>
    <x v="6"/>
  </r>
  <r>
    <x v="1"/>
    <x v="0"/>
    <x v="3"/>
    <x v="153"/>
  </r>
  <r>
    <x v="0"/>
    <x v="1"/>
    <x v="2"/>
    <x v="582"/>
  </r>
  <r>
    <x v="0"/>
    <x v="0"/>
    <x v="0"/>
    <x v="583"/>
  </r>
  <r>
    <x v="0"/>
    <x v="0"/>
    <x v="0"/>
    <x v="68"/>
  </r>
  <r>
    <x v="0"/>
    <x v="2"/>
    <x v="1"/>
    <x v="584"/>
  </r>
  <r>
    <x v="1"/>
    <x v="3"/>
    <x v="3"/>
    <x v="183"/>
  </r>
  <r>
    <x v="0"/>
    <x v="1"/>
    <x v="2"/>
    <x v="73"/>
  </r>
  <r>
    <x v="1"/>
    <x v="0"/>
    <x v="0"/>
    <x v="585"/>
  </r>
  <r>
    <x v="0"/>
    <x v="0"/>
    <x v="0"/>
    <x v="583"/>
  </r>
  <r>
    <x v="0"/>
    <x v="2"/>
    <x v="2"/>
    <x v="586"/>
  </r>
  <r>
    <x v="1"/>
    <x v="0"/>
    <x v="3"/>
    <x v="153"/>
  </r>
  <r>
    <x v="0"/>
    <x v="1"/>
    <x v="2"/>
    <x v="582"/>
  </r>
  <r>
    <x v="1"/>
    <x v="0"/>
    <x v="0"/>
    <x v="587"/>
  </r>
  <r>
    <x v="1"/>
    <x v="1"/>
    <x v="2"/>
    <x v="195"/>
  </r>
  <r>
    <x v="0"/>
    <x v="2"/>
    <x v="2"/>
    <x v="168"/>
  </r>
  <r>
    <x v="0"/>
    <x v="0"/>
    <x v="2"/>
    <x v="194"/>
  </r>
  <r>
    <x v="1"/>
    <x v="3"/>
    <x v="3"/>
    <x v="90"/>
  </r>
  <r>
    <x v="1"/>
    <x v="0"/>
    <x v="0"/>
    <x v="66"/>
  </r>
  <r>
    <x v="1"/>
    <x v="1"/>
    <x v="0"/>
    <x v="5"/>
  </r>
  <r>
    <x v="0"/>
    <x v="2"/>
    <x v="2"/>
    <x v="183"/>
  </r>
  <r>
    <x v="1"/>
    <x v="3"/>
    <x v="3"/>
    <x v="15"/>
  </r>
  <r>
    <x v="0"/>
    <x v="0"/>
    <x v="2"/>
    <x v="179"/>
  </r>
  <r>
    <x v="1"/>
    <x v="0"/>
    <x v="0"/>
    <x v="1"/>
  </r>
  <r>
    <x v="0"/>
    <x v="1"/>
    <x v="2"/>
    <x v="185"/>
  </r>
  <r>
    <x v="1"/>
    <x v="2"/>
    <x v="0"/>
    <x v="81"/>
  </r>
  <r>
    <x v="1"/>
    <x v="3"/>
    <x v="3"/>
    <x v="15"/>
  </r>
  <r>
    <x v="2"/>
    <x v="0"/>
    <x v="1"/>
    <x v="588"/>
  </r>
  <r>
    <x v="0"/>
    <x v="1"/>
    <x v="2"/>
    <x v="20"/>
  </r>
  <r>
    <x v="1"/>
    <x v="0"/>
    <x v="0"/>
    <x v="5"/>
  </r>
  <r>
    <x v="1"/>
    <x v="0"/>
    <x v="0"/>
    <x v="37"/>
  </r>
  <r>
    <x v="0"/>
    <x v="2"/>
    <x v="2"/>
    <x v="168"/>
  </r>
  <r>
    <x v="1"/>
    <x v="3"/>
    <x v="0"/>
    <x v="37"/>
  </r>
  <r>
    <x v="0"/>
    <x v="0"/>
    <x v="2"/>
    <x v="194"/>
  </r>
  <r>
    <x v="1"/>
    <x v="0"/>
    <x v="3"/>
    <x v="4"/>
  </r>
  <r>
    <x v="1"/>
    <x v="1"/>
    <x v="0"/>
    <x v="5"/>
  </r>
  <r>
    <x v="1"/>
    <x v="0"/>
    <x v="3"/>
    <x v="113"/>
  </r>
  <r>
    <x v="0"/>
    <x v="1"/>
    <x v="2"/>
    <x v="72"/>
  </r>
  <r>
    <x v="1"/>
    <x v="0"/>
    <x v="0"/>
    <x v="5"/>
  </r>
  <r>
    <x v="0"/>
    <x v="2"/>
    <x v="2"/>
    <x v="20"/>
  </r>
  <r>
    <x v="0"/>
    <x v="0"/>
    <x v="2"/>
    <x v="565"/>
  </r>
  <r>
    <x v="1"/>
    <x v="0"/>
    <x v="3"/>
    <x v="8"/>
  </r>
  <r>
    <x v="2"/>
    <x v="1"/>
    <x v="1"/>
    <x v="2"/>
  </r>
  <r>
    <x v="1"/>
    <x v="0"/>
    <x v="0"/>
    <x v="5"/>
  </r>
  <r>
    <x v="0"/>
    <x v="0"/>
    <x v="2"/>
    <x v="195"/>
  </r>
  <r>
    <x v="1"/>
    <x v="3"/>
    <x v="3"/>
    <x v="15"/>
  </r>
  <r>
    <x v="0"/>
    <x v="1"/>
    <x v="0"/>
    <x v="37"/>
  </r>
  <r>
    <x v="1"/>
    <x v="0"/>
    <x v="0"/>
    <x v="49"/>
  </r>
  <r>
    <x v="0"/>
    <x v="2"/>
    <x v="2"/>
    <x v="194"/>
  </r>
  <r>
    <x v="1"/>
    <x v="3"/>
    <x v="3"/>
    <x v="15"/>
  </r>
  <r>
    <x v="0"/>
    <x v="0"/>
    <x v="2"/>
    <x v="72"/>
  </r>
  <r>
    <x v="0"/>
    <x v="1"/>
    <x v="1"/>
    <x v="34"/>
  </r>
  <r>
    <x v="1"/>
    <x v="0"/>
    <x v="3"/>
    <x v="114"/>
  </r>
  <r>
    <x v="1"/>
    <x v="0"/>
    <x v="0"/>
    <x v="109"/>
  </r>
  <r>
    <x v="1"/>
    <x v="0"/>
    <x v="0"/>
    <x v="5"/>
  </r>
  <r>
    <x v="0"/>
    <x v="2"/>
    <x v="2"/>
    <x v="20"/>
  </r>
  <r>
    <x v="1"/>
    <x v="0"/>
    <x v="3"/>
    <x v="8"/>
  </r>
  <r>
    <x v="0"/>
    <x v="1"/>
    <x v="2"/>
    <x v="185"/>
  </r>
  <r>
    <x v="1"/>
    <x v="0"/>
    <x v="0"/>
    <x v="133"/>
  </r>
  <r>
    <x v="0"/>
    <x v="1"/>
    <x v="2"/>
    <x v="179"/>
  </r>
  <r>
    <x v="1"/>
    <x v="0"/>
    <x v="3"/>
    <x v="114"/>
  </r>
  <r>
    <x v="1"/>
    <x v="2"/>
    <x v="0"/>
    <x v="5"/>
  </r>
  <r>
    <x v="0"/>
    <x v="0"/>
    <x v="2"/>
    <x v="20"/>
  </r>
  <r>
    <x v="2"/>
    <x v="1"/>
    <x v="1"/>
    <x v="589"/>
  </r>
  <r>
    <x v="0"/>
    <x v="0"/>
    <x v="0"/>
    <x v="109"/>
  </r>
  <r>
    <x v="0"/>
    <x v="0"/>
    <x v="2"/>
    <x v="590"/>
  </r>
  <r>
    <x v="1"/>
    <x v="3"/>
    <x v="3"/>
    <x v="15"/>
  </r>
  <r>
    <x v="0"/>
    <x v="1"/>
    <x v="0"/>
    <x v="37"/>
  </r>
  <r>
    <x v="1"/>
    <x v="0"/>
    <x v="0"/>
    <x v="49"/>
  </r>
  <r>
    <x v="0"/>
    <x v="2"/>
    <x v="2"/>
    <x v="20"/>
  </r>
  <r>
    <x v="1"/>
    <x v="3"/>
    <x v="3"/>
    <x v="15"/>
  </r>
  <r>
    <x v="0"/>
    <x v="0"/>
    <x v="1"/>
    <x v="591"/>
  </r>
  <r>
    <x v="0"/>
    <x v="1"/>
    <x v="1"/>
    <x v="34"/>
  </r>
  <r>
    <x v="1"/>
    <x v="0"/>
    <x v="3"/>
    <x v="114"/>
  </r>
  <r>
    <x v="0"/>
    <x v="0"/>
    <x v="0"/>
    <x v="109"/>
  </r>
  <r>
    <x v="1"/>
    <x v="0"/>
    <x v="0"/>
    <x v="5"/>
  </r>
  <r>
    <x v="0"/>
    <x v="2"/>
    <x v="2"/>
    <x v="179"/>
  </r>
  <r>
    <x v="1"/>
    <x v="0"/>
    <x v="3"/>
    <x v="8"/>
  </r>
  <r>
    <x v="0"/>
    <x v="1"/>
    <x v="2"/>
    <x v="20"/>
  </r>
  <r>
    <x v="1"/>
    <x v="0"/>
    <x v="0"/>
    <x v="133"/>
  </r>
  <r>
    <x v="0"/>
    <x v="1"/>
    <x v="2"/>
    <x v="179"/>
  </r>
  <r>
    <x v="1"/>
    <x v="0"/>
    <x v="3"/>
    <x v="114"/>
  </r>
  <r>
    <x v="1"/>
    <x v="2"/>
    <x v="0"/>
    <x v="5"/>
  </r>
  <r>
    <x v="0"/>
    <x v="0"/>
    <x v="2"/>
    <x v="20"/>
  </r>
  <r>
    <x v="1"/>
    <x v="0"/>
    <x v="3"/>
    <x v="8"/>
  </r>
  <r>
    <x v="2"/>
    <x v="1"/>
    <x v="1"/>
    <x v="589"/>
  </r>
  <r>
    <x v="1"/>
    <x v="0"/>
    <x v="0"/>
    <x v="109"/>
  </r>
  <r>
    <x v="0"/>
    <x v="0"/>
    <x v="2"/>
    <x v="590"/>
  </r>
  <r>
    <x v="0"/>
    <x v="2"/>
    <x v="2"/>
    <x v="20"/>
  </r>
  <r>
    <x v="0"/>
    <x v="0"/>
    <x v="1"/>
    <x v="591"/>
  </r>
  <r>
    <x v="0"/>
    <x v="1"/>
    <x v="1"/>
    <x v="34"/>
  </r>
  <r>
    <x v="1"/>
    <x v="0"/>
    <x v="3"/>
    <x v="114"/>
  </r>
  <r>
    <x v="0"/>
    <x v="0"/>
    <x v="0"/>
    <x v="109"/>
  </r>
  <r>
    <x v="1"/>
    <x v="0"/>
    <x v="0"/>
    <x v="5"/>
  </r>
  <r>
    <x v="0"/>
    <x v="2"/>
    <x v="2"/>
    <x v="179"/>
  </r>
  <r>
    <x v="0"/>
    <x v="1"/>
    <x v="2"/>
    <x v="20"/>
  </r>
  <r>
    <x v="1"/>
    <x v="0"/>
    <x v="2"/>
    <x v="101"/>
  </r>
  <r>
    <x v="0"/>
    <x v="0"/>
    <x v="2"/>
    <x v="185"/>
  </r>
  <r>
    <x v="0"/>
    <x v="1"/>
    <x v="2"/>
    <x v="590"/>
  </r>
  <r>
    <x v="1"/>
    <x v="3"/>
    <x v="0"/>
    <x v="89"/>
  </r>
  <r>
    <x v="0"/>
    <x v="2"/>
    <x v="1"/>
    <x v="591"/>
  </r>
  <r>
    <x v="1"/>
    <x v="0"/>
    <x v="3"/>
    <x v="8"/>
  </r>
  <r>
    <x v="0"/>
    <x v="0"/>
    <x v="0"/>
    <x v="37"/>
  </r>
  <r>
    <x v="1"/>
    <x v="1"/>
    <x v="0"/>
    <x v="5"/>
  </r>
  <r>
    <x v="1"/>
    <x v="0"/>
    <x v="3"/>
    <x v="113"/>
  </r>
  <r>
    <x v="0"/>
    <x v="0"/>
    <x v="0"/>
    <x v="0"/>
  </r>
  <r>
    <x v="0"/>
    <x v="2"/>
    <x v="2"/>
    <x v="170"/>
  </r>
  <r>
    <x v="1"/>
    <x v="0"/>
    <x v="0"/>
    <x v="5"/>
  </r>
  <r>
    <x v="0"/>
    <x v="0"/>
    <x v="2"/>
    <x v="185"/>
  </r>
  <r>
    <x v="1"/>
    <x v="3"/>
    <x v="3"/>
    <x v="15"/>
  </r>
  <r>
    <x v="0"/>
    <x v="1"/>
    <x v="1"/>
    <x v="13"/>
  </r>
  <r>
    <x v="0"/>
    <x v="0"/>
    <x v="1"/>
    <x v="72"/>
  </r>
  <r>
    <x v="1"/>
    <x v="0"/>
    <x v="3"/>
    <x v="8"/>
  </r>
  <r>
    <x v="0"/>
    <x v="2"/>
    <x v="2"/>
    <x v="81"/>
  </r>
  <r>
    <x v="1"/>
    <x v="0"/>
    <x v="0"/>
    <x v="81"/>
  </r>
  <r>
    <x v="0"/>
    <x v="1"/>
    <x v="2"/>
    <x v="590"/>
  </r>
  <r>
    <x v="1"/>
    <x v="0"/>
    <x v="0"/>
    <x v="77"/>
  </r>
  <r>
    <x v="0"/>
    <x v="2"/>
    <x v="2"/>
    <x v="56"/>
  </r>
  <r>
    <x v="1"/>
    <x v="0"/>
    <x v="3"/>
    <x v="114"/>
  </r>
  <r>
    <x v="0"/>
    <x v="0"/>
    <x v="0"/>
    <x v="587"/>
  </r>
  <r>
    <x v="1"/>
    <x v="0"/>
    <x v="0"/>
    <x v="5"/>
  </r>
  <r>
    <x v="0"/>
    <x v="1"/>
    <x v="2"/>
    <x v="56"/>
  </r>
  <r>
    <x v="1"/>
    <x v="0"/>
    <x v="3"/>
    <x v="6"/>
  </r>
  <r>
    <x v="1"/>
    <x v="0"/>
    <x v="0"/>
    <x v="17"/>
  </r>
  <r>
    <x v="0"/>
    <x v="2"/>
    <x v="2"/>
    <x v="393"/>
  </r>
  <r>
    <x v="1"/>
    <x v="0"/>
    <x v="3"/>
    <x v="38"/>
  </r>
  <r>
    <x v="0"/>
    <x v="0"/>
    <x v="2"/>
    <x v="101"/>
  </r>
  <r>
    <x v="1"/>
    <x v="1"/>
    <x v="0"/>
    <x v="26"/>
  </r>
  <r>
    <x v="1"/>
    <x v="0"/>
    <x v="3"/>
    <x v="15"/>
  </r>
  <r>
    <x v="0"/>
    <x v="0"/>
    <x v="0"/>
    <x v="49"/>
  </r>
  <r>
    <x v="0"/>
    <x v="2"/>
    <x v="2"/>
    <x v="168"/>
  </r>
  <r>
    <x v="1"/>
    <x v="0"/>
    <x v="0"/>
    <x v="8"/>
  </r>
  <r>
    <x v="0"/>
    <x v="1"/>
    <x v="2"/>
    <x v="20"/>
  </r>
  <r>
    <x v="1"/>
    <x v="3"/>
    <x v="3"/>
    <x v="90"/>
  </r>
  <r>
    <x v="0"/>
    <x v="2"/>
    <x v="1"/>
    <x v="163"/>
  </r>
  <r>
    <x v="0"/>
    <x v="0"/>
    <x v="1"/>
    <x v="56"/>
  </r>
  <r>
    <x v="1"/>
    <x v="0"/>
    <x v="3"/>
    <x v="148"/>
  </r>
  <r>
    <x v="1"/>
    <x v="0"/>
    <x v="0"/>
    <x v="1"/>
  </r>
  <r>
    <x v="0"/>
    <x v="0"/>
    <x v="2"/>
    <x v="195"/>
  </r>
  <r>
    <x v="1"/>
    <x v="3"/>
    <x v="3"/>
    <x v="15"/>
  </r>
  <r>
    <x v="0"/>
    <x v="1"/>
    <x v="1"/>
    <x v="96"/>
  </r>
  <r>
    <x v="0"/>
    <x v="0"/>
    <x v="1"/>
    <x v="73"/>
  </r>
  <r>
    <x v="1"/>
    <x v="0"/>
    <x v="3"/>
    <x v="4"/>
  </r>
  <r>
    <x v="0"/>
    <x v="2"/>
    <x v="2"/>
    <x v="168"/>
  </r>
  <r>
    <x v="1"/>
    <x v="0"/>
    <x v="3"/>
    <x v="113"/>
  </r>
  <r>
    <x v="0"/>
    <x v="0"/>
    <x v="0"/>
    <x v="0"/>
  </r>
  <r>
    <x v="0"/>
    <x v="2"/>
    <x v="2"/>
    <x v="179"/>
  </r>
  <r>
    <x v="1"/>
    <x v="0"/>
    <x v="0"/>
    <x v="8"/>
  </r>
  <r>
    <x v="0"/>
    <x v="1"/>
    <x v="2"/>
    <x v="20"/>
  </r>
  <r>
    <x v="1"/>
    <x v="0"/>
    <x v="3"/>
    <x v="38"/>
  </r>
  <r>
    <x v="0"/>
    <x v="2"/>
    <x v="0"/>
    <x v="37"/>
  </r>
  <r>
    <x v="0"/>
    <x v="0"/>
    <x v="2"/>
    <x v="393"/>
  </r>
  <r>
    <x v="1"/>
    <x v="2"/>
    <x v="2"/>
    <x v="185"/>
  </r>
  <r>
    <x v="0"/>
    <x v="1"/>
    <x v="2"/>
    <x v="20"/>
  </r>
  <r>
    <x v="1"/>
    <x v="0"/>
    <x v="3"/>
    <x v="38"/>
  </r>
  <r>
    <x v="0"/>
    <x v="2"/>
    <x v="0"/>
    <x v="37"/>
  </r>
  <r>
    <x v="0"/>
    <x v="0"/>
    <x v="2"/>
    <x v="393"/>
  </r>
  <r>
    <x v="1"/>
    <x v="0"/>
    <x v="0"/>
    <x v="1"/>
  </r>
  <r>
    <x v="0"/>
    <x v="1"/>
    <x v="2"/>
    <x v="56"/>
  </r>
  <r>
    <x v="1"/>
    <x v="0"/>
    <x v="3"/>
    <x v="6"/>
  </r>
  <r>
    <x v="1"/>
    <x v="0"/>
    <x v="0"/>
    <x v="17"/>
  </r>
  <r>
    <x v="0"/>
    <x v="2"/>
    <x v="2"/>
    <x v="393"/>
  </r>
  <r>
    <x v="0"/>
    <x v="1"/>
    <x v="2"/>
    <x v="582"/>
  </r>
  <r>
    <x v="1"/>
    <x v="0"/>
    <x v="0"/>
    <x v="88"/>
  </r>
  <r>
    <x v="0"/>
    <x v="2"/>
    <x v="2"/>
    <x v="195"/>
  </r>
  <r>
    <x v="0"/>
    <x v="0"/>
    <x v="2"/>
    <x v="56"/>
  </r>
  <r>
    <x v="0"/>
    <x v="0"/>
    <x v="0"/>
    <x v="177"/>
  </r>
  <r>
    <x v="0"/>
    <x v="1"/>
    <x v="2"/>
    <x v="20"/>
  </r>
  <r>
    <x v="1"/>
    <x v="0"/>
    <x v="3"/>
    <x v="8"/>
  </r>
  <r>
    <x v="0"/>
    <x v="0"/>
    <x v="0"/>
    <x v="587"/>
  </r>
  <r>
    <x v="0"/>
    <x v="2"/>
    <x v="2"/>
    <x v="189"/>
  </r>
  <r>
    <x v="1"/>
    <x v="0"/>
    <x v="0"/>
    <x v="88"/>
  </r>
  <r>
    <x v="0"/>
    <x v="0"/>
    <x v="2"/>
    <x v="592"/>
  </r>
  <r>
    <x v="1"/>
    <x v="1"/>
    <x v="0"/>
    <x v="157"/>
  </r>
  <r>
    <x v="1"/>
    <x v="0"/>
    <x v="3"/>
    <x v="15"/>
  </r>
  <r>
    <x v="0"/>
    <x v="0"/>
    <x v="0"/>
    <x v="187"/>
  </r>
  <r>
    <x v="0"/>
    <x v="2"/>
    <x v="2"/>
    <x v="162"/>
  </r>
  <r>
    <x v="0"/>
    <x v="1"/>
    <x v="2"/>
    <x v="20"/>
  </r>
  <r>
    <x v="1"/>
    <x v="0"/>
    <x v="0"/>
    <x v="177"/>
  </r>
  <r>
    <x v="0"/>
    <x v="2"/>
    <x v="1"/>
    <x v="181"/>
  </r>
  <r>
    <x v="2"/>
    <x v="0"/>
    <x v="1"/>
    <x v="104"/>
  </r>
  <r>
    <x v="1"/>
    <x v="0"/>
    <x v="3"/>
    <x v="6"/>
  </r>
  <r>
    <x v="0"/>
    <x v="2"/>
    <x v="2"/>
    <x v="164"/>
  </r>
  <r>
    <x v="1"/>
    <x v="0"/>
    <x v="0"/>
    <x v="88"/>
  </r>
  <r>
    <x v="0"/>
    <x v="0"/>
    <x v="2"/>
    <x v="185"/>
  </r>
  <r>
    <x v="0"/>
    <x v="1"/>
    <x v="1"/>
    <x v="155"/>
  </r>
  <r>
    <x v="2"/>
    <x v="0"/>
    <x v="1"/>
    <x v="593"/>
  </r>
  <r>
    <x v="1"/>
    <x v="0"/>
    <x v="3"/>
    <x v="4"/>
  </r>
  <r>
    <x v="0"/>
    <x v="2"/>
    <x v="1"/>
    <x v="181"/>
  </r>
  <r>
    <x v="0"/>
    <x v="0"/>
    <x v="0"/>
    <x v="157"/>
  </r>
  <r>
    <x v="0"/>
    <x v="2"/>
    <x v="2"/>
    <x v="168"/>
  </r>
  <r>
    <x v="1"/>
    <x v="0"/>
    <x v="0"/>
    <x v="1"/>
  </r>
  <r>
    <x v="1"/>
    <x v="1"/>
    <x v="3"/>
    <x v="124"/>
  </r>
  <r>
    <x v="0"/>
    <x v="2"/>
    <x v="1"/>
    <x v="171"/>
  </r>
  <r>
    <x v="0"/>
    <x v="0"/>
    <x v="2"/>
    <x v="185"/>
  </r>
  <r>
    <x v="1"/>
    <x v="0"/>
    <x v="0"/>
    <x v="5"/>
  </r>
  <r>
    <x v="0"/>
    <x v="1"/>
    <x v="2"/>
    <x v="575"/>
  </r>
  <r>
    <x v="0"/>
    <x v="1"/>
    <x v="2"/>
    <x v="191"/>
  </r>
  <r>
    <x v="1"/>
    <x v="0"/>
    <x v="3"/>
    <x v="41"/>
  </r>
  <r>
    <x v="0"/>
    <x v="2"/>
    <x v="2"/>
    <x v="162"/>
  </r>
  <r>
    <x v="1"/>
    <x v="0"/>
    <x v="3"/>
    <x v="26"/>
  </r>
  <r>
    <x v="2"/>
    <x v="1"/>
    <x v="2"/>
    <x v="2"/>
  </r>
  <r>
    <x v="0"/>
    <x v="2"/>
    <x v="2"/>
    <x v="13"/>
  </r>
  <r>
    <x v="1"/>
    <x v="3"/>
    <x v="3"/>
    <x v="41"/>
  </r>
  <r>
    <x v="2"/>
    <x v="0"/>
    <x v="2"/>
    <x v="2"/>
  </r>
  <r>
    <x v="1"/>
    <x v="0"/>
    <x v="0"/>
    <x v="20"/>
  </r>
  <r>
    <x v="0"/>
    <x v="1"/>
    <x v="0"/>
    <x v="104"/>
  </r>
  <r>
    <x v="1"/>
    <x v="3"/>
    <x v="0"/>
    <x v="56"/>
  </r>
  <r>
    <x v="3"/>
    <x v="2"/>
    <x v="1"/>
    <x v="2"/>
  </r>
  <r>
    <x v="0"/>
    <x v="0"/>
    <x v="3"/>
    <x v="81"/>
  </r>
  <r>
    <x v="2"/>
    <x v="1"/>
    <x v="1"/>
    <x v="2"/>
  </r>
  <r>
    <x v="1"/>
    <x v="0"/>
    <x v="3"/>
    <x v="41"/>
  </r>
  <r>
    <x v="2"/>
    <x v="2"/>
    <x v="1"/>
    <x v="2"/>
  </r>
  <r>
    <x v="0"/>
    <x v="3"/>
    <x v="0"/>
    <x v="20"/>
  </r>
  <r>
    <x v="0"/>
    <x v="0"/>
    <x v="0"/>
    <x v="72"/>
  </r>
  <r>
    <x v="1"/>
    <x v="1"/>
    <x v="0"/>
    <x v="37"/>
  </r>
  <r>
    <x v="0"/>
    <x v="2"/>
    <x v="2"/>
    <x v="2"/>
  </r>
  <r>
    <x v="0"/>
    <x v="3"/>
    <x v="3"/>
    <x v="5"/>
  </r>
  <r>
    <x v="2"/>
    <x v="0"/>
    <x v="2"/>
    <x v="2"/>
  </r>
  <r>
    <x v="1"/>
    <x v="1"/>
    <x v="0"/>
    <x v="23"/>
  </r>
  <r>
    <x v="2"/>
    <x v="2"/>
    <x v="1"/>
    <x v="2"/>
  </r>
  <r>
    <x v="0"/>
    <x v="0"/>
    <x v="0"/>
    <x v="56"/>
  </r>
  <r>
    <x v="0"/>
    <x v="1"/>
    <x v="2"/>
    <x v="29"/>
  </r>
  <r>
    <x v="1"/>
    <x v="3"/>
    <x v="3"/>
    <x v="41"/>
  </r>
  <r>
    <x v="2"/>
    <x v="2"/>
    <x v="1"/>
    <x v="2"/>
  </r>
  <r>
    <x v="0"/>
    <x v="0"/>
    <x v="0"/>
    <x v="104"/>
  </r>
  <r>
    <x v="1"/>
    <x v="1"/>
    <x v="0"/>
    <x v="37"/>
  </r>
  <r>
    <x v="0"/>
    <x v="2"/>
    <x v="0"/>
    <x v="72"/>
  </r>
  <r>
    <x v="1"/>
    <x v="3"/>
    <x v="3"/>
    <x v="5"/>
  </r>
  <r>
    <x v="2"/>
    <x v="0"/>
    <x v="2"/>
    <x v="2"/>
  </r>
  <r>
    <x v="1"/>
    <x v="1"/>
    <x v="3"/>
    <x v="5"/>
  </r>
  <r>
    <x v="2"/>
    <x v="2"/>
    <x v="1"/>
    <x v="2"/>
  </r>
  <r>
    <x v="0"/>
    <x v="0"/>
    <x v="0"/>
    <x v="23"/>
  </r>
  <r>
    <x v="0"/>
    <x v="1"/>
    <x v="2"/>
    <x v="2"/>
  </r>
  <r>
    <x v="1"/>
    <x v="3"/>
    <x v="3"/>
    <x v="41"/>
  </r>
  <r>
    <x v="2"/>
    <x v="0"/>
    <x v="2"/>
    <x v="2"/>
  </r>
  <r>
    <x v="0"/>
    <x v="2"/>
    <x v="2"/>
    <x v="13"/>
  </r>
  <r>
    <x v="1"/>
    <x v="0"/>
    <x v="3"/>
    <x v="41"/>
  </r>
  <r>
    <x v="2"/>
    <x v="1"/>
    <x v="1"/>
    <x v="2"/>
  </r>
  <r>
    <x v="0"/>
    <x v="1"/>
    <x v="0"/>
    <x v="104"/>
  </r>
  <r>
    <x v="1"/>
    <x v="3"/>
    <x v="0"/>
    <x v="56"/>
  </r>
  <r>
    <x v="0"/>
    <x v="0"/>
    <x v="3"/>
    <x v="81"/>
  </r>
  <r>
    <x v="2"/>
    <x v="1"/>
    <x v="1"/>
    <x v="2"/>
  </r>
  <r>
    <x v="0"/>
    <x v="3"/>
    <x v="3"/>
    <x v="5"/>
  </r>
  <r>
    <x v="1"/>
    <x v="0"/>
    <x v="0"/>
    <x v="72"/>
  </r>
  <r>
    <x v="2"/>
    <x v="2"/>
    <x v="2"/>
    <x v="2"/>
  </r>
  <r>
    <x v="1"/>
    <x v="1"/>
    <x v="0"/>
    <x v="37"/>
  </r>
  <r>
    <x v="0"/>
    <x v="0"/>
    <x v="2"/>
    <x v="13"/>
  </r>
  <r>
    <x v="1"/>
    <x v="3"/>
    <x v="3"/>
    <x v="41"/>
  </r>
  <r>
    <x v="2"/>
    <x v="0"/>
    <x v="2"/>
    <x v="2"/>
  </r>
  <r>
    <x v="1"/>
    <x v="1"/>
    <x v="0"/>
    <x v="20"/>
  </r>
  <r>
    <x v="0"/>
    <x v="2"/>
    <x v="0"/>
    <x v="104"/>
  </r>
  <r>
    <x v="1"/>
    <x v="0"/>
    <x v="3"/>
    <x v="90"/>
  </r>
  <r>
    <x v="2"/>
    <x v="1"/>
    <x v="1"/>
    <x v="2"/>
  </r>
  <r>
    <x v="1"/>
    <x v="3"/>
    <x v="0"/>
    <x v="20"/>
  </r>
  <r>
    <x v="3"/>
    <x v="0"/>
    <x v="1"/>
    <x v="2"/>
  </r>
  <r>
    <x v="0"/>
    <x v="2"/>
    <x v="2"/>
    <x v="2"/>
  </r>
  <r>
    <x v="1"/>
    <x v="0"/>
    <x v="3"/>
    <x v="41"/>
  </r>
  <r>
    <x v="2"/>
    <x v="1"/>
    <x v="1"/>
    <x v="2"/>
  </r>
  <r>
    <x v="1"/>
    <x v="3"/>
    <x v="3"/>
    <x v="5"/>
  </r>
  <r>
    <x v="0"/>
    <x v="0"/>
    <x v="0"/>
    <x v="56"/>
  </r>
  <r>
    <x v="1"/>
    <x v="3"/>
    <x v="3"/>
    <x v="41"/>
  </r>
  <r>
    <x v="0"/>
    <x v="0"/>
    <x v="2"/>
    <x v="2"/>
  </r>
  <r>
    <x v="0"/>
    <x v="2"/>
    <x v="0"/>
    <x v="104"/>
  </r>
  <r>
    <x v="1"/>
    <x v="1"/>
    <x v="0"/>
    <x v="37"/>
  </r>
  <r>
    <x v="2"/>
    <x v="0"/>
    <x v="2"/>
    <x v="2"/>
  </r>
  <r>
    <x v="1"/>
    <x v="3"/>
    <x v="3"/>
    <x v="5"/>
  </r>
  <r>
    <x v="0"/>
    <x v="0"/>
    <x v="0"/>
    <x v="37"/>
  </r>
  <r>
    <x v="2"/>
    <x v="1"/>
    <x v="1"/>
    <x v="2"/>
  </r>
  <r>
    <x v="0"/>
    <x v="0"/>
    <x v="2"/>
    <x v="2"/>
  </r>
  <r>
    <x v="1"/>
    <x v="2"/>
    <x v="3"/>
    <x v="90"/>
  </r>
  <r>
    <x v="0"/>
    <x v="1"/>
    <x v="0"/>
    <x v="72"/>
  </r>
  <r>
    <x v="1"/>
    <x v="3"/>
    <x v="3"/>
    <x v="5"/>
  </r>
  <r>
    <x v="3"/>
    <x v="0"/>
    <x v="1"/>
    <x v="2"/>
  </r>
  <r>
    <x v="0"/>
    <x v="2"/>
    <x v="2"/>
    <x v="2"/>
  </r>
  <r>
    <x v="2"/>
    <x v="1"/>
    <x v="2"/>
    <x v="2"/>
  </r>
  <r>
    <x v="1"/>
    <x v="3"/>
    <x v="0"/>
    <x v="20"/>
  </r>
  <r>
    <x v="0"/>
    <x v="0"/>
    <x v="2"/>
    <x v="13"/>
  </r>
  <r>
    <x v="1"/>
    <x v="2"/>
    <x v="0"/>
    <x v="23"/>
  </r>
  <r>
    <x v="2"/>
    <x v="1"/>
    <x v="1"/>
    <x v="2"/>
  </r>
  <r>
    <x v="1"/>
    <x v="0"/>
    <x v="3"/>
    <x v="5"/>
  </r>
  <r>
    <x v="0"/>
    <x v="3"/>
    <x v="0"/>
    <x v="56"/>
  </r>
  <r>
    <x v="0"/>
    <x v="0"/>
    <x v="2"/>
    <x v="2"/>
  </r>
  <r>
    <x v="0"/>
    <x v="2"/>
    <x v="0"/>
    <x v="72"/>
  </r>
  <r>
    <x v="3"/>
    <x v="1"/>
    <x v="1"/>
    <x v="2"/>
  </r>
  <r>
    <x v="0"/>
    <x v="0"/>
    <x v="0"/>
    <x v="104"/>
  </r>
  <r>
    <x v="2"/>
    <x v="2"/>
    <x v="1"/>
    <x v="2"/>
  </r>
  <r>
    <x v="0"/>
    <x v="3"/>
    <x v="0"/>
    <x v="56"/>
  </r>
  <r>
    <x v="1"/>
    <x v="0"/>
    <x v="0"/>
    <x v="72"/>
  </r>
  <r>
    <x v="2"/>
    <x v="1"/>
    <x v="1"/>
    <x v="2"/>
  </r>
  <r>
    <x v="0"/>
    <x v="2"/>
    <x v="2"/>
    <x v="2"/>
  </r>
  <r>
    <x v="1"/>
    <x v="0"/>
    <x v="3"/>
    <x v="41"/>
  </r>
  <r>
    <x v="2"/>
    <x v="1"/>
    <x v="1"/>
    <x v="2"/>
  </r>
  <r>
    <x v="1"/>
    <x v="3"/>
    <x v="3"/>
    <x v="5"/>
  </r>
  <r>
    <x v="0"/>
    <x v="0"/>
    <x v="2"/>
    <x v="13"/>
  </r>
  <r>
    <x v="1"/>
    <x v="2"/>
    <x v="0"/>
    <x v="23"/>
  </r>
  <r>
    <x v="3"/>
    <x v="1"/>
    <x v="1"/>
    <x v="2"/>
  </r>
  <r>
    <x v="0"/>
    <x v="0"/>
    <x v="0"/>
    <x v="20"/>
  </r>
  <r>
    <x v="2"/>
    <x v="2"/>
    <x v="1"/>
    <x v="2"/>
  </r>
  <r>
    <x v="0"/>
    <x v="3"/>
    <x v="0"/>
    <x v="37"/>
  </r>
  <r>
    <x v="1"/>
    <x v="0"/>
    <x v="0"/>
    <x v="23"/>
  </r>
  <r>
    <x v="2"/>
    <x v="1"/>
    <x v="1"/>
    <x v="2"/>
  </r>
  <r>
    <x v="1"/>
    <x v="3"/>
    <x v="3"/>
    <x v="41"/>
  </r>
  <r>
    <x v="2"/>
    <x v="0"/>
    <x v="2"/>
    <x v="2"/>
  </r>
  <r>
    <x v="0"/>
    <x v="2"/>
    <x v="2"/>
    <x v="29"/>
  </r>
  <r>
    <x v="1"/>
    <x v="0"/>
    <x v="3"/>
    <x v="41"/>
  </r>
  <r>
    <x v="2"/>
    <x v="1"/>
    <x v="1"/>
    <x v="2"/>
  </r>
  <r>
    <x v="1"/>
    <x v="3"/>
    <x v="3"/>
    <x v="5"/>
  </r>
  <r>
    <x v="0"/>
    <x v="0"/>
    <x v="2"/>
    <x v="2"/>
  </r>
  <r>
    <x v="1"/>
    <x v="2"/>
    <x v="0"/>
    <x v="23"/>
  </r>
  <r>
    <x v="3"/>
    <x v="1"/>
    <x v="1"/>
    <x v="2"/>
  </r>
  <r>
    <x v="0"/>
    <x v="0"/>
    <x v="0"/>
    <x v="72"/>
  </r>
  <r>
    <x v="2"/>
    <x v="2"/>
    <x v="1"/>
    <x v="2"/>
  </r>
  <r>
    <x v="0"/>
    <x v="1"/>
    <x v="2"/>
    <x v="2"/>
  </r>
  <r>
    <x v="1"/>
    <x v="0"/>
    <x v="3"/>
    <x v="5"/>
  </r>
  <r>
    <x v="2"/>
    <x v="2"/>
    <x v="1"/>
    <x v="2"/>
  </r>
  <r>
    <x v="0"/>
    <x v="3"/>
    <x v="0"/>
    <x v="23"/>
  </r>
  <r>
    <x v="1"/>
    <x v="0"/>
    <x v="0"/>
    <x v="104"/>
  </r>
  <r>
    <x v="2"/>
    <x v="1"/>
    <x v="1"/>
    <x v="2"/>
  </r>
  <r>
    <x v="1"/>
    <x v="3"/>
    <x v="3"/>
    <x v="41"/>
  </r>
  <r>
    <x v="0"/>
    <x v="0"/>
    <x v="2"/>
    <x v="2"/>
  </r>
  <r>
    <x v="0"/>
    <x v="2"/>
    <x v="2"/>
    <x v="13"/>
  </r>
  <r>
    <x v="1"/>
    <x v="1"/>
    <x v="0"/>
    <x v="37"/>
  </r>
  <r>
    <x v="2"/>
    <x v="0"/>
    <x v="1"/>
    <x v="2"/>
  </r>
  <r>
    <x v="1"/>
    <x v="3"/>
    <x v="3"/>
    <x v="5"/>
  </r>
  <r>
    <x v="3"/>
    <x v="2"/>
    <x v="1"/>
    <x v="2"/>
  </r>
  <r>
    <x v="0"/>
    <x v="0"/>
    <x v="2"/>
    <x v="13"/>
  </r>
  <r>
    <x v="1"/>
    <x v="0"/>
    <x v="3"/>
    <x v="41"/>
  </r>
  <r>
    <x v="2"/>
    <x v="1"/>
    <x v="2"/>
    <x v="2"/>
  </r>
  <r>
    <x v="1"/>
    <x v="3"/>
    <x v="0"/>
    <x v="20"/>
  </r>
  <r>
    <x v="0"/>
    <x v="0"/>
    <x v="2"/>
    <x v="2"/>
  </r>
  <r>
    <x v="3"/>
    <x v="1"/>
    <x v="1"/>
    <x v="2"/>
  </r>
  <r>
    <x v="0"/>
    <x v="0"/>
    <x v="0"/>
    <x v="72"/>
  </r>
  <r>
    <x v="1"/>
    <x v="0"/>
    <x v="0"/>
    <x v="104"/>
  </r>
  <r>
    <x v="2"/>
    <x v="1"/>
    <x v="1"/>
    <x v="2"/>
  </r>
  <r>
    <x v="0"/>
    <x v="1"/>
    <x v="2"/>
    <x v="2"/>
  </r>
  <r>
    <x v="1"/>
    <x v="0"/>
    <x v="0"/>
    <x v="20"/>
  </r>
  <r>
    <x v="2"/>
    <x v="2"/>
    <x v="1"/>
    <x v="2"/>
  </r>
  <r>
    <x v="0"/>
    <x v="3"/>
    <x v="0"/>
    <x v="104"/>
  </r>
  <r>
    <x v="0"/>
    <x v="0"/>
    <x v="0"/>
    <x v="72"/>
  </r>
  <r>
    <x v="2"/>
    <x v="1"/>
    <x v="1"/>
    <x v="2"/>
  </r>
  <r>
    <x v="2"/>
    <x v="0"/>
    <x v="2"/>
    <x v="2"/>
  </r>
  <r>
    <x v="0"/>
    <x v="2"/>
    <x v="2"/>
    <x v="2"/>
  </r>
  <r>
    <x v="1"/>
    <x v="1"/>
    <x v="0"/>
    <x v="23"/>
  </r>
  <r>
    <x v="2"/>
    <x v="0"/>
    <x v="1"/>
    <x v="2"/>
  </r>
  <r>
    <x v="3"/>
    <x v="2"/>
    <x v="1"/>
    <x v="2"/>
  </r>
  <r>
    <x v="0"/>
    <x v="0"/>
    <x v="2"/>
    <x v="2"/>
  </r>
  <r>
    <x v="1"/>
    <x v="0"/>
    <x v="3"/>
    <x v="41"/>
  </r>
  <r>
    <x v="1"/>
    <x v="3"/>
    <x v="0"/>
    <x v="20"/>
  </r>
  <r>
    <x v="0"/>
    <x v="0"/>
    <x v="2"/>
    <x v="13"/>
  </r>
  <r>
    <x v="1"/>
    <x v="2"/>
    <x v="0"/>
    <x v="23"/>
  </r>
  <r>
    <x v="3"/>
    <x v="1"/>
    <x v="1"/>
    <x v="2"/>
  </r>
  <r>
    <x v="0"/>
    <x v="0"/>
    <x v="2"/>
    <x v="13"/>
  </r>
  <r>
    <x v="2"/>
    <x v="2"/>
    <x v="1"/>
    <x v="2"/>
  </r>
  <r>
    <x v="0"/>
    <x v="3"/>
    <x v="0"/>
    <x v="56"/>
  </r>
  <r>
    <x v="0"/>
    <x v="0"/>
    <x v="0"/>
    <x v="104"/>
  </r>
  <r>
    <x v="2"/>
    <x v="1"/>
    <x v="1"/>
    <x v="2"/>
  </r>
  <r>
    <x v="1"/>
    <x v="3"/>
    <x v="3"/>
    <x v="41"/>
  </r>
  <r>
    <x v="2"/>
    <x v="0"/>
    <x v="1"/>
    <x v="2"/>
  </r>
  <r>
    <x v="0"/>
    <x v="2"/>
    <x v="2"/>
    <x v="29"/>
  </r>
  <r>
    <x v="1"/>
    <x v="0"/>
    <x v="3"/>
    <x v="41"/>
  </r>
  <r>
    <x v="2"/>
    <x v="1"/>
    <x v="1"/>
    <x v="2"/>
  </r>
  <r>
    <x v="1"/>
    <x v="3"/>
    <x v="3"/>
    <x v="5"/>
  </r>
  <r>
    <x v="0"/>
    <x v="0"/>
    <x v="2"/>
    <x v="13"/>
  </r>
  <r>
    <x v="1"/>
    <x v="2"/>
    <x v="0"/>
    <x v="23"/>
  </r>
  <r>
    <x v="3"/>
    <x v="1"/>
    <x v="1"/>
    <x v="2"/>
  </r>
  <r>
    <x v="0"/>
    <x v="0"/>
    <x v="0"/>
    <x v="72"/>
  </r>
  <r>
    <x v="2"/>
    <x v="2"/>
    <x v="1"/>
    <x v="2"/>
  </r>
  <r>
    <x v="0"/>
    <x v="3"/>
    <x v="0"/>
    <x v="37"/>
  </r>
  <r>
    <x v="0"/>
    <x v="0"/>
    <x v="0"/>
    <x v="23"/>
  </r>
  <r>
    <x v="2"/>
    <x v="1"/>
    <x v="1"/>
    <x v="2"/>
  </r>
  <r>
    <x v="1"/>
    <x v="3"/>
    <x v="3"/>
    <x v="41"/>
  </r>
  <r>
    <x v="2"/>
    <x v="0"/>
    <x v="1"/>
    <x v="2"/>
  </r>
  <r>
    <x v="0"/>
    <x v="2"/>
    <x v="2"/>
    <x v="2"/>
  </r>
  <r>
    <x v="1"/>
    <x v="0"/>
    <x v="3"/>
    <x v="41"/>
  </r>
  <r>
    <x v="2"/>
    <x v="1"/>
    <x v="1"/>
    <x v="2"/>
  </r>
  <r>
    <x v="1"/>
    <x v="3"/>
    <x v="3"/>
    <x v="5"/>
  </r>
  <r>
    <x v="0"/>
    <x v="0"/>
    <x v="2"/>
    <x v="2"/>
  </r>
  <r>
    <x v="0"/>
    <x v="0"/>
    <x v="2"/>
    <x v="13"/>
  </r>
  <r>
    <x v="0"/>
    <x v="0"/>
    <x v="0"/>
    <x v="1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77F102-4C45-4535-9B92-DE241709573D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 rowHeaderCaption="Age Groups">
  <location ref="F1:G6" firstHeaderRow="1" firstDataRow="1" firstDataCol="1"/>
  <pivotFields count="4">
    <pivotField axis="axisRow" dataField="1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" fld="0" subtotal="count" baseField="0" baseItem="0"/>
  </dataFields>
  <formats count="6">
    <format dxfId="6">
      <pivotArea type="all" dataOnly="0" outline="0" fieldPosition="0"/>
    </format>
    <format dxfId="5">
      <pivotArea outline="0" collapsedLevelsAreSubtotals="1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2294EE-0404-4457-BD19-CEEAA08AD4E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Years of Experience">
  <location ref="F33:G38" firstHeaderRow="1" firstDataRow="1" firstDataCol="1"/>
  <pivotFields count="4">
    <pivotField showAll="0"/>
    <pivotField showAll="0"/>
    <pivotField axis="axisRow" dataField="1" showAll="0">
      <items count="5">
        <item x="3"/>
        <item x="1"/>
        <item x="0"/>
        <item x="2"/>
        <item t="default"/>
      </items>
    </pivotField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" fld="2" subtotal="count" baseField="0" baseItem="0"/>
  </dataFields>
  <formats count="6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2" type="button" dataOnly="0" labelOnly="1" outline="0" axis="axisRow" fieldPosition="0"/>
    </format>
    <format dxfId="9">
      <pivotArea dataOnly="0" labelOnly="1" fieldPosition="0">
        <references count="1">
          <reference field="2" count="0"/>
        </references>
      </pivotArea>
    </format>
    <format dxfId="8">
      <pivotArea dataOnly="0" labelOnly="1" grandRow="1" outline="0" fieldPosition="0"/>
    </format>
    <format dxfId="7">
      <pivotArea dataOnly="0" labelOnly="1" outline="0" axis="axisValues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A99450-A0BE-4B6C-BD4E-DA944001BB92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 rowHeaderCaption="Education Level">
  <location ref="F18:G23" firstHeaderRow="1" firstDataRow="1" firstDataCol="1"/>
  <pivotFields count="4">
    <pivotField showAll="0"/>
    <pivotField axis="axisRow" dataField="1" showAll="0">
      <items count="5">
        <item n="High School" x="3"/>
        <item n="Bachelor's" x="0"/>
        <item n="Master's" x="1"/>
        <item n="PhD" x="2"/>
        <item t="default"/>
      </items>
    </pivotField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" fld="1" subtotal="count" baseField="1" baseItem="0"/>
  </dataFields>
  <formats count="6"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1" type="button" dataOnly="0" labelOnly="1" outline="0" axis="axisRow" fieldPosition="0"/>
    </format>
    <format dxfId="15">
      <pivotArea dataOnly="0" labelOnly="1" fieldPosition="0">
        <references count="1">
          <reference field="1" count="0"/>
        </references>
      </pivotArea>
    </format>
    <format dxfId="14">
      <pivotArea dataOnly="0" labelOnly="1" grandRow="1" outline="0" fieldPosition="0"/>
    </format>
    <format dxfId="13">
      <pivotArea dataOnly="0" labelOnly="1" outline="0" axis="axisValues" fieldPosition="0"/>
    </format>
  </format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08BFA4-B702-408A-B31C-868ADF2E4D2B}" name="Cleaned_Data" displayName="Cleaned_Data" ref="A1:F1788" totalsRowShown="0" headerRowDxfId="37" dataDxfId="36">
  <tableColumns count="6">
    <tableColumn id="1" xr3:uid="{DFC1ABB4-730B-41AF-8A11-F7BC6D05E832}" name="Age" dataDxfId="35"/>
    <tableColumn id="2" xr3:uid="{6396944A-6509-4E04-BD95-D8E656FF7227}" name="Gender" dataDxfId="34"/>
    <tableColumn id="3" xr3:uid="{CF9505DD-F58D-45F6-9CA7-7C610A6EA493}" name="Education Level" dataDxfId="33"/>
    <tableColumn id="4" xr3:uid="{2781DFC6-538F-423B-B8C3-C660EDD51156}" name="Job Title" dataDxfId="32"/>
    <tableColumn id="5" xr3:uid="{5670BE60-6AB5-4476-9E51-AB07BCE43708}" name="Years of Experience" dataDxfId="31"/>
    <tableColumn id="6" xr3:uid="{F5E18A33-8BE1-40E0-AA2F-57E8F2F4C8C8}" name="Salary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02795B-7151-4971-ACBD-769F00ACD296}" name="Outlier" displayName="Outlier" ref="A1:I1788" totalsRowShown="0" headerRowDxfId="29" dataDxfId="28">
  <tableColumns count="9">
    <tableColumn id="1" xr3:uid="{187BD44E-03CE-471A-8729-FA29CC8C058F}" name="Age" dataDxfId="27"/>
    <tableColumn id="2" xr3:uid="{7BBDBC79-D461-4F69-B595-DF44D5EB8D19}" name="Years of Experience" dataDxfId="26"/>
    <tableColumn id="3" xr3:uid="{705F4A08-BED7-4C3F-A074-01107F3B71D3}" name="Salary" dataDxfId="25"/>
    <tableColumn id="4" xr3:uid="{CE74E78B-9793-4F4E-ABFD-40F6E440E62D}" name="Age Outlier" dataDxfId="24">
      <calculatedColumnFormula>IF(OR(A2&lt;$O$3, A2&gt;$P$3), "Outlier", "Okay")</calculatedColumnFormula>
    </tableColumn>
    <tableColumn id="5" xr3:uid="{3A045B22-8C34-4E80-81E3-408B9E290D18}" name="YoE Outlier" dataDxfId="23">
      <calculatedColumnFormula>IF(OR(B2&lt;$O$4, B2&gt;$P$4), "Outlier", "Okay")</calculatedColumnFormula>
    </tableColumn>
    <tableColumn id="6" xr3:uid="{40C53321-6889-416B-88CF-FF960E6E8876}" name="Salary Outlier" dataDxfId="22">
      <calculatedColumnFormula>IF(OR(C2&lt;$O$5, C2&gt;$P$5), "Outlier", "Okay")</calculatedColumnFormula>
    </tableColumn>
    <tableColumn id="7" xr3:uid="{311B7C23-1674-4D81-967B-131B89F99C9B}" name="Impossible Case Check" dataDxfId="21">
      <calculatedColumnFormula>IF(B2&gt;A2, "Inconsistent", "Okay")</calculatedColumnFormula>
    </tableColumn>
    <tableColumn id="8" xr3:uid="{6F3F0592-2E35-4595-B73C-633328686516}" name="Age Validity" dataDxfId="20">
      <calculatedColumnFormula>IF(A2&lt;18, "Inconsistent", "Okay")</calculatedColumnFormula>
    </tableColumn>
    <tableColumn id="9" xr3:uid="{413BD563-D47A-4018-B80A-554BB92D8EA6}" name="Experience Validity" dataDxfId="19">
      <calculatedColumnFormula>IF(B2&lt;0,"Inconsistent", "Okay")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B397-7149-4386-BDF8-6E3928BB0771}">
  <dimension ref="A1:F6705"/>
  <sheetViews>
    <sheetView workbookViewId="0">
      <selection activeCell="G6696" sqref="G6696"/>
    </sheetView>
  </sheetViews>
  <sheetFormatPr defaultRowHeight="15" x14ac:dyDescent="0.25"/>
  <cols>
    <col min="1" max="1" width="5.5703125" bestFit="1" customWidth="1"/>
    <col min="2" max="2" width="9" bestFit="1" customWidth="1"/>
    <col min="3" max="3" width="17.85546875" bestFit="1" customWidth="1"/>
    <col min="4" max="4" width="36.85546875" bestFit="1" customWidth="1"/>
    <col min="5" max="5" width="22.140625" bestFit="1" customWidth="1"/>
    <col min="6" max="6" width="7.42578125" bestFit="1" customWidth="1"/>
  </cols>
  <sheetData>
    <row r="1" spans="1: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 x14ac:dyDescent="0.25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 x14ac:dyDescent="0.25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 x14ac:dyDescent="0.25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 x14ac:dyDescent="0.25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 x14ac:dyDescent="0.25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 x14ac:dyDescent="0.25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 x14ac:dyDescent="0.25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 x14ac:dyDescent="0.25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 x14ac:dyDescent="0.25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 x14ac:dyDescent="0.25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 x14ac:dyDescent="0.25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 x14ac:dyDescent="0.25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 x14ac:dyDescent="0.25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 x14ac:dyDescent="0.25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 x14ac:dyDescent="0.25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 x14ac:dyDescent="0.25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 x14ac:dyDescent="0.25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 x14ac:dyDescent="0.25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 x14ac:dyDescent="0.25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 x14ac:dyDescent="0.25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 x14ac:dyDescent="0.25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 x14ac:dyDescent="0.25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 x14ac:dyDescent="0.25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 x14ac:dyDescent="0.25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 x14ac:dyDescent="0.25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 x14ac:dyDescent="0.25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 x14ac:dyDescent="0.25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 x14ac:dyDescent="0.25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 x14ac:dyDescent="0.25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 x14ac:dyDescent="0.25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 x14ac:dyDescent="0.25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 x14ac:dyDescent="0.25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 x14ac:dyDescent="0.25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 x14ac:dyDescent="0.25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 x14ac:dyDescent="0.25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 x14ac:dyDescent="0.25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 x14ac:dyDescent="0.25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 x14ac:dyDescent="0.25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 x14ac:dyDescent="0.25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 x14ac:dyDescent="0.25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 x14ac:dyDescent="0.25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 x14ac:dyDescent="0.25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 x14ac:dyDescent="0.25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 x14ac:dyDescent="0.25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 x14ac:dyDescent="0.25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 x14ac:dyDescent="0.25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 x14ac:dyDescent="0.25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 x14ac:dyDescent="0.25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 x14ac:dyDescent="0.25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 x14ac:dyDescent="0.25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 x14ac:dyDescent="0.25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 x14ac:dyDescent="0.25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 x14ac:dyDescent="0.25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 x14ac:dyDescent="0.25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 x14ac:dyDescent="0.25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 x14ac:dyDescent="0.25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 x14ac:dyDescent="0.25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 x14ac:dyDescent="0.25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 x14ac:dyDescent="0.25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 x14ac:dyDescent="0.25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 x14ac:dyDescent="0.25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 x14ac:dyDescent="0.25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 x14ac:dyDescent="0.25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 x14ac:dyDescent="0.25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 x14ac:dyDescent="0.25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 x14ac:dyDescent="0.25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 x14ac:dyDescent="0.25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 x14ac:dyDescent="0.25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 x14ac:dyDescent="0.25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 x14ac:dyDescent="0.25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 x14ac:dyDescent="0.25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 x14ac:dyDescent="0.25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 x14ac:dyDescent="0.25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 x14ac:dyDescent="0.25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 x14ac:dyDescent="0.25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 x14ac:dyDescent="0.25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 x14ac:dyDescent="0.25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 x14ac:dyDescent="0.25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 x14ac:dyDescent="0.25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 x14ac:dyDescent="0.25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 x14ac:dyDescent="0.25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 x14ac:dyDescent="0.25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 x14ac:dyDescent="0.25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 x14ac:dyDescent="0.25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 x14ac:dyDescent="0.25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 x14ac:dyDescent="0.25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 x14ac:dyDescent="0.25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 x14ac:dyDescent="0.25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 x14ac:dyDescent="0.25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 x14ac:dyDescent="0.25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 x14ac:dyDescent="0.25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 x14ac:dyDescent="0.25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 x14ac:dyDescent="0.25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 x14ac:dyDescent="0.25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 x14ac:dyDescent="0.25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 x14ac:dyDescent="0.25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 x14ac:dyDescent="0.25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 x14ac:dyDescent="0.25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 x14ac:dyDescent="0.25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 x14ac:dyDescent="0.25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 x14ac:dyDescent="0.25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 x14ac:dyDescent="0.25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 x14ac:dyDescent="0.25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 x14ac:dyDescent="0.25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 x14ac:dyDescent="0.25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 x14ac:dyDescent="0.25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 x14ac:dyDescent="0.25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 x14ac:dyDescent="0.25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 x14ac:dyDescent="0.25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 x14ac:dyDescent="0.25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 x14ac:dyDescent="0.25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 x14ac:dyDescent="0.25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 x14ac:dyDescent="0.25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 x14ac:dyDescent="0.25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 x14ac:dyDescent="0.25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 x14ac:dyDescent="0.25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 x14ac:dyDescent="0.25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 x14ac:dyDescent="0.25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 x14ac:dyDescent="0.25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 x14ac:dyDescent="0.25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 x14ac:dyDescent="0.25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 x14ac:dyDescent="0.25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 x14ac:dyDescent="0.25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 x14ac:dyDescent="0.25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 x14ac:dyDescent="0.25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 x14ac:dyDescent="0.25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 x14ac:dyDescent="0.25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 x14ac:dyDescent="0.25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 x14ac:dyDescent="0.25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 x14ac:dyDescent="0.25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 x14ac:dyDescent="0.25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 x14ac:dyDescent="0.25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 x14ac:dyDescent="0.25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 x14ac:dyDescent="0.25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 x14ac:dyDescent="0.25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 x14ac:dyDescent="0.25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 x14ac:dyDescent="0.25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 x14ac:dyDescent="0.25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 x14ac:dyDescent="0.25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 x14ac:dyDescent="0.25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 x14ac:dyDescent="0.25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 x14ac:dyDescent="0.25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 x14ac:dyDescent="0.25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 x14ac:dyDescent="0.25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 x14ac:dyDescent="0.25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 x14ac:dyDescent="0.25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 x14ac:dyDescent="0.25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 x14ac:dyDescent="0.25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 x14ac:dyDescent="0.25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 x14ac:dyDescent="0.25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 x14ac:dyDescent="0.25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 x14ac:dyDescent="0.25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 x14ac:dyDescent="0.25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 x14ac:dyDescent="0.25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 x14ac:dyDescent="0.25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 x14ac:dyDescent="0.25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 x14ac:dyDescent="0.25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 x14ac:dyDescent="0.25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 x14ac:dyDescent="0.25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 x14ac:dyDescent="0.25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 x14ac:dyDescent="0.25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 x14ac:dyDescent="0.25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 x14ac:dyDescent="0.25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 x14ac:dyDescent="0.25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 x14ac:dyDescent="0.25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 x14ac:dyDescent="0.25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 x14ac:dyDescent="0.25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 x14ac:dyDescent="0.25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 x14ac:dyDescent="0.25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 x14ac:dyDescent="0.25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 x14ac:dyDescent="0.25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  <row r="175" spans="1:6" x14ac:dyDescent="0.25">
      <c r="A175">
        <v>43</v>
      </c>
      <c r="B175" t="s">
        <v>6</v>
      </c>
      <c r="C175" t="s">
        <v>7</v>
      </c>
      <c r="D175" t="s">
        <v>87</v>
      </c>
      <c r="E175">
        <v>16</v>
      </c>
      <c r="F175">
        <v>140000</v>
      </c>
    </row>
    <row r="176" spans="1:6" x14ac:dyDescent="0.25">
      <c r="A176">
        <v>26</v>
      </c>
      <c r="B176" t="s">
        <v>9</v>
      </c>
      <c r="C176" t="s">
        <v>10</v>
      </c>
      <c r="D176" t="s">
        <v>151</v>
      </c>
      <c r="E176">
        <v>1.5</v>
      </c>
      <c r="F176">
        <v>45000</v>
      </c>
    </row>
    <row r="177" spans="1:6" x14ac:dyDescent="0.25">
      <c r="A177">
        <v>35</v>
      </c>
      <c r="B177" t="s">
        <v>6</v>
      </c>
      <c r="C177" t="s">
        <v>7</v>
      </c>
      <c r="D177" t="s">
        <v>152</v>
      </c>
      <c r="E177">
        <v>7</v>
      </c>
      <c r="F177">
        <v>85000</v>
      </c>
    </row>
    <row r="178" spans="1:6" x14ac:dyDescent="0.25">
      <c r="A178">
        <v>42</v>
      </c>
      <c r="B178" t="s">
        <v>9</v>
      </c>
      <c r="C178" t="s">
        <v>12</v>
      </c>
      <c r="D178" t="s">
        <v>90</v>
      </c>
      <c r="E178">
        <v>18</v>
      </c>
      <c r="F178">
        <v>140000</v>
      </c>
    </row>
    <row r="179" spans="1:6" x14ac:dyDescent="0.25">
      <c r="A179">
        <v>31</v>
      </c>
      <c r="B179" t="s">
        <v>6</v>
      </c>
      <c r="C179" t="s">
        <v>7</v>
      </c>
      <c r="D179" t="s">
        <v>68</v>
      </c>
      <c r="E179">
        <v>4</v>
      </c>
      <c r="F179">
        <v>50000</v>
      </c>
    </row>
    <row r="180" spans="1:6" x14ac:dyDescent="0.25">
      <c r="A180">
        <v>38</v>
      </c>
      <c r="B180" t="s">
        <v>9</v>
      </c>
      <c r="C180" t="s">
        <v>7</v>
      </c>
      <c r="D180" t="s">
        <v>153</v>
      </c>
      <c r="E180">
        <v>10</v>
      </c>
      <c r="F180">
        <v>80000</v>
      </c>
    </row>
    <row r="181" spans="1:6" x14ac:dyDescent="0.25">
      <c r="A181">
        <v>46</v>
      </c>
      <c r="B181" t="s">
        <v>6</v>
      </c>
      <c r="C181" t="s">
        <v>10</v>
      </c>
      <c r="D181" t="s">
        <v>66</v>
      </c>
      <c r="E181">
        <v>20</v>
      </c>
      <c r="F181">
        <v>170000</v>
      </c>
    </row>
    <row r="182" spans="1:6" x14ac:dyDescent="0.25">
      <c r="A182">
        <v>29</v>
      </c>
      <c r="B182" t="s">
        <v>9</v>
      </c>
      <c r="C182" t="s">
        <v>7</v>
      </c>
      <c r="D182" t="s">
        <v>121</v>
      </c>
      <c r="E182">
        <v>2</v>
      </c>
      <c r="F182">
        <v>40000</v>
      </c>
    </row>
    <row r="183" spans="1:6" x14ac:dyDescent="0.25">
      <c r="A183">
        <v>37</v>
      </c>
      <c r="B183" t="s">
        <v>6</v>
      </c>
      <c r="C183" t="s">
        <v>10</v>
      </c>
      <c r="D183" t="s">
        <v>108</v>
      </c>
      <c r="E183">
        <v>9</v>
      </c>
      <c r="F183">
        <v>105000</v>
      </c>
    </row>
    <row r="184" spans="1:6" x14ac:dyDescent="0.25">
      <c r="A184">
        <v>44</v>
      </c>
      <c r="B184" t="s">
        <v>9</v>
      </c>
      <c r="C184" t="s">
        <v>12</v>
      </c>
      <c r="D184" t="s">
        <v>154</v>
      </c>
      <c r="E184">
        <v>15</v>
      </c>
      <c r="F184">
        <v>145000</v>
      </c>
    </row>
    <row r="185" spans="1:6" x14ac:dyDescent="0.25">
      <c r="A185">
        <v>27</v>
      </c>
      <c r="B185" t="s">
        <v>6</v>
      </c>
      <c r="C185" t="s">
        <v>7</v>
      </c>
      <c r="D185" t="s">
        <v>155</v>
      </c>
      <c r="E185">
        <v>2</v>
      </c>
      <c r="F185">
        <v>40000</v>
      </c>
    </row>
    <row r="186" spans="1:6" x14ac:dyDescent="0.25">
      <c r="A186">
        <v>36</v>
      </c>
      <c r="B186" t="s">
        <v>9</v>
      </c>
      <c r="C186" t="s">
        <v>7</v>
      </c>
      <c r="D186" t="s">
        <v>156</v>
      </c>
      <c r="E186">
        <v>8</v>
      </c>
      <c r="F186">
        <v>85000</v>
      </c>
    </row>
    <row r="187" spans="1:6" x14ac:dyDescent="0.25">
      <c r="A187">
        <v>43</v>
      </c>
      <c r="B187" t="s">
        <v>6</v>
      </c>
      <c r="C187" t="s">
        <v>7</v>
      </c>
      <c r="D187" t="s">
        <v>157</v>
      </c>
      <c r="E187">
        <v>14</v>
      </c>
      <c r="F187">
        <v>130000</v>
      </c>
    </row>
    <row r="188" spans="1:6" x14ac:dyDescent="0.25">
      <c r="A188">
        <v>33</v>
      </c>
      <c r="B188" t="s">
        <v>9</v>
      </c>
      <c r="C188" t="s">
        <v>10</v>
      </c>
      <c r="D188" t="s">
        <v>73</v>
      </c>
      <c r="E188">
        <v>6</v>
      </c>
      <c r="F188">
        <v>95000</v>
      </c>
    </row>
    <row r="189" spans="1:6" x14ac:dyDescent="0.25">
      <c r="A189">
        <v>34</v>
      </c>
      <c r="B189" t="s">
        <v>6</v>
      </c>
      <c r="C189" t="s">
        <v>7</v>
      </c>
      <c r="D189" t="s">
        <v>158</v>
      </c>
      <c r="E189">
        <v>9</v>
      </c>
      <c r="F189">
        <v>100000</v>
      </c>
    </row>
    <row r="190" spans="1:6" x14ac:dyDescent="0.25">
      <c r="A190">
        <v>50</v>
      </c>
      <c r="B190" t="s">
        <v>9</v>
      </c>
      <c r="C190" t="s">
        <v>12</v>
      </c>
      <c r="D190" t="s">
        <v>159</v>
      </c>
      <c r="E190">
        <v>22</v>
      </c>
      <c r="F190">
        <v>180000</v>
      </c>
    </row>
    <row r="191" spans="1:6" x14ac:dyDescent="0.25">
      <c r="A191">
        <v>28</v>
      </c>
      <c r="B191" t="s">
        <v>6</v>
      </c>
      <c r="C191" t="s">
        <v>7</v>
      </c>
      <c r="D191" t="s">
        <v>114</v>
      </c>
      <c r="E191">
        <v>1.5</v>
      </c>
      <c r="F191">
        <v>35000</v>
      </c>
    </row>
    <row r="192" spans="1:6" x14ac:dyDescent="0.25">
      <c r="A192">
        <v>39</v>
      </c>
      <c r="B192" t="s">
        <v>9</v>
      </c>
      <c r="C192" t="s">
        <v>7</v>
      </c>
      <c r="D192" t="s">
        <v>160</v>
      </c>
      <c r="E192">
        <v>12</v>
      </c>
      <c r="F192">
        <v>95000</v>
      </c>
    </row>
    <row r="193" spans="1:6" x14ac:dyDescent="0.25">
      <c r="A193">
        <v>47</v>
      </c>
      <c r="B193" t="s">
        <v>6</v>
      </c>
      <c r="C193" t="s">
        <v>10</v>
      </c>
      <c r="D193" t="s">
        <v>161</v>
      </c>
      <c r="E193">
        <v>19</v>
      </c>
      <c r="F193">
        <v>170000</v>
      </c>
    </row>
    <row r="194" spans="1:6" x14ac:dyDescent="0.25">
      <c r="A194">
        <v>30</v>
      </c>
      <c r="B194" t="s">
        <v>9</v>
      </c>
      <c r="C194" t="s">
        <v>7</v>
      </c>
      <c r="D194" t="s">
        <v>162</v>
      </c>
      <c r="E194">
        <v>3</v>
      </c>
      <c r="F194">
        <v>45000</v>
      </c>
    </row>
    <row r="195" spans="1:6" x14ac:dyDescent="0.25">
      <c r="A195">
        <v>34</v>
      </c>
      <c r="B195" t="s">
        <v>6</v>
      </c>
      <c r="C195" t="s">
        <v>7</v>
      </c>
      <c r="D195" t="s">
        <v>113</v>
      </c>
      <c r="E195">
        <v>7</v>
      </c>
      <c r="F195">
        <v>95000</v>
      </c>
    </row>
    <row r="196" spans="1:6" x14ac:dyDescent="0.25">
      <c r="A196">
        <v>40</v>
      </c>
      <c r="B196" t="s">
        <v>9</v>
      </c>
      <c r="C196" t="s">
        <v>10</v>
      </c>
      <c r="D196" t="s">
        <v>163</v>
      </c>
      <c r="E196">
        <v>13</v>
      </c>
      <c r="F196">
        <v>120000</v>
      </c>
    </row>
    <row r="197" spans="1:6" x14ac:dyDescent="0.25">
      <c r="A197">
        <v>28</v>
      </c>
      <c r="B197" t="s">
        <v>6</v>
      </c>
      <c r="C197" t="s">
        <v>7</v>
      </c>
      <c r="D197" t="s">
        <v>125</v>
      </c>
      <c r="E197">
        <v>2</v>
      </c>
      <c r="F197">
        <v>40000</v>
      </c>
    </row>
    <row r="198" spans="1:6" x14ac:dyDescent="0.25">
      <c r="A198">
        <v>41</v>
      </c>
      <c r="B198" t="s">
        <v>9</v>
      </c>
      <c r="C198" t="s">
        <v>7</v>
      </c>
      <c r="D198" t="s">
        <v>143</v>
      </c>
      <c r="E198">
        <v>11</v>
      </c>
      <c r="F198">
        <v>90000</v>
      </c>
    </row>
    <row r="199" spans="1:6" x14ac:dyDescent="0.25">
      <c r="A199">
        <v>45</v>
      </c>
      <c r="B199" t="s">
        <v>6</v>
      </c>
      <c r="C199" t="s">
        <v>12</v>
      </c>
      <c r="D199" t="s">
        <v>164</v>
      </c>
      <c r="E199">
        <v>17</v>
      </c>
      <c r="F199">
        <v>155000</v>
      </c>
    </row>
    <row r="200" spans="1:6" x14ac:dyDescent="0.25">
      <c r="A200">
        <v>32</v>
      </c>
      <c r="B200" t="s">
        <v>9</v>
      </c>
      <c r="C200" t="s">
        <v>7</v>
      </c>
      <c r="D200" t="s">
        <v>86</v>
      </c>
      <c r="E200">
        <v>5</v>
      </c>
      <c r="F200">
        <v>55000</v>
      </c>
    </row>
    <row r="201" spans="1:6" x14ac:dyDescent="0.25">
      <c r="A201">
        <v>35</v>
      </c>
      <c r="B201" t="s">
        <v>6</v>
      </c>
      <c r="C201" t="s">
        <v>10</v>
      </c>
      <c r="D201" t="s">
        <v>117</v>
      </c>
      <c r="E201">
        <v>9</v>
      </c>
      <c r="F201">
        <v>110000</v>
      </c>
    </row>
    <row r="202" spans="1:6" x14ac:dyDescent="0.25">
      <c r="A202">
        <v>49</v>
      </c>
      <c r="B202" t="s">
        <v>9</v>
      </c>
      <c r="C202" t="s">
        <v>10</v>
      </c>
      <c r="D202" t="s">
        <v>165</v>
      </c>
      <c r="E202">
        <v>21</v>
      </c>
      <c r="F202">
        <v>180000</v>
      </c>
    </row>
    <row r="203" spans="1:6" x14ac:dyDescent="0.25">
      <c r="A203">
        <v>30</v>
      </c>
      <c r="B203" t="s">
        <v>6</v>
      </c>
      <c r="C203" t="s">
        <v>7</v>
      </c>
      <c r="D203" t="s">
        <v>166</v>
      </c>
      <c r="E203">
        <v>3</v>
      </c>
      <c r="F203">
        <v>45000</v>
      </c>
    </row>
    <row r="204" spans="1:6" x14ac:dyDescent="0.25">
      <c r="A204">
        <v>44</v>
      </c>
      <c r="B204" t="s">
        <v>6</v>
      </c>
      <c r="C204" t="s">
        <v>7</v>
      </c>
      <c r="D204" t="s">
        <v>126</v>
      </c>
      <c r="E204">
        <v>16</v>
      </c>
      <c r="F204">
        <v>130000</v>
      </c>
    </row>
    <row r="205" spans="1:6" x14ac:dyDescent="0.25">
      <c r="A205">
        <v>27</v>
      </c>
      <c r="B205" t="s">
        <v>9</v>
      </c>
      <c r="C205" t="s">
        <v>10</v>
      </c>
      <c r="D205" t="s">
        <v>167</v>
      </c>
      <c r="E205">
        <v>1.5</v>
      </c>
      <c r="F205">
        <v>45000</v>
      </c>
    </row>
    <row r="206" spans="1:6" x14ac:dyDescent="0.25">
      <c r="A206">
        <v>36</v>
      </c>
      <c r="B206" t="s">
        <v>6</v>
      </c>
      <c r="C206" t="s">
        <v>7</v>
      </c>
      <c r="D206" t="s">
        <v>129</v>
      </c>
      <c r="E206">
        <v>7</v>
      </c>
      <c r="F206">
        <v>90000</v>
      </c>
    </row>
    <row r="207" spans="1:6" x14ac:dyDescent="0.25">
      <c r="A207">
        <v>41</v>
      </c>
      <c r="B207" t="s">
        <v>9</v>
      </c>
      <c r="C207" t="s">
        <v>12</v>
      </c>
      <c r="D207" t="s">
        <v>168</v>
      </c>
      <c r="E207">
        <v>17</v>
      </c>
      <c r="F207">
        <v>160000</v>
      </c>
    </row>
    <row r="208" spans="1:6" x14ac:dyDescent="0.25">
      <c r="A208">
        <v>31</v>
      </c>
      <c r="B208" t="s">
        <v>6</v>
      </c>
      <c r="C208" t="s">
        <v>7</v>
      </c>
      <c r="D208" t="s">
        <v>112</v>
      </c>
      <c r="E208">
        <v>4</v>
      </c>
      <c r="F208">
        <v>50000</v>
      </c>
    </row>
    <row r="209" spans="1:6" x14ac:dyDescent="0.25">
      <c r="A209">
        <v>39</v>
      </c>
      <c r="B209" t="s">
        <v>9</v>
      </c>
      <c r="C209" t="s">
        <v>7</v>
      </c>
      <c r="D209" t="s">
        <v>137</v>
      </c>
      <c r="E209">
        <v>10</v>
      </c>
      <c r="F209">
        <v>120000</v>
      </c>
    </row>
    <row r="210" spans="1:6" x14ac:dyDescent="0.25">
      <c r="A210">
        <v>47</v>
      </c>
      <c r="B210" t="s">
        <v>6</v>
      </c>
      <c r="C210" t="s">
        <v>10</v>
      </c>
      <c r="D210" t="s">
        <v>149</v>
      </c>
      <c r="E210">
        <v>20</v>
      </c>
      <c r="F210">
        <v>170000</v>
      </c>
    </row>
    <row r="211" spans="1:6" x14ac:dyDescent="0.25">
      <c r="A211">
        <v>30</v>
      </c>
      <c r="B211" t="s">
        <v>9</v>
      </c>
      <c r="C211" t="s">
        <v>7</v>
      </c>
      <c r="D211" t="s">
        <v>150</v>
      </c>
      <c r="E211">
        <v>2</v>
      </c>
      <c r="F211">
        <v>40000</v>
      </c>
    </row>
    <row r="212" spans="1:6" x14ac:dyDescent="0.25">
      <c r="A212">
        <v>38</v>
      </c>
      <c r="B212" t="s">
        <v>6</v>
      </c>
      <c r="C212" t="s">
        <v>10</v>
      </c>
      <c r="D212" t="s">
        <v>169</v>
      </c>
      <c r="E212">
        <v>9</v>
      </c>
      <c r="F212">
        <v>110000</v>
      </c>
    </row>
    <row r="213" spans="1:6" x14ac:dyDescent="0.25">
      <c r="A213">
        <v>45</v>
      </c>
      <c r="B213" t="s">
        <v>9</v>
      </c>
      <c r="C213" t="s">
        <v>12</v>
      </c>
      <c r="D213" t="s">
        <v>133</v>
      </c>
      <c r="E213">
        <v>15</v>
      </c>
      <c r="F213">
        <v>150000</v>
      </c>
    </row>
    <row r="214" spans="1:6" x14ac:dyDescent="0.25">
      <c r="A214">
        <v>28</v>
      </c>
      <c r="B214" t="s">
        <v>6</v>
      </c>
      <c r="C214" t="s">
        <v>7</v>
      </c>
      <c r="D214" t="s">
        <v>145</v>
      </c>
      <c r="E214">
        <v>2</v>
      </c>
      <c r="F214">
        <v>40000</v>
      </c>
    </row>
    <row r="215" spans="1:6" x14ac:dyDescent="0.25">
      <c r="A215">
        <v>35</v>
      </c>
      <c r="B215" t="s">
        <v>9</v>
      </c>
      <c r="C215" t="s">
        <v>7</v>
      </c>
      <c r="D215" t="s">
        <v>103</v>
      </c>
      <c r="E215">
        <v>8</v>
      </c>
      <c r="F215">
        <v>85000</v>
      </c>
    </row>
    <row r="216" spans="1:6" x14ac:dyDescent="0.25">
      <c r="A216">
        <v>44</v>
      </c>
      <c r="B216" t="s">
        <v>6</v>
      </c>
      <c r="C216" t="s">
        <v>7</v>
      </c>
      <c r="D216" t="s">
        <v>78</v>
      </c>
      <c r="E216">
        <v>14</v>
      </c>
      <c r="F216">
        <v>130000</v>
      </c>
    </row>
    <row r="217" spans="1:6" x14ac:dyDescent="0.25">
      <c r="A217">
        <v>34</v>
      </c>
      <c r="B217" t="s">
        <v>9</v>
      </c>
      <c r="C217" t="s">
        <v>10</v>
      </c>
      <c r="D217" t="s">
        <v>170</v>
      </c>
      <c r="E217">
        <v>6</v>
      </c>
      <c r="F217">
        <v>100000</v>
      </c>
    </row>
    <row r="218" spans="1:6" x14ac:dyDescent="0.25">
      <c r="A218">
        <v>35</v>
      </c>
      <c r="B218" t="s">
        <v>6</v>
      </c>
      <c r="C218" t="s">
        <v>7</v>
      </c>
      <c r="D218" t="s">
        <v>99</v>
      </c>
      <c r="E218">
        <v>9</v>
      </c>
      <c r="F218">
        <v>95000</v>
      </c>
    </row>
    <row r="219" spans="1:6" x14ac:dyDescent="0.25">
      <c r="A219">
        <v>50</v>
      </c>
      <c r="B219" t="s">
        <v>9</v>
      </c>
      <c r="C219" t="s">
        <v>12</v>
      </c>
      <c r="D219" t="s">
        <v>66</v>
      </c>
      <c r="E219">
        <v>22</v>
      </c>
      <c r="F219">
        <v>180000</v>
      </c>
    </row>
    <row r="220" spans="1:6" x14ac:dyDescent="0.25">
      <c r="A220">
        <v>29</v>
      </c>
      <c r="B220" t="s">
        <v>6</v>
      </c>
      <c r="C220" t="s">
        <v>7</v>
      </c>
      <c r="D220" t="s">
        <v>171</v>
      </c>
      <c r="E220">
        <v>1.5</v>
      </c>
      <c r="F220">
        <v>35000</v>
      </c>
    </row>
    <row r="221" spans="1:6" x14ac:dyDescent="0.25">
      <c r="A221">
        <v>40</v>
      </c>
      <c r="B221" t="s">
        <v>9</v>
      </c>
      <c r="C221" t="s">
        <v>7</v>
      </c>
      <c r="D221" t="s">
        <v>140</v>
      </c>
      <c r="E221">
        <v>12</v>
      </c>
      <c r="F221">
        <v>100000</v>
      </c>
    </row>
    <row r="222" spans="1:6" x14ac:dyDescent="0.25">
      <c r="A222">
        <v>48</v>
      </c>
      <c r="B222" t="s">
        <v>6</v>
      </c>
      <c r="C222" t="s">
        <v>10</v>
      </c>
      <c r="D222" t="s">
        <v>57</v>
      </c>
      <c r="E222">
        <v>19</v>
      </c>
      <c r="F222">
        <v>170000</v>
      </c>
    </row>
    <row r="223" spans="1:6" x14ac:dyDescent="0.25">
      <c r="A223">
        <v>31</v>
      </c>
      <c r="B223" t="s">
        <v>9</v>
      </c>
      <c r="C223" t="s">
        <v>7</v>
      </c>
      <c r="D223" t="s">
        <v>172</v>
      </c>
      <c r="E223">
        <v>3</v>
      </c>
      <c r="F223">
        <v>45000</v>
      </c>
    </row>
    <row r="224" spans="1:6" x14ac:dyDescent="0.25">
      <c r="A224">
        <v>33</v>
      </c>
      <c r="B224" t="s">
        <v>6</v>
      </c>
      <c r="C224" t="s">
        <v>7</v>
      </c>
      <c r="D224" t="s">
        <v>173</v>
      </c>
      <c r="E224">
        <v>7</v>
      </c>
      <c r="F224">
        <v>100000</v>
      </c>
    </row>
    <row r="225" spans="1:6" x14ac:dyDescent="0.25">
      <c r="A225">
        <v>42</v>
      </c>
      <c r="B225" t="s">
        <v>9</v>
      </c>
      <c r="C225" t="s">
        <v>10</v>
      </c>
      <c r="D225" t="s">
        <v>144</v>
      </c>
      <c r="E225">
        <v>13</v>
      </c>
      <c r="F225">
        <v>140000</v>
      </c>
    </row>
    <row r="226" spans="1:6" x14ac:dyDescent="0.25">
      <c r="A226">
        <v>28</v>
      </c>
      <c r="B226" t="s">
        <v>6</v>
      </c>
      <c r="C226" t="s">
        <v>7</v>
      </c>
      <c r="D226" t="s">
        <v>136</v>
      </c>
      <c r="E226">
        <v>2</v>
      </c>
      <c r="F226">
        <v>40000</v>
      </c>
    </row>
    <row r="227" spans="1:6" x14ac:dyDescent="0.25">
      <c r="A227">
        <v>40</v>
      </c>
      <c r="B227" t="s">
        <v>9</v>
      </c>
      <c r="C227" t="s">
        <v>7</v>
      </c>
      <c r="D227" t="s">
        <v>90</v>
      </c>
      <c r="E227">
        <v>11</v>
      </c>
      <c r="F227">
        <v>105000</v>
      </c>
    </row>
    <row r="228" spans="1:6" x14ac:dyDescent="0.25">
      <c r="A228">
        <v>46</v>
      </c>
      <c r="B228" t="s">
        <v>6</v>
      </c>
      <c r="C228" t="s">
        <v>12</v>
      </c>
      <c r="D228" t="s">
        <v>67</v>
      </c>
      <c r="E228">
        <v>18</v>
      </c>
      <c r="F228">
        <v>160000</v>
      </c>
    </row>
    <row r="229" spans="1:6" x14ac:dyDescent="0.25">
      <c r="A229">
        <v>33</v>
      </c>
      <c r="B229" t="s">
        <v>9</v>
      </c>
      <c r="C229" t="s">
        <v>7</v>
      </c>
      <c r="D229" t="s">
        <v>174</v>
      </c>
      <c r="E229">
        <v>5</v>
      </c>
      <c r="F229">
        <v>70000</v>
      </c>
    </row>
    <row r="230" spans="1:6" x14ac:dyDescent="0.25">
      <c r="A230">
        <v>37</v>
      </c>
      <c r="B230" t="s">
        <v>6</v>
      </c>
      <c r="C230" t="s">
        <v>10</v>
      </c>
      <c r="D230" t="s">
        <v>175</v>
      </c>
      <c r="E230">
        <v>9</v>
      </c>
      <c r="F230">
        <v>120000</v>
      </c>
    </row>
    <row r="231" spans="1:6" x14ac:dyDescent="0.25">
      <c r="A231">
        <v>51</v>
      </c>
      <c r="B231" t="s">
        <v>9</v>
      </c>
      <c r="C231" t="s">
        <v>10</v>
      </c>
      <c r="D231" t="s">
        <v>138</v>
      </c>
      <c r="E231">
        <v>21</v>
      </c>
      <c r="F231">
        <v>190000</v>
      </c>
    </row>
    <row r="232" spans="1:6" x14ac:dyDescent="0.25">
      <c r="A232">
        <v>30</v>
      </c>
      <c r="B232" t="s">
        <v>6</v>
      </c>
      <c r="C232" t="s">
        <v>7</v>
      </c>
      <c r="D232" t="s">
        <v>127</v>
      </c>
      <c r="E232">
        <v>3</v>
      </c>
      <c r="F232">
        <v>45000</v>
      </c>
    </row>
    <row r="233" spans="1:6" x14ac:dyDescent="0.25">
      <c r="A233">
        <v>43</v>
      </c>
      <c r="B233" t="s">
        <v>6</v>
      </c>
      <c r="C233" t="s">
        <v>7</v>
      </c>
      <c r="D233" t="s">
        <v>87</v>
      </c>
      <c r="E233">
        <v>15</v>
      </c>
      <c r="F233">
        <v>120000</v>
      </c>
    </row>
    <row r="234" spans="1:6" x14ac:dyDescent="0.25">
      <c r="A234">
        <v>27</v>
      </c>
      <c r="B234" t="s">
        <v>9</v>
      </c>
      <c r="C234" t="s">
        <v>10</v>
      </c>
      <c r="D234" t="s">
        <v>176</v>
      </c>
      <c r="E234">
        <v>1.5</v>
      </c>
      <c r="F234">
        <v>50000</v>
      </c>
    </row>
    <row r="235" spans="1:6" x14ac:dyDescent="0.25">
      <c r="A235">
        <v>35</v>
      </c>
      <c r="B235" t="s">
        <v>6</v>
      </c>
      <c r="C235" t="s">
        <v>7</v>
      </c>
      <c r="D235" t="s">
        <v>152</v>
      </c>
      <c r="E235">
        <v>8</v>
      </c>
      <c r="F235">
        <v>85000</v>
      </c>
    </row>
    <row r="236" spans="1:6" x14ac:dyDescent="0.25">
      <c r="A236">
        <v>42</v>
      </c>
      <c r="B236" t="s">
        <v>9</v>
      </c>
      <c r="C236" t="s">
        <v>12</v>
      </c>
      <c r="D236" t="s">
        <v>90</v>
      </c>
      <c r="E236">
        <v>13</v>
      </c>
      <c r="F236">
        <v>140000</v>
      </c>
    </row>
    <row r="237" spans="1:6" x14ac:dyDescent="0.25">
      <c r="A237">
        <v>32</v>
      </c>
      <c r="B237" t="s">
        <v>6</v>
      </c>
      <c r="C237" t="s">
        <v>7</v>
      </c>
      <c r="D237" t="s">
        <v>121</v>
      </c>
      <c r="E237">
        <v>3</v>
      </c>
      <c r="F237">
        <v>45000</v>
      </c>
    </row>
    <row r="238" spans="1:6" x14ac:dyDescent="0.25">
      <c r="A238">
        <v>37</v>
      </c>
      <c r="B238" t="s">
        <v>9</v>
      </c>
      <c r="C238" t="s">
        <v>7</v>
      </c>
      <c r="D238" t="s">
        <v>73</v>
      </c>
      <c r="E238">
        <v>9</v>
      </c>
      <c r="F238">
        <v>100000</v>
      </c>
    </row>
    <row r="239" spans="1:6" x14ac:dyDescent="0.25">
      <c r="A239">
        <v>45</v>
      </c>
      <c r="B239" t="s">
        <v>6</v>
      </c>
      <c r="C239" t="s">
        <v>10</v>
      </c>
      <c r="D239" t="s">
        <v>117</v>
      </c>
      <c r="E239">
        <v>16</v>
      </c>
      <c r="F239">
        <v>140000</v>
      </c>
    </row>
    <row r="240" spans="1:6" x14ac:dyDescent="0.25">
      <c r="A240">
        <v>33</v>
      </c>
      <c r="B240" t="s">
        <v>9</v>
      </c>
      <c r="C240" t="s">
        <v>7</v>
      </c>
      <c r="D240" t="s">
        <v>114</v>
      </c>
      <c r="E240">
        <v>5</v>
      </c>
      <c r="F240">
        <v>70000</v>
      </c>
    </row>
    <row r="241" spans="1:6" x14ac:dyDescent="0.25">
      <c r="A241">
        <v>39</v>
      </c>
      <c r="B241" t="s">
        <v>6</v>
      </c>
      <c r="C241" t="s">
        <v>7</v>
      </c>
      <c r="D241" t="s">
        <v>156</v>
      </c>
      <c r="E241">
        <v>10</v>
      </c>
      <c r="F241">
        <v>120000</v>
      </c>
    </row>
    <row r="242" spans="1:6" x14ac:dyDescent="0.25">
      <c r="A242">
        <v>44</v>
      </c>
      <c r="B242" t="s">
        <v>9</v>
      </c>
      <c r="C242" t="s">
        <v>12</v>
      </c>
      <c r="D242" t="s">
        <v>97</v>
      </c>
      <c r="E242">
        <v>18</v>
      </c>
      <c r="F242">
        <v>160000</v>
      </c>
    </row>
    <row r="243" spans="1:6" x14ac:dyDescent="0.25">
      <c r="A243">
        <v>29</v>
      </c>
      <c r="B243" t="s">
        <v>6</v>
      </c>
      <c r="C243" t="s">
        <v>7</v>
      </c>
      <c r="D243" t="s">
        <v>125</v>
      </c>
      <c r="E243">
        <v>1.5</v>
      </c>
      <c r="F243">
        <v>40000</v>
      </c>
    </row>
    <row r="244" spans="1:6" x14ac:dyDescent="0.25">
      <c r="A244">
        <v>38</v>
      </c>
      <c r="B244" t="s">
        <v>9</v>
      </c>
      <c r="C244" t="s">
        <v>7</v>
      </c>
      <c r="D244" t="s">
        <v>113</v>
      </c>
      <c r="E244">
        <v>10</v>
      </c>
      <c r="F244">
        <v>120000</v>
      </c>
    </row>
    <row r="245" spans="1:6" x14ac:dyDescent="0.25">
      <c r="A245">
        <v>46</v>
      </c>
      <c r="B245" t="s">
        <v>6</v>
      </c>
      <c r="C245" t="s">
        <v>12</v>
      </c>
      <c r="D245" t="s">
        <v>164</v>
      </c>
      <c r="E245">
        <v>19</v>
      </c>
      <c r="F245">
        <v>150000</v>
      </c>
    </row>
    <row r="246" spans="1:6" x14ac:dyDescent="0.25">
      <c r="A246">
        <v>34</v>
      </c>
      <c r="B246" t="s">
        <v>9</v>
      </c>
      <c r="C246" t="s">
        <v>7</v>
      </c>
      <c r="D246" t="s">
        <v>109</v>
      </c>
      <c r="E246">
        <v>6</v>
      </c>
      <c r="F246">
        <v>70000</v>
      </c>
    </row>
    <row r="247" spans="1:6" x14ac:dyDescent="0.25">
      <c r="A247">
        <v>36</v>
      </c>
      <c r="B247" t="s">
        <v>6</v>
      </c>
      <c r="C247" t="s">
        <v>7</v>
      </c>
      <c r="D247" t="s">
        <v>137</v>
      </c>
      <c r="E247">
        <v>8</v>
      </c>
      <c r="F247">
        <v>95000</v>
      </c>
    </row>
    <row r="248" spans="1:6" x14ac:dyDescent="0.25">
      <c r="A248">
        <v>49</v>
      </c>
      <c r="B248" t="s">
        <v>9</v>
      </c>
      <c r="C248" t="s">
        <v>10</v>
      </c>
      <c r="D248" t="s">
        <v>57</v>
      </c>
      <c r="E248">
        <v>21</v>
      </c>
      <c r="F248">
        <v>180000</v>
      </c>
    </row>
    <row r="249" spans="1:6" x14ac:dyDescent="0.25">
      <c r="A249">
        <v>31</v>
      </c>
      <c r="B249" t="s">
        <v>6</v>
      </c>
      <c r="C249" t="s">
        <v>7</v>
      </c>
      <c r="D249" t="s">
        <v>136</v>
      </c>
      <c r="E249">
        <v>3</v>
      </c>
      <c r="F249">
        <v>50000</v>
      </c>
    </row>
    <row r="250" spans="1:6" x14ac:dyDescent="0.25">
      <c r="A250">
        <v>41</v>
      </c>
      <c r="B250" t="s">
        <v>9</v>
      </c>
      <c r="C250" t="s">
        <v>7</v>
      </c>
      <c r="D250" t="s">
        <v>99</v>
      </c>
      <c r="E250">
        <v>11</v>
      </c>
      <c r="F250">
        <v>95000</v>
      </c>
    </row>
    <row r="251" spans="1:6" x14ac:dyDescent="0.25">
      <c r="A251">
        <v>47</v>
      </c>
      <c r="B251" t="s">
        <v>6</v>
      </c>
      <c r="C251" t="s">
        <v>10</v>
      </c>
      <c r="D251" t="s">
        <v>66</v>
      </c>
      <c r="E251">
        <v>20</v>
      </c>
      <c r="F251">
        <v>170000</v>
      </c>
    </row>
    <row r="252" spans="1:6" x14ac:dyDescent="0.25">
      <c r="A252">
        <v>30</v>
      </c>
      <c r="B252" t="s">
        <v>9</v>
      </c>
      <c r="C252" t="s">
        <v>7</v>
      </c>
      <c r="D252" t="s">
        <v>150</v>
      </c>
      <c r="E252">
        <v>2</v>
      </c>
      <c r="F252">
        <v>40000</v>
      </c>
    </row>
    <row r="253" spans="1:6" x14ac:dyDescent="0.25">
      <c r="A253">
        <v>38</v>
      </c>
      <c r="B253" t="s">
        <v>6</v>
      </c>
      <c r="C253" t="s">
        <v>10</v>
      </c>
      <c r="D253" t="s">
        <v>169</v>
      </c>
      <c r="E253">
        <v>9</v>
      </c>
      <c r="F253">
        <v>110000</v>
      </c>
    </row>
    <row r="254" spans="1:6" x14ac:dyDescent="0.25">
      <c r="A254">
        <v>45</v>
      </c>
      <c r="B254" t="s">
        <v>9</v>
      </c>
      <c r="C254" t="s">
        <v>12</v>
      </c>
      <c r="D254" t="s">
        <v>133</v>
      </c>
      <c r="E254">
        <v>15</v>
      </c>
      <c r="F254">
        <v>150000</v>
      </c>
    </row>
    <row r="255" spans="1:6" x14ac:dyDescent="0.25">
      <c r="A255">
        <v>28</v>
      </c>
      <c r="B255" t="s">
        <v>6</v>
      </c>
      <c r="C255" t="s">
        <v>7</v>
      </c>
      <c r="D255" t="s">
        <v>145</v>
      </c>
      <c r="E255">
        <v>2</v>
      </c>
      <c r="F255">
        <v>40000</v>
      </c>
    </row>
    <row r="256" spans="1:6" x14ac:dyDescent="0.25">
      <c r="A256">
        <v>35</v>
      </c>
      <c r="B256" t="s">
        <v>9</v>
      </c>
      <c r="C256" t="s">
        <v>7</v>
      </c>
      <c r="D256" t="s">
        <v>103</v>
      </c>
      <c r="E256">
        <v>8</v>
      </c>
      <c r="F256">
        <v>85000</v>
      </c>
    </row>
    <row r="257" spans="1:6" x14ac:dyDescent="0.25">
      <c r="A257">
        <v>44</v>
      </c>
      <c r="B257" t="s">
        <v>6</v>
      </c>
      <c r="C257" t="s">
        <v>7</v>
      </c>
      <c r="D257" t="s">
        <v>78</v>
      </c>
      <c r="E257">
        <v>14</v>
      </c>
      <c r="F257">
        <v>130000</v>
      </c>
    </row>
    <row r="258" spans="1:6" x14ac:dyDescent="0.25">
      <c r="A258">
        <v>34</v>
      </c>
      <c r="B258" t="s">
        <v>9</v>
      </c>
      <c r="C258" t="s">
        <v>10</v>
      </c>
      <c r="D258" t="s">
        <v>170</v>
      </c>
      <c r="E258">
        <v>6</v>
      </c>
      <c r="F258">
        <v>100000</v>
      </c>
    </row>
    <row r="259" spans="1:6" x14ac:dyDescent="0.25">
      <c r="A259">
        <v>35</v>
      </c>
      <c r="B259" t="s">
        <v>6</v>
      </c>
      <c r="C259" t="s">
        <v>7</v>
      </c>
      <c r="D259" t="s">
        <v>99</v>
      </c>
      <c r="E259">
        <v>9</v>
      </c>
      <c r="F259">
        <v>95000</v>
      </c>
    </row>
    <row r="260" spans="1:6" x14ac:dyDescent="0.25">
      <c r="A260">
        <v>50</v>
      </c>
      <c r="B260" t="s">
        <v>9</v>
      </c>
      <c r="C260" t="s">
        <v>12</v>
      </c>
      <c r="D260" t="s">
        <v>66</v>
      </c>
      <c r="E260">
        <v>22</v>
      </c>
      <c r="F260">
        <v>180000</v>
      </c>
    </row>
    <row r="261" spans="1:6" x14ac:dyDescent="0.25">
      <c r="A261">
        <v>29</v>
      </c>
      <c r="B261" t="s">
        <v>6</v>
      </c>
      <c r="C261" t="s">
        <v>7</v>
      </c>
      <c r="D261" t="s">
        <v>171</v>
      </c>
      <c r="E261">
        <v>1.5</v>
      </c>
      <c r="F261">
        <v>350</v>
      </c>
    </row>
    <row r="263" spans="1:6" x14ac:dyDescent="0.25">
      <c r="A263">
        <v>37</v>
      </c>
      <c r="B263" t="s">
        <v>9</v>
      </c>
      <c r="C263" t="s">
        <v>7</v>
      </c>
      <c r="D263" t="s">
        <v>177</v>
      </c>
      <c r="E263">
        <v>10</v>
      </c>
      <c r="F263">
        <v>120000</v>
      </c>
    </row>
    <row r="264" spans="1:6" x14ac:dyDescent="0.25">
      <c r="A264">
        <v>46</v>
      </c>
      <c r="B264" t="s">
        <v>6</v>
      </c>
      <c r="C264" t="s">
        <v>12</v>
      </c>
      <c r="D264" t="s">
        <v>67</v>
      </c>
      <c r="E264">
        <v>18</v>
      </c>
      <c r="F264">
        <v>160000</v>
      </c>
    </row>
    <row r="265" spans="1:6" x14ac:dyDescent="0.25">
      <c r="A265">
        <v>31</v>
      </c>
      <c r="B265" t="s">
        <v>9</v>
      </c>
      <c r="C265" t="s">
        <v>7</v>
      </c>
      <c r="D265" t="s">
        <v>150</v>
      </c>
      <c r="E265">
        <v>3</v>
      </c>
      <c r="F265">
        <v>50000</v>
      </c>
    </row>
    <row r="266" spans="1:6" x14ac:dyDescent="0.25">
      <c r="A266">
        <v>42</v>
      </c>
      <c r="B266" t="s">
        <v>6</v>
      </c>
      <c r="C266" t="s">
        <v>7</v>
      </c>
      <c r="D266" t="s">
        <v>137</v>
      </c>
      <c r="E266">
        <v>12</v>
      </c>
      <c r="F266">
        <v>110000</v>
      </c>
    </row>
    <row r="267" spans="1:6" x14ac:dyDescent="0.25">
      <c r="A267">
        <v>29</v>
      </c>
      <c r="B267" t="s">
        <v>9</v>
      </c>
      <c r="C267" t="s">
        <v>7</v>
      </c>
      <c r="D267" t="s">
        <v>121</v>
      </c>
      <c r="E267">
        <v>1.5</v>
      </c>
      <c r="F267">
        <v>40000</v>
      </c>
    </row>
    <row r="268" spans="1:6" x14ac:dyDescent="0.25">
      <c r="A268">
        <v>36</v>
      </c>
      <c r="B268" t="s">
        <v>6</v>
      </c>
      <c r="C268" t="s">
        <v>7</v>
      </c>
      <c r="D268" t="s">
        <v>156</v>
      </c>
      <c r="E268">
        <v>8</v>
      </c>
      <c r="F268">
        <v>95000</v>
      </c>
    </row>
    <row r="269" spans="1:6" x14ac:dyDescent="0.25">
      <c r="A269">
        <v>44</v>
      </c>
      <c r="B269" t="s">
        <v>9</v>
      </c>
      <c r="C269" t="s">
        <v>10</v>
      </c>
      <c r="D269" t="s">
        <v>178</v>
      </c>
      <c r="E269">
        <v>15</v>
      </c>
      <c r="F269">
        <v>140000</v>
      </c>
    </row>
    <row r="270" spans="1:6" x14ac:dyDescent="0.25">
      <c r="A270">
        <v>33</v>
      </c>
      <c r="B270" t="s">
        <v>6</v>
      </c>
      <c r="C270" t="s">
        <v>7</v>
      </c>
      <c r="D270" t="s">
        <v>174</v>
      </c>
      <c r="E270">
        <v>4</v>
      </c>
      <c r="F270">
        <v>60000</v>
      </c>
    </row>
    <row r="271" spans="1:6" x14ac:dyDescent="0.25">
      <c r="A271">
        <v>39</v>
      </c>
      <c r="B271" t="s">
        <v>9</v>
      </c>
      <c r="C271" t="s">
        <v>7</v>
      </c>
      <c r="D271" t="s">
        <v>143</v>
      </c>
      <c r="E271">
        <v>9</v>
      </c>
      <c r="F271">
        <v>110000</v>
      </c>
    </row>
    <row r="272" spans="1:6" x14ac:dyDescent="0.25">
      <c r="A272">
        <v>45</v>
      </c>
      <c r="B272" t="s">
        <v>6</v>
      </c>
      <c r="C272" t="s">
        <v>12</v>
      </c>
      <c r="D272" t="s">
        <v>179</v>
      </c>
      <c r="E272">
        <v>16</v>
      </c>
      <c r="F272">
        <v>150000</v>
      </c>
    </row>
    <row r="273" spans="1:6" x14ac:dyDescent="0.25">
      <c r="A273">
        <v>32</v>
      </c>
      <c r="B273" t="s">
        <v>9</v>
      </c>
      <c r="C273" t="s">
        <v>7</v>
      </c>
      <c r="D273" t="s">
        <v>122</v>
      </c>
      <c r="E273">
        <v>4</v>
      </c>
      <c r="F273">
        <v>60000</v>
      </c>
    </row>
    <row r="274" spans="1:6" x14ac:dyDescent="0.25">
      <c r="A274">
        <v>37</v>
      </c>
      <c r="B274" t="s">
        <v>6</v>
      </c>
      <c r="C274" t="s">
        <v>7</v>
      </c>
      <c r="D274" t="s">
        <v>73</v>
      </c>
      <c r="E274">
        <v>8</v>
      </c>
      <c r="F274">
        <v>90000</v>
      </c>
    </row>
    <row r="275" spans="1:6" x14ac:dyDescent="0.25">
      <c r="A275">
        <v>47</v>
      </c>
      <c r="B275" t="s">
        <v>9</v>
      </c>
      <c r="C275" t="s">
        <v>10</v>
      </c>
      <c r="D275" t="s">
        <v>57</v>
      </c>
      <c r="E275">
        <v>20</v>
      </c>
      <c r="F275">
        <v>180000</v>
      </c>
    </row>
    <row r="276" spans="1:6" x14ac:dyDescent="0.25">
      <c r="A276">
        <v>30</v>
      </c>
      <c r="B276" t="s">
        <v>6</v>
      </c>
      <c r="C276" t="s">
        <v>7</v>
      </c>
      <c r="D276" t="s">
        <v>125</v>
      </c>
      <c r="E276">
        <v>2</v>
      </c>
      <c r="F276">
        <v>40000</v>
      </c>
    </row>
    <row r="277" spans="1:6" x14ac:dyDescent="0.25">
      <c r="A277">
        <v>38</v>
      </c>
      <c r="B277" t="s">
        <v>9</v>
      </c>
      <c r="C277" t="s">
        <v>7</v>
      </c>
      <c r="D277" t="s">
        <v>87</v>
      </c>
      <c r="E277">
        <v>9</v>
      </c>
      <c r="F277">
        <v>120000</v>
      </c>
    </row>
    <row r="278" spans="1:6" x14ac:dyDescent="0.25">
      <c r="A278">
        <v>46</v>
      </c>
      <c r="B278" t="s">
        <v>6</v>
      </c>
      <c r="C278" t="s">
        <v>12</v>
      </c>
      <c r="D278" t="s">
        <v>164</v>
      </c>
      <c r="E278">
        <v>17</v>
      </c>
      <c r="F278">
        <v>160000</v>
      </c>
    </row>
    <row r="279" spans="1:6" x14ac:dyDescent="0.25">
      <c r="A279">
        <v>34</v>
      </c>
      <c r="B279" t="s">
        <v>9</v>
      </c>
      <c r="C279" t="s">
        <v>7</v>
      </c>
      <c r="D279" t="s">
        <v>136</v>
      </c>
      <c r="E279">
        <v>5</v>
      </c>
      <c r="F279">
        <v>70000</v>
      </c>
    </row>
    <row r="280" spans="1:6" x14ac:dyDescent="0.25">
      <c r="A280">
        <v>36</v>
      </c>
      <c r="B280" t="s">
        <v>6</v>
      </c>
      <c r="C280" t="s">
        <v>7</v>
      </c>
      <c r="D280" t="s">
        <v>113</v>
      </c>
      <c r="E280">
        <v>8</v>
      </c>
      <c r="F280">
        <v>95000</v>
      </c>
    </row>
    <row r="281" spans="1:6" x14ac:dyDescent="0.25">
      <c r="A281">
        <v>49</v>
      </c>
      <c r="B281" t="s">
        <v>9</v>
      </c>
      <c r="C281" t="s">
        <v>10</v>
      </c>
      <c r="D281" t="s">
        <v>66</v>
      </c>
      <c r="E281">
        <v>21</v>
      </c>
      <c r="F281">
        <v>180000</v>
      </c>
    </row>
    <row r="282" spans="1:6" x14ac:dyDescent="0.25">
      <c r="A282">
        <v>31</v>
      </c>
      <c r="B282" t="s">
        <v>6</v>
      </c>
      <c r="C282" t="s">
        <v>7</v>
      </c>
      <c r="D282" t="s">
        <v>114</v>
      </c>
      <c r="E282">
        <v>3</v>
      </c>
      <c r="F282">
        <v>50000</v>
      </c>
    </row>
    <row r="283" spans="1:6" x14ac:dyDescent="0.25">
      <c r="A283">
        <v>41</v>
      </c>
      <c r="B283" t="s">
        <v>9</v>
      </c>
      <c r="C283" t="s">
        <v>7</v>
      </c>
      <c r="D283" t="s">
        <v>99</v>
      </c>
      <c r="E283">
        <v>11</v>
      </c>
      <c r="F283">
        <v>95000</v>
      </c>
    </row>
    <row r="284" spans="1:6" x14ac:dyDescent="0.25">
      <c r="A284">
        <v>47</v>
      </c>
      <c r="B284" t="s">
        <v>6</v>
      </c>
      <c r="C284" t="s">
        <v>10</v>
      </c>
      <c r="D284" t="s">
        <v>57</v>
      </c>
      <c r="E284">
        <v>19</v>
      </c>
      <c r="F284">
        <v>170000</v>
      </c>
    </row>
    <row r="285" spans="1:6" x14ac:dyDescent="0.25">
      <c r="A285">
        <v>29</v>
      </c>
      <c r="B285" t="s">
        <v>9</v>
      </c>
      <c r="C285" t="s">
        <v>7</v>
      </c>
      <c r="D285" t="s">
        <v>145</v>
      </c>
      <c r="E285">
        <v>1.5</v>
      </c>
      <c r="F285">
        <v>35000</v>
      </c>
    </row>
    <row r="286" spans="1:6" x14ac:dyDescent="0.25">
      <c r="A286">
        <v>35</v>
      </c>
      <c r="B286" t="s">
        <v>6</v>
      </c>
      <c r="C286" t="s">
        <v>7</v>
      </c>
      <c r="D286" t="s">
        <v>177</v>
      </c>
      <c r="E286">
        <v>9</v>
      </c>
      <c r="F286">
        <v>100000</v>
      </c>
    </row>
    <row r="287" spans="1:6" x14ac:dyDescent="0.25">
      <c r="A287">
        <v>44</v>
      </c>
      <c r="B287" t="s">
        <v>9</v>
      </c>
      <c r="C287" t="s">
        <v>12</v>
      </c>
      <c r="D287" t="s">
        <v>133</v>
      </c>
      <c r="E287">
        <v>15</v>
      </c>
      <c r="F287">
        <v>150000</v>
      </c>
    </row>
    <row r="288" spans="1:6" x14ac:dyDescent="0.25">
      <c r="A288">
        <v>33</v>
      </c>
      <c r="B288" t="s">
        <v>6</v>
      </c>
      <c r="C288" t="s">
        <v>7</v>
      </c>
      <c r="D288" t="s">
        <v>125</v>
      </c>
      <c r="E288">
        <v>4</v>
      </c>
      <c r="F288">
        <v>60000</v>
      </c>
    </row>
    <row r="289" spans="1:6" x14ac:dyDescent="0.25">
      <c r="A289">
        <v>35</v>
      </c>
      <c r="B289" t="s">
        <v>9</v>
      </c>
      <c r="C289" t="s">
        <v>7</v>
      </c>
      <c r="D289" t="s">
        <v>103</v>
      </c>
      <c r="E289">
        <v>8</v>
      </c>
      <c r="F289">
        <v>85000</v>
      </c>
    </row>
    <row r="290" spans="1:6" x14ac:dyDescent="0.25">
      <c r="A290">
        <v>44</v>
      </c>
      <c r="B290" t="s">
        <v>6</v>
      </c>
      <c r="C290" t="s">
        <v>7</v>
      </c>
      <c r="D290" t="s">
        <v>78</v>
      </c>
      <c r="E290">
        <v>13</v>
      </c>
      <c r="F290">
        <v>130000</v>
      </c>
    </row>
    <row r="291" spans="1:6" x14ac:dyDescent="0.25">
      <c r="A291">
        <v>32</v>
      </c>
      <c r="B291" t="s">
        <v>6</v>
      </c>
      <c r="C291" t="s">
        <v>7</v>
      </c>
      <c r="D291" t="s">
        <v>155</v>
      </c>
      <c r="E291">
        <v>4</v>
      </c>
      <c r="F291">
        <v>65000</v>
      </c>
    </row>
    <row r="292" spans="1:6" x14ac:dyDescent="0.25">
      <c r="A292">
        <v>38</v>
      </c>
      <c r="B292" t="s">
        <v>9</v>
      </c>
      <c r="C292" t="s">
        <v>7</v>
      </c>
      <c r="D292" t="s">
        <v>108</v>
      </c>
      <c r="E292">
        <v>10</v>
      </c>
      <c r="F292">
        <v>110000</v>
      </c>
    </row>
    <row r="293" spans="1:6" x14ac:dyDescent="0.25">
      <c r="A293">
        <v>49</v>
      </c>
      <c r="B293" t="s">
        <v>6</v>
      </c>
      <c r="C293" t="s">
        <v>12</v>
      </c>
      <c r="D293" t="s">
        <v>66</v>
      </c>
      <c r="E293">
        <v>21</v>
      </c>
      <c r="F293">
        <v>180000</v>
      </c>
    </row>
    <row r="294" spans="1:6" x14ac:dyDescent="0.25">
      <c r="A294">
        <v>29</v>
      </c>
      <c r="B294" t="s">
        <v>9</v>
      </c>
      <c r="C294" t="s">
        <v>7</v>
      </c>
      <c r="D294" t="s">
        <v>127</v>
      </c>
      <c r="E294">
        <v>2</v>
      </c>
      <c r="F294">
        <v>40000</v>
      </c>
    </row>
    <row r="295" spans="1:6" x14ac:dyDescent="0.25">
      <c r="A295">
        <v>35</v>
      </c>
      <c r="B295" t="s">
        <v>6</v>
      </c>
      <c r="C295" t="s">
        <v>7</v>
      </c>
      <c r="D295" t="s">
        <v>132</v>
      </c>
      <c r="E295">
        <v>7</v>
      </c>
      <c r="F295">
        <v>90000</v>
      </c>
    </row>
    <row r="296" spans="1:6" x14ac:dyDescent="0.25">
      <c r="A296">
        <v>45</v>
      </c>
      <c r="B296" t="s">
        <v>9</v>
      </c>
      <c r="C296" t="s">
        <v>10</v>
      </c>
      <c r="D296" t="s">
        <v>97</v>
      </c>
      <c r="E296">
        <v>14</v>
      </c>
      <c r="F296">
        <v>140000</v>
      </c>
    </row>
    <row r="297" spans="1:6" x14ac:dyDescent="0.25">
      <c r="A297">
        <v>33</v>
      </c>
      <c r="B297" t="s">
        <v>6</v>
      </c>
      <c r="C297" t="s">
        <v>7</v>
      </c>
      <c r="D297" t="s">
        <v>136</v>
      </c>
      <c r="E297">
        <v>4</v>
      </c>
      <c r="F297">
        <v>60000</v>
      </c>
    </row>
    <row r="298" spans="1:6" x14ac:dyDescent="0.25">
      <c r="A298">
        <v>40</v>
      </c>
      <c r="B298" t="s">
        <v>9</v>
      </c>
      <c r="C298" t="s">
        <v>7</v>
      </c>
      <c r="D298" t="s">
        <v>90</v>
      </c>
      <c r="E298">
        <v>12</v>
      </c>
      <c r="F298">
        <v>130000</v>
      </c>
    </row>
    <row r="299" spans="1:6" x14ac:dyDescent="0.25">
      <c r="A299">
        <v>44</v>
      </c>
      <c r="B299" t="s">
        <v>6</v>
      </c>
      <c r="C299" t="s">
        <v>12</v>
      </c>
      <c r="D299" t="s">
        <v>67</v>
      </c>
      <c r="E299">
        <v>16</v>
      </c>
      <c r="F299">
        <v>160000</v>
      </c>
    </row>
    <row r="300" spans="1:6" x14ac:dyDescent="0.25">
      <c r="A300">
        <v>30</v>
      </c>
      <c r="B300" t="s">
        <v>9</v>
      </c>
      <c r="C300" t="s">
        <v>7</v>
      </c>
      <c r="D300" t="s">
        <v>180</v>
      </c>
      <c r="E300">
        <v>2</v>
      </c>
      <c r="F300">
        <v>40000</v>
      </c>
    </row>
    <row r="301" spans="1:6" x14ac:dyDescent="0.25">
      <c r="A301">
        <v>37</v>
      </c>
      <c r="B301" t="s">
        <v>6</v>
      </c>
      <c r="C301" t="s">
        <v>7</v>
      </c>
      <c r="D301" t="s">
        <v>103</v>
      </c>
      <c r="E301">
        <v>9</v>
      </c>
      <c r="F301">
        <v>100000</v>
      </c>
    </row>
    <row r="302" spans="1:6" x14ac:dyDescent="0.25">
      <c r="A302">
        <v>48</v>
      </c>
      <c r="B302" t="s">
        <v>9</v>
      </c>
      <c r="C302" t="s">
        <v>10</v>
      </c>
      <c r="D302" t="s">
        <v>181</v>
      </c>
      <c r="E302">
        <v>20</v>
      </c>
      <c r="F302">
        <v>180000</v>
      </c>
    </row>
    <row r="303" spans="1:6" x14ac:dyDescent="0.25">
      <c r="A303">
        <v>31</v>
      </c>
      <c r="B303" t="s">
        <v>6</v>
      </c>
      <c r="C303" t="s">
        <v>7</v>
      </c>
      <c r="D303" t="s">
        <v>128</v>
      </c>
      <c r="E303">
        <v>3</v>
      </c>
      <c r="F303">
        <v>55000</v>
      </c>
    </row>
    <row r="304" spans="1:6" x14ac:dyDescent="0.25">
      <c r="A304">
        <v>38</v>
      </c>
      <c r="B304" t="s">
        <v>9</v>
      </c>
      <c r="C304" t="s">
        <v>7</v>
      </c>
      <c r="D304" t="s">
        <v>182</v>
      </c>
      <c r="E304">
        <v>9</v>
      </c>
      <c r="F304">
        <v>120000</v>
      </c>
    </row>
    <row r="305" spans="1:6" x14ac:dyDescent="0.25">
      <c r="A305">
        <v>45</v>
      </c>
      <c r="B305" t="s">
        <v>6</v>
      </c>
      <c r="C305" t="s">
        <v>12</v>
      </c>
      <c r="D305" t="s">
        <v>179</v>
      </c>
      <c r="E305">
        <v>16</v>
      </c>
      <c r="F305">
        <v>150000</v>
      </c>
    </row>
    <row r="306" spans="1:6" x14ac:dyDescent="0.25">
      <c r="A306">
        <v>33</v>
      </c>
      <c r="B306" t="s">
        <v>9</v>
      </c>
      <c r="C306" t="s">
        <v>7</v>
      </c>
      <c r="D306" t="s">
        <v>122</v>
      </c>
      <c r="E306">
        <v>5</v>
      </c>
      <c r="F306">
        <v>70000</v>
      </c>
    </row>
    <row r="307" spans="1:6" x14ac:dyDescent="0.25">
      <c r="A307">
        <v>36</v>
      </c>
      <c r="B307" t="s">
        <v>6</v>
      </c>
      <c r="C307" t="s">
        <v>7</v>
      </c>
      <c r="D307" t="s">
        <v>108</v>
      </c>
      <c r="E307">
        <v>8</v>
      </c>
      <c r="F307">
        <v>95000</v>
      </c>
    </row>
    <row r="308" spans="1:6" x14ac:dyDescent="0.25">
      <c r="A308">
        <v>49</v>
      </c>
      <c r="B308" t="s">
        <v>9</v>
      </c>
      <c r="C308" t="s">
        <v>10</v>
      </c>
      <c r="D308" t="s">
        <v>57</v>
      </c>
      <c r="E308">
        <v>21</v>
      </c>
      <c r="F308">
        <v>180000</v>
      </c>
    </row>
    <row r="309" spans="1:6" x14ac:dyDescent="0.25">
      <c r="A309">
        <v>31</v>
      </c>
      <c r="B309" t="s">
        <v>6</v>
      </c>
      <c r="C309" t="s">
        <v>7</v>
      </c>
      <c r="D309" t="s">
        <v>114</v>
      </c>
      <c r="E309">
        <v>3</v>
      </c>
      <c r="F309">
        <v>50000</v>
      </c>
    </row>
    <row r="310" spans="1:6" x14ac:dyDescent="0.25">
      <c r="A310">
        <v>42</v>
      </c>
      <c r="B310" t="s">
        <v>9</v>
      </c>
      <c r="C310" t="s">
        <v>7</v>
      </c>
      <c r="D310" t="s">
        <v>87</v>
      </c>
      <c r="E310">
        <v>12</v>
      </c>
      <c r="F310">
        <v>120000</v>
      </c>
    </row>
    <row r="311" spans="1:6" x14ac:dyDescent="0.25">
      <c r="A311">
        <v>47</v>
      </c>
      <c r="B311" t="s">
        <v>6</v>
      </c>
      <c r="C311" t="s">
        <v>10</v>
      </c>
      <c r="D311" t="s">
        <v>57</v>
      </c>
      <c r="E311">
        <v>19</v>
      </c>
      <c r="F311">
        <v>170000</v>
      </c>
    </row>
    <row r="312" spans="1:6" x14ac:dyDescent="0.25">
      <c r="A312">
        <v>29</v>
      </c>
      <c r="B312" t="s">
        <v>9</v>
      </c>
      <c r="C312" t="s">
        <v>7</v>
      </c>
      <c r="D312" t="s">
        <v>145</v>
      </c>
      <c r="E312">
        <v>1.5</v>
      </c>
      <c r="F312">
        <v>35000</v>
      </c>
    </row>
    <row r="313" spans="1:6" x14ac:dyDescent="0.25">
      <c r="A313">
        <v>35</v>
      </c>
      <c r="B313" t="s">
        <v>6</v>
      </c>
      <c r="C313" t="s">
        <v>7</v>
      </c>
      <c r="D313" t="s">
        <v>177</v>
      </c>
      <c r="E313">
        <v>9</v>
      </c>
      <c r="F313">
        <v>100000</v>
      </c>
    </row>
    <row r="314" spans="1:6" x14ac:dyDescent="0.25">
      <c r="A314">
        <v>44</v>
      </c>
      <c r="B314" t="s">
        <v>9</v>
      </c>
      <c r="C314" t="s">
        <v>12</v>
      </c>
      <c r="D314" t="s">
        <v>133</v>
      </c>
      <c r="E314">
        <v>15</v>
      </c>
      <c r="F314">
        <v>150000</v>
      </c>
    </row>
    <row r="315" spans="1:6" x14ac:dyDescent="0.25">
      <c r="A315">
        <v>33</v>
      </c>
      <c r="B315" t="s">
        <v>6</v>
      </c>
      <c r="C315" t="s">
        <v>7</v>
      </c>
      <c r="D315" t="s">
        <v>125</v>
      </c>
      <c r="E315">
        <v>4</v>
      </c>
      <c r="F315">
        <v>60000</v>
      </c>
    </row>
    <row r="316" spans="1:6" x14ac:dyDescent="0.25">
      <c r="A316">
        <v>35</v>
      </c>
      <c r="B316" t="s">
        <v>9</v>
      </c>
      <c r="C316" t="s">
        <v>7</v>
      </c>
      <c r="D316" t="s">
        <v>103</v>
      </c>
      <c r="E316">
        <v>8</v>
      </c>
      <c r="F316">
        <v>85000</v>
      </c>
    </row>
    <row r="317" spans="1:6" x14ac:dyDescent="0.25">
      <c r="A317">
        <v>44</v>
      </c>
      <c r="B317" t="s">
        <v>6</v>
      </c>
      <c r="C317" t="s">
        <v>7</v>
      </c>
      <c r="D317" t="s">
        <v>78</v>
      </c>
      <c r="E317">
        <v>13</v>
      </c>
      <c r="F317">
        <v>130000</v>
      </c>
    </row>
    <row r="318" spans="1:6" x14ac:dyDescent="0.25">
      <c r="A318">
        <v>34</v>
      </c>
      <c r="B318" t="s">
        <v>9</v>
      </c>
      <c r="C318" t="s">
        <v>10</v>
      </c>
      <c r="D318" t="s">
        <v>170</v>
      </c>
      <c r="E318">
        <v>6</v>
      </c>
      <c r="F318">
        <v>80000</v>
      </c>
    </row>
    <row r="319" spans="1:6" x14ac:dyDescent="0.25">
      <c r="A319">
        <v>36</v>
      </c>
      <c r="B319" t="s">
        <v>6</v>
      </c>
      <c r="C319" t="s">
        <v>7</v>
      </c>
      <c r="D319" t="s">
        <v>156</v>
      </c>
      <c r="E319">
        <v>8</v>
      </c>
      <c r="F319">
        <v>95000</v>
      </c>
    </row>
    <row r="320" spans="1:6" x14ac:dyDescent="0.25">
      <c r="A320">
        <v>30</v>
      </c>
      <c r="B320" t="s">
        <v>9</v>
      </c>
      <c r="C320" t="s">
        <v>7</v>
      </c>
      <c r="D320" t="s">
        <v>148</v>
      </c>
      <c r="E320">
        <v>2</v>
      </c>
      <c r="F320">
        <v>40000</v>
      </c>
    </row>
    <row r="321" spans="1:6" x14ac:dyDescent="0.25">
      <c r="A321">
        <v>37</v>
      </c>
      <c r="B321" t="s">
        <v>6</v>
      </c>
      <c r="C321" t="s">
        <v>7</v>
      </c>
      <c r="D321" t="s">
        <v>132</v>
      </c>
      <c r="E321">
        <v>10</v>
      </c>
      <c r="F321">
        <v>120000</v>
      </c>
    </row>
    <row r="322" spans="1:6" x14ac:dyDescent="0.25">
      <c r="A322">
        <v>45</v>
      </c>
      <c r="B322" t="s">
        <v>9</v>
      </c>
      <c r="C322" t="s">
        <v>10</v>
      </c>
      <c r="D322" t="s">
        <v>90</v>
      </c>
      <c r="E322">
        <v>16</v>
      </c>
      <c r="F322">
        <v>160000</v>
      </c>
    </row>
    <row r="323" spans="1:6" x14ac:dyDescent="0.25">
      <c r="A323">
        <v>32</v>
      </c>
      <c r="B323" t="s">
        <v>6</v>
      </c>
      <c r="C323" t="s">
        <v>7</v>
      </c>
      <c r="D323" t="s">
        <v>183</v>
      </c>
      <c r="E323">
        <v>4</v>
      </c>
      <c r="F323">
        <v>65000</v>
      </c>
    </row>
    <row r="324" spans="1:6" x14ac:dyDescent="0.25">
      <c r="A324">
        <v>39</v>
      </c>
      <c r="B324" t="s">
        <v>9</v>
      </c>
      <c r="C324" t="s">
        <v>7</v>
      </c>
      <c r="D324" t="s">
        <v>87</v>
      </c>
      <c r="E324">
        <v>12</v>
      </c>
      <c r="F324">
        <v>130000</v>
      </c>
    </row>
    <row r="325" spans="1:6" x14ac:dyDescent="0.25">
      <c r="A325">
        <v>47</v>
      </c>
      <c r="B325" t="s">
        <v>6</v>
      </c>
      <c r="C325" t="s">
        <v>12</v>
      </c>
      <c r="D325" t="s">
        <v>184</v>
      </c>
      <c r="E325">
        <v>20</v>
      </c>
      <c r="F325">
        <v>180000</v>
      </c>
    </row>
    <row r="326" spans="1:6" x14ac:dyDescent="0.25">
      <c r="A326">
        <v>29</v>
      </c>
      <c r="B326" t="s">
        <v>9</v>
      </c>
      <c r="C326" t="s">
        <v>7</v>
      </c>
      <c r="D326" t="s">
        <v>109</v>
      </c>
      <c r="E326">
        <v>2</v>
      </c>
      <c r="F326">
        <v>40000</v>
      </c>
    </row>
    <row r="327" spans="1:6" x14ac:dyDescent="0.25">
      <c r="A327">
        <v>36</v>
      </c>
      <c r="B327" t="s">
        <v>6</v>
      </c>
      <c r="C327" t="s">
        <v>7</v>
      </c>
      <c r="D327" t="s">
        <v>137</v>
      </c>
      <c r="E327">
        <v>9</v>
      </c>
      <c r="F327">
        <v>100000</v>
      </c>
    </row>
    <row r="328" spans="1:6" x14ac:dyDescent="0.25">
      <c r="A328">
        <v>43</v>
      </c>
      <c r="B328" t="s">
        <v>9</v>
      </c>
      <c r="C328" t="s">
        <v>12</v>
      </c>
      <c r="D328" t="s">
        <v>67</v>
      </c>
      <c r="E328">
        <v>15</v>
      </c>
      <c r="F328">
        <v>150000</v>
      </c>
    </row>
    <row r="329" spans="1:6" x14ac:dyDescent="0.25">
      <c r="A329">
        <v>32</v>
      </c>
      <c r="B329" t="s">
        <v>6</v>
      </c>
      <c r="C329" t="s">
        <v>7</v>
      </c>
      <c r="D329" t="s">
        <v>150</v>
      </c>
      <c r="E329">
        <v>3</v>
      </c>
      <c r="F329">
        <v>55000</v>
      </c>
    </row>
    <row r="330" spans="1:6" x14ac:dyDescent="0.25">
      <c r="A330">
        <v>38</v>
      </c>
      <c r="B330" t="s">
        <v>9</v>
      </c>
      <c r="C330" t="s">
        <v>7</v>
      </c>
      <c r="D330" t="s">
        <v>108</v>
      </c>
      <c r="E330">
        <v>10</v>
      </c>
      <c r="F330">
        <v>110000</v>
      </c>
    </row>
    <row r="331" spans="1:6" x14ac:dyDescent="0.25">
      <c r="A331">
        <v>48</v>
      </c>
      <c r="B331" t="s">
        <v>6</v>
      </c>
      <c r="C331" t="s">
        <v>10</v>
      </c>
      <c r="D331" t="s">
        <v>57</v>
      </c>
      <c r="E331">
        <v>21</v>
      </c>
      <c r="F331">
        <v>180000</v>
      </c>
    </row>
    <row r="332" spans="1:6" x14ac:dyDescent="0.25">
      <c r="A332">
        <v>31</v>
      </c>
      <c r="B332" t="s">
        <v>9</v>
      </c>
      <c r="C332" t="s">
        <v>7</v>
      </c>
      <c r="D332" t="s">
        <v>145</v>
      </c>
      <c r="E332">
        <v>3</v>
      </c>
      <c r="F332">
        <v>50000</v>
      </c>
    </row>
    <row r="333" spans="1:6" x14ac:dyDescent="0.25">
      <c r="A333">
        <v>40</v>
      </c>
      <c r="B333" t="s">
        <v>6</v>
      </c>
      <c r="C333" t="s">
        <v>7</v>
      </c>
      <c r="D333" t="s">
        <v>73</v>
      </c>
      <c r="E333">
        <v>12</v>
      </c>
      <c r="F333">
        <v>130000</v>
      </c>
    </row>
    <row r="334" spans="1:6" x14ac:dyDescent="0.25">
      <c r="A334">
        <v>45</v>
      </c>
      <c r="B334" t="s">
        <v>9</v>
      </c>
      <c r="C334" t="s">
        <v>12</v>
      </c>
      <c r="D334" t="s">
        <v>154</v>
      </c>
      <c r="E334">
        <v>16</v>
      </c>
      <c r="F334">
        <v>160000</v>
      </c>
    </row>
    <row r="335" spans="1:6" x14ac:dyDescent="0.25">
      <c r="A335">
        <v>33</v>
      </c>
      <c r="B335" t="s">
        <v>6</v>
      </c>
      <c r="C335" t="s">
        <v>7</v>
      </c>
      <c r="D335" t="s">
        <v>155</v>
      </c>
      <c r="E335">
        <v>4</v>
      </c>
      <c r="F335">
        <v>60000</v>
      </c>
    </row>
    <row r="336" spans="1:6" x14ac:dyDescent="0.25">
      <c r="A336">
        <v>36</v>
      </c>
      <c r="B336" t="s">
        <v>9</v>
      </c>
      <c r="C336" t="s">
        <v>7</v>
      </c>
      <c r="D336" t="s">
        <v>90</v>
      </c>
      <c r="E336">
        <v>8</v>
      </c>
      <c r="F336">
        <v>95000</v>
      </c>
    </row>
    <row r="337" spans="1:6" x14ac:dyDescent="0.25">
      <c r="A337">
        <v>47</v>
      </c>
      <c r="B337" t="s">
        <v>6</v>
      </c>
      <c r="C337" t="s">
        <v>10</v>
      </c>
      <c r="D337" t="s">
        <v>66</v>
      </c>
      <c r="E337">
        <v>19</v>
      </c>
      <c r="F337">
        <v>170000</v>
      </c>
    </row>
    <row r="338" spans="1:6" x14ac:dyDescent="0.25">
      <c r="A338">
        <v>29</v>
      </c>
      <c r="B338" t="s">
        <v>9</v>
      </c>
      <c r="C338" t="s">
        <v>7</v>
      </c>
      <c r="D338" t="s">
        <v>128</v>
      </c>
      <c r="E338">
        <v>2</v>
      </c>
      <c r="F338">
        <v>40000</v>
      </c>
    </row>
    <row r="339" spans="1:6" x14ac:dyDescent="0.25">
      <c r="A339">
        <v>34</v>
      </c>
      <c r="B339" t="s">
        <v>6</v>
      </c>
      <c r="C339" t="s">
        <v>7</v>
      </c>
      <c r="D339" t="s">
        <v>182</v>
      </c>
      <c r="E339">
        <v>7</v>
      </c>
      <c r="F339">
        <v>90000</v>
      </c>
    </row>
    <row r="340" spans="1:6" x14ac:dyDescent="0.25">
      <c r="A340">
        <v>44</v>
      </c>
      <c r="B340" t="s">
        <v>9</v>
      </c>
      <c r="C340" t="s">
        <v>12</v>
      </c>
      <c r="D340" t="s">
        <v>108</v>
      </c>
      <c r="E340">
        <v>15</v>
      </c>
      <c r="F340">
        <v>150000</v>
      </c>
    </row>
    <row r="341" spans="1:6" x14ac:dyDescent="0.25">
      <c r="A341">
        <v>33</v>
      </c>
      <c r="B341" t="s">
        <v>6</v>
      </c>
      <c r="C341" t="s">
        <v>7</v>
      </c>
      <c r="D341" t="s">
        <v>127</v>
      </c>
      <c r="E341">
        <v>5</v>
      </c>
      <c r="F341">
        <v>70000</v>
      </c>
    </row>
    <row r="342" spans="1:6" x14ac:dyDescent="0.25">
      <c r="A342">
        <v>35</v>
      </c>
      <c r="B342" t="s">
        <v>9</v>
      </c>
      <c r="C342" t="s">
        <v>7</v>
      </c>
      <c r="D342" t="s">
        <v>177</v>
      </c>
      <c r="E342">
        <v>8</v>
      </c>
      <c r="F342">
        <v>90000</v>
      </c>
    </row>
    <row r="343" spans="1:6" x14ac:dyDescent="0.25">
      <c r="A343">
        <v>43</v>
      </c>
      <c r="B343" t="s">
        <v>6</v>
      </c>
      <c r="C343" t="s">
        <v>10</v>
      </c>
      <c r="D343" t="s">
        <v>57</v>
      </c>
      <c r="E343">
        <v>18</v>
      </c>
      <c r="F343">
        <v>170000</v>
      </c>
    </row>
    <row r="344" spans="1:6" x14ac:dyDescent="0.25">
      <c r="A344">
        <v>31</v>
      </c>
      <c r="B344" t="s">
        <v>9</v>
      </c>
      <c r="C344" t="s">
        <v>7</v>
      </c>
      <c r="D344" t="s">
        <v>136</v>
      </c>
      <c r="E344">
        <v>3</v>
      </c>
      <c r="F344">
        <v>50000</v>
      </c>
    </row>
    <row r="345" spans="1:6" x14ac:dyDescent="0.25">
      <c r="A345">
        <v>41</v>
      </c>
      <c r="B345" t="s">
        <v>6</v>
      </c>
      <c r="C345" t="s">
        <v>7</v>
      </c>
      <c r="D345" t="s">
        <v>113</v>
      </c>
      <c r="E345">
        <v>14</v>
      </c>
      <c r="F345">
        <v>150000</v>
      </c>
    </row>
    <row r="346" spans="1:6" x14ac:dyDescent="0.25">
      <c r="A346">
        <v>44</v>
      </c>
      <c r="B346" t="s">
        <v>9</v>
      </c>
      <c r="C346" t="s">
        <v>12</v>
      </c>
      <c r="D346" t="s">
        <v>179</v>
      </c>
      <c r="E346">
        <v>16</v>
      </c>
      <c r="F346">
        <v>160000</v>
      </c>
    </row>
    <row r="347" spans="1:6" x14ac:dyDescent="0.25">
      <c r="A347">
        <v>33</v>
      </c>
      <c r="B347" t="s">
        <v>6</v>
      </c>
      <c r="C347" t="s">
        <v>7</v>
      </c>
      <c r="D347" t="s">
        <v>125</v>
      </c>
      <c r="E347">
        <v>4</v>
      </c>
      <c r="F347">
        <v>60000</v>
      </c>
    </row>
    <row r="348" spans="1:6" x14ac:dyDescent="0.25">
      <c r="A348">
        <v>35</v>
      </c>
      <c r="B348" t="s">
        <v>9</v>
      </c>
      <c r="C348" t="s">
        <v>7</v>
      </c>
      <c r="D348" t="s">
        <v>103</v>
      </c>
      <c r="E348">
        <v>8</v>
      </c>
      <c r="F348">
        <v>85000</v>
      </c>
    </row>
    <row r="349" spans="1:6" x14ac:dyDescent="0.25">
      <c r="A349">
        <v>45</v>
      </c>
      <c r="B349" t="s">
        <v>6</v>
      </c>
      <c r="C349" t="s">
        <v>10</v>
      </c>
      <c r="D349" t="s">
        <v>184</v>
      </c>
      <c r="E349">
        <v>19</v>
      </c>
      <c r="F349">
        <v>180000</v>
      </c>
    </row>
    <row r="350" spans="1:6" x14ac:dyDescent="0.25">
      <c r="A350">
        <v>28</v>
      </c>
      <c r="B350" t="s">
        <v>9</v>
      </c>
      <c r="C350" t="s">
        <v>7</v>
      </c>
      <c r="D350" t="s">
        <v>174</v>
      </c>
      <c r="E350">
        <v>1</v>
      </c>
      <c r="F350">
        <v>35000</v>
      </c>
    </row>
    <row r="351" spans="1:6" x14ac:dyDescent="0.25">
      <c r="A351">
        <v>36</v>
      </c>
      <c r="B351" t="s">
        <v>6</v>
      </c>
      <c r="C351" t="s">
        <v>7</v>
      </c>
      <c r="D351" t="s">
        <v>132</v>
      </c>
      <c r="E351">
        <v>8</v>
      </c>
      <c r="F351">
        <v>110000</v>
      </c>
    </row>
    <row r="352" spans="1:6" x14ac:dyDescent="0.25">
      <c r="A352">
        <v>44</v>
      </c>
      <c r="B352" t="s">
        <v>9</v>
      </c>
      <c r="C352" t="s">
        <v>12</v>
      </c>
      <c r="D352" t="s">
        <v>67</v>
      </c>
      <c r="E352">
        <v>16</v>
      </c>
      <c r="F352">
        <v>160000</v>
      </c>
    </row>
    <row r="353" spans="1:6" x14ac:dyDescent="0.25">
      <c r="A353">
        <v>31</v>
      </c>
      <c r="B353" t="s">
        <v>6</v>
      </c>
      <c r="C353" t="s">
        <v>7</v>
      </c>
      <c r="D353" t="s">
        <v>150</v>
      </c>
      <c r="E353">
        <v>3</v>
      </c>
      <c r="F353">
        <v>55000</v>
      </c>
    </row>
    <row r="354" spans="1:6" x14ac:dyDescent="0.25">
      <c r="A354">
        <v>38</v>
      </c>
      <c r="B354" t="s">
        <v>9</v>
      </c>
      <c r="C354" t="s">
        <v>7</v>
      </c>
      <c r="D354" t="s">
        <v>108</v>
      </c>
      <c r="E354">
        <v>10</v>
      </c>
      <c r="F354">
        <v>110000</v>
      </c>
    </row>
    <row r="355" spans="1:6" x14ac:dyDescent="0.25">
      <c r="A355">
        <v>48</v>
      </c>
      <c r="B355" t="s">
        <v>6</v>
      </c>
      <c r="C355" t="s">
        <v>10</v>
      </c>
      <c r="D355" t="s">
        <v>57</v>
      </c>
      <c r="E355">
        <v>21</v>
      </c>
      <c r="F355">
        <v>180000</v>
      </c>
    </row>
    <row r="356" spans="1:6" x14ac:dyDescent="0.25">
      <c r="A356">
        <v>31</v>
      </c>
      <c r="B356" t="s">
        <v>9</v>
      </c>
      <c r="C356" t="s">
        <v>7</v>
      </c>
      <c r="D356" t="s">
        <v>145</v>
      </c>
      <c r="E356">
        <v>3</v>
      </c>
      <c r="F356">
        <v>50000</v>
      </c>
    </row>
    <row r="357" spans="1:6" x14ac:dyDescent="0.25">
      <c r="A357">
        <v>40</v>
      </c>
      <c r="B357" t="s">
        <v>6</v>
      </c>
      <c r="C357" t="s">
        <v>7</v>
      </c>
      <c r="D357" t="s">
        <v>73</v>
      </c>
      <c r="E357">
        <v>12</v>
      </c>
      <c r="F357">
        <v>130000</v>
      </c>
    </row>
    <row r="358" spans="1:6" x14ac:dyDescent="0.25">
      <c r="A358">
        <v>45</v>
      </c>
      <c r="B358" t="s">
        <v>9</v>
      </c>
      <c r="C358" t="s">
        <v>12</v>
      </c>
      <c r="D358" t="s">
        <v>154</v>
      </c>
      <c r="E358">
        <v>16</v>
      </c>
      <c r="F358">
        <v>160000</v>
      </c>
    </row>
    <row r="359" spans="1:6" x14ac:dyDescent="0.25">
      <c r="A359">
        <v>33</v>
      </c>
      <c r="B359" t="s">
        <v>6</v>
      </c>
      <c r="C359" t="s">
        <v>7</v>
      </c>
      <c r="D359" t="s">
        <v>155</v>
      </c>
      <c r="E359">
        <v>4</v>
      </c>
      <c r="F359">
        <v>60000</v>
      </c>
    </row>
    <row r="360" spans="1:6" x14ac:dyDescent="0.25">
      <c r="A360">
        <v>36</v>
      </c>
      <c r="B360" t="s">
        <v>9</v>
      </c>
      <c r="C360" t="s">
        <v>7</v>
      </c>
      <c r="D360" t="s">
        <v>90</v>
      </c>
      <c r="E360">
        <v>8</v>
      </c>
      <c r="F360">
        <v>95000</v>
      </c>
    </row>
    <row r="361" spans="1:6" x14ac:dyDescent="0.25">
      <c r="A361">
        <v>47</v>
      </c>
      <c r="B361" t="s">
        <v>6</v>
      </c>
      <c r="C361" t="s">
        <v>10</v>
      </c>
      <c r="D361" t="s">
        <v>66</v>
      </c>
      <c r="E361">
        <v>19</v>
      </c>
      <c r="F361">
        <v>170000</v>
      </c>
    </row>
    <row r="362" spans="1:6" x14ac:dyDescent="0.25">
      <c r="A362">
        <v>29</v>
      </c>
      <c r="B362" t="s">
        <v>9</v>
      </c>
      <c r="C362" t="s">
        <v>7</v>
      </c>
      <c r="D362" t="s">
        <v>128</v>
      </c>
      <c r="E362">
        <v>2</v>
      </c>
      <c r="F362">
        <v>40000</v>
      </c>
    </row>
    <row r="363" spans="1:6" x14ac:dyDescent="0.25">
      <c r="A363">
        <v>34</v>
      </c>
      <c r="B363" t="s">
        <v>6</v>
      </c>
      <c r="C363" t="s">
        <v>7</v>
      </c>
      <c r="D363" t="s">
        <v>182</v>
      </c>
      <c r="E363">
        <v>7</v>
      </c>
      <c r="F363">
        <v>90000</v>
      </c>
    </row>
    <row r="364" spans="1:6" x14ac:dyDescent="0.25">
      <c r="A364">
        <v>44</v>
      </c>
      <c r="B364" t="s">
        <v>9</v>
      </c>
      <c r="C364" t="s">
        <v>12</v>
      </c>
      <c r="D364" t="s">
        <v>108</v>
      </c>
      <c r="E364">
        <v>15</v>
      </c>
      <c r="F364">
        <v>150000</v>
      </c>
    </row>
    <row r="365" spans="1:6" x14ac:dyDescent="0.25">
      <c r="A365">
        <v>33</v>
      </c>
      <c r="B365" t="s">
        <v>6</v>
      </c>
      <c r="C365" t="s">
        <v>7</v>
      </c>
      <c r="D365" t="s">
        <v>127</v>
      </c>
      <c r="E365">
        <v>5</v>
      </c>
      <c r="F365">
        <v>70000</v>
      </c>
    </row>
    <row r="366" spans="1:6" x14ac:dyDescent="0.25">
      <c r="A366">
        <v>35</v>
      </c>
      <c r="B366" t="s">
        <v>9</v>
      </c>
      <c r="C366" t="s">
        <v>7</v>
      </c>
      <c r="D366" t="s">
        <v>177</v>
      </c>
      <c r="E366">
        <v>8</v>
      </c>
      <c r="F366">
        <v>90000</v>
      </c>
    </row>
    <row r="367" spans="1:6" x14ac:dyDescent="0.25">
      <c r="A367">
        <v>43</v>
      </c>
      <c r="B367" t="s">
        <v>6</v>
      </c>
      <c r="C367" t="s">
        <v>10</v>
      </c>
      <c r="D367" t="s">
        <v>57</v>
      </c>
      <c r="E367">
        <v>18</v>
      </c>
      <c r="F367">
        <v>170000</v>
      </c>
    </row>
    <row r="368" spans="1:6" x14ac:dyDescent="0.25">
      <c r="A368">
        <v>31</v>
      </c>
      <c r="B368" t="s">
        <v>9</v>
      </c>
      <c r="C368" t="s">
        <v>7</v>
      </c>
      <c r="D368" t="s">
        <v>136</v>
      </c>
      <c r="E368">
        <v>3</v>
      </c>
      <c r="F368">
        <v>50000</v>
      </c>
    </row>
    <row r="369" spans="1:6" x14ac:dyDescent="0.25">
      <c r="A369">
        <v>41</v>
      </c>
      <c r="B369" t="s">
        <v>6</v>
      </c>
      <c r="C369" t="s">
        <v>7</v>
      </c>
      <c r="D369" t="s">
        <v>113</v>
      </c>
      <c r="E369">
        <v>14</v>
      </c>
      <c r="F369">
        <v>150000</v>
      </c>
    </row>
    <row r="370" spans="1:6" x14ac:dyDescent="0.25">
      <c r="A370">
        <v>44</v>
      </c>
      <c r="B370" t="s">
        <v>9</v>
      </c>
      <c r="C370" t="s">
        <v>12</v>
      </c>
      <c r="D370" t="s">
        <v>179</v>
      </c>
      <c r="E370">
        <v>16</v>
      </c>
      <c r="F370">
        <v>160000</v>
      </c>
    </row>
    <row r="371" spans="1:6" x14ac:dyDescent="0.25">
      <c r="A371">
        <v>33</v>
      </c>
      <c r="B371" t="s">
        <v>6</v>
      </c>
      <c r="C371" t="s">
        <v>7</v>
      </c>
      <c r="D371" t="s">
        <v>125</v>
      </c>
      <c r="E371">
        <v>4</v>
      </c>
      <c r="F371">
        <v>60000</v>
      </c>
    </row>
    <row r="372" spans="1:6" x14ac:dyDescent="0.25">
      <c r="A372">
        <v>35</v>
      </c>
      <c r="B372" t="s">
        <v>9</v>
      </c>
      <c r="C372" t="s">
        <v>7</v>
      </c>
      <c r="D372" t="s">
        <v>103</v>
      </c>
      <c r="E372">
        <v>8</v>
      </c>
      <c r="F372">
        <v>85000</v>
      </c>
    </row>
    <row r="373" spans="1:6" x14ac:dyDescent="0.25">
      <c r="A373">
        <v>43</v>
      </c>
      <c r="B373" t="s">
        <v>6</v>
      </c>
      <c r="C373" t="s">
        <v>10</v>
      </c>
      <c r="D373" t="s">
        <v>66</v>
      </c>
      <c r="E373">
        <v>19</v>
      </c>
      <c r="F373">
        <v>170000</v>
      </c>
    </row>
    <row r="374" spans="1:6" x14ac:dyDescent="0.25">
      <c r="A374">
        <v>29</v>
      </c>
      <c r="B374" t="s">
        <v>9</v>
      </c>
      <c r="C374" t="s">
        <v>7</v>
      </c>
      <c r="D374" t="s">
        <v>128</v>
      </c>
      <c r="E374">
        <v>2</v>
      </c>
      <c r="F374">
        <v>40000</v>
      </c>
    </row>
    <row r="375" spans="1:6" x14ac:dyDescent="0.25">
      <c r="A375">
        <v>34</v>
      </c>
      <c r="B375" t="s">
        <v>6</v>
      </c>
      <c r="C375" t="s">
        <v>7</v>
      </c>
      <c r="D375" t="s">
        <v>182</v>
      </c>
      <c r="E375">
        <v>7</v>
      </c>
      <c r="F375">
        <v>90000</v>
      </c>
    </row>
    <row r="376" spans="1:6" x14ac:dyDescent="0.25">
      <c r="A376">
        <v>44</v>
      </c>
      <c r="B376" t="s">
        <v>9</v>
      </c>
      <c r="C376" t="s">
        <v>12</v>
      </c>
      <c r="D376" t="s">
        <v>108</v>
      </c>
      <c r="E376">
        <v>15</v>
      </c>
      <c r="F376">
        <v>150000</v>
      </c>
    </row>
    <row r="377" spans="1:6" x14ac:dyDescent="0.25">
      <c r="A377">
        <v>31</v>
      </c>
      <c r="B377" t="s">
        <v>6</v>
      </c>
      <c r="C377" t="s">
        <v>10</v>
      </c>
      <c r="D377" t="s">
        <v>43</v>
      </c>
      <c r="E377">
        <v>6</v>
      </c>
      <c r="F377">
        <v>160000</v>
      </c>
    </row>
    <row r="378" spans="1:6" x14ac:dyDescent="0.25">
      <c r="A378">
        <v>28</v>
      </c>
      <c r="B378" t="s">
        <v>9</v>
      </c>
      <c r="C378" t="s">
        <v>7</v>
      </c>
      <c r="D378" t="s">
        <v>8</v>
      </c>
      <c r="E378">
        <v>3</v>
      </c>
      <c r="F378">
        <v>125000</v>
      </c>
    </row>
    <row r="379" spans="1:6" x14ac:dyDescent="0.25">
      <c r="A379">
        <v>26</v>
      </c>
      <c r="B379" t="s">
        <v>6</v>
      </c>
      <c r="C379" t="s">
        <v>10</v>
      </c>
      <c r="D379" t="s">
        <v>17</v>
      </c>
      <c r="E379">
        <v>2</v>
      </c>
      <c r="F379">
        <v>120000</v>
      </c>
    </row>
    <row r="380" spans="1:6" x14ac:dyDescent="0.25">
      <c r="A380">
        <v>27</v>
      </c>
      <c r="B380" t="s">
        <v>9</v>
      </c>
      <c r="C380" t="s">
        <v>7</v>
      </c>
      <c r="D380" t="s">
        <v>11</v>
      </c>
      <c r="E380">
        <v>2</v>
      </c>
      <c r="F380">
        <v>110000</v>
      </c>
    </row>
    <row r="381" spans="1:6" x14ac:dyDescent="0.25">
      <c r="A381">
        <v>30</v>
      </c>
      <c r="B381" t="s">
        <v>6</v>
      </c>
      <c r="C381" t="s">
        <v>12</v>
      </c>
      <c r="D381" t="s">
        <v>43</v>
      </c>
      <c r="E381">
        <v>5</v>
      </c>
      <c r="F381">
        <v>180000</v>
      </c>
    </row>
    <row r="382" spans="1:6" x14ac:dyDescent="0.25">
      <c r="A382">
        <v>29</v>
      </c>
      <c r="B382" t="s">
        <v>9</v>
      </c>
      <c r="C382" t="s">
        <v>7</v>
      </c>
      <c r="D382" t="s">
        <v>8</v>
      </c>
      <c r="E382">
        <v>4</v>
      </c>
      <c r="F382">
        <v>140000</v>
      </c>
    </row>
    <row r="383" spans="1:6" x14ac:dyDescent="0.25">
      <c r="A383">
        <v>32</v>
      </c>
      <c r="B383" t="s">
        <v>6</v>
      </c>
      <c r="C383" t="s">
        <v>7</v>
      </c>
      <c r="D383" t="s">
        <v>17</v>
      </c>
      <c r="E383">
        <v>7</v>
      </c>
      <c r="F383">
        <v>170000</v>
      </c>
    </row>
    <row r="384" spans="1:6" x14ac:dyDescent="0.25">
      <c r="A384">
        <v>25</v>
      </c>
      <c r="B384" t="s">
        <v>9</v>
      </c>
      <c r="C384" t="s">
        <v>10</v>
      </c>
      <c r="D384" t="s">
        <v>11</v>
      </c>
      <c r="E384">
        <v>1</v>
      </c>
      <c r="F384">
        <v>100000</v>
      </c>
    </row>
    <row r="385" spans="1:6" x14ac:dyDescent="0.25">
      <c r="A385">
        <v>33</v>
      </c>
      <c r="B385" t="s">
        <v>6</v>
      </c>
      <c r="C385" t="s">
        <v>12</v>
      </c>
      <c r="D385" t="s">
        <v>43</v>
      </c>
      <c r="E385">
        <v>8</v>
      </c>
      <c r="F385">
        <v>190000</v>
      </c>
    </row>
    <row r="386" spans="1:6" x14ac:dyDescent="0.25">
      <c r="A386">
        <v>31</v>
      </c>
      <c r="B386" t="s">
        <v>9</v>
      </c>
      <c r="C386" t="s">
        <v>7</v>
      </c>
      <c r="D386" t="s">
        <v>8</v>
      </c>
      <c r="E386">
        <v>6</v>
      </c>
      <c r="F386">
        <v>155000</v>
      </c>
    </row>
    <row r="387" spans="1:6" x14ac:dyDescent="0.25">
      <c r="A387">
        <v>28</v>
      </c>
      <c r="B387" t="s">
        <v>6</v>
      </c>
      <c r="C387" t="s">
        <v>10</v>
      </c>
      <c r="D387" t="s">
        <v>17</v>
      </c>
      <c r="E387">
        <v>3</v>
      </c>
      <c r="F387">
        <v>130000</v>
      </c>
    </row>
    <row r="388" spans="1:6" x14ac:dyDescent="0.25">
      <c r="A388">
        <v>30</v>
      </c>
      <c r="B388" t="s">
        <v>9</v>
      </c>
      <c r="C388" t="s">
        <v>7</v>
      </c>
      <c r="D388" t="s">
        <v>11</v>
      </c>
      <c r="E388">
        <v>5</v>
      </c>
      <c r="F388">
        <v>145000</v>
      </c>
    </row>
    <row r="389" spans="1:6" x14ac:dyDescent="0.25">
      <c r="A389">
        <v>27</v>
      </c>
      <c r="B389" t="s">
        <v>6</v>
      </c>
      <c r="C389" t="s">
        <v>12</v>
      </c>
      <c r="D389" t="s">
        <v>43</v>
      </c>
      <c r="E389">
        <v>2</v>
      </c>
      <c r="F389">
        <v>115000</v>
      </c>
    </row>
    <row r="390" spans="1:6" x14ac:dyDescent="0.25">
      <c r="A390">
        <v>29</v>
      </c>
      <c r="B390" t="s">
        <v>9</v>
      </c>
      <c r="C390" t="s">
        <v>7</v>
      </c>
      <c r="D390" t="s">
        <v>8</v>
      </c>
      <c r="E390">
        <v>4</v>
      </c>
      <c r="F390">
        <v>140000</v>
      </c>
    </row>
    <row r="391" spans="1:6" x14ac:dyDescent="0.25">
      <c r="A391">
        <v>34</v>
      </c>
      <c r="B391" t="s">
        <v>6</v>
      </c>
      <c r="C391" t="s">
        <v>7</v>
      </c>
      <c r="D391" t="s">
        <v>17</v>
      </c>
      <c r="E391">
        <v>9</v>
      </c>
      <c r="F391">
        <v>185000</v>
      </c>
    </row>
    <row r="392" spans="1:6" x14ac:dyDescent="0.25">
      <c r="A392">
        <v>25</v>
      </c>
      <c r="B392" t="s">
        <v>9</v>
      </c>
      <c r="C392" t="s">
        <v>10</v>
      </c>
      <c r="D392" t="s">
        <v>11</v>
      </c>
      <c r="E392">
        <v>1</v>
      </c>
      <c r="F392">
        <v>100000</v>
      </c>
    </row>
    <row r="393" spans="1:6" x14ac:dyDescent="0.25">
      <c r="A393">
        <v>33</v>
      </c>
      <c r="B393" t="s">
        <v>6</v>
      </c>
      <c r="C393" t="s">
        <v>12</v>
      </c>
      <c r="D393" t="s">
        <v>43</v>
      </c>
      <c r="E393">
        <v>8</v>
      </c>
      <c r="F393">
        <v>190000</v>
      </c>
    </row>
    <row r="394" spans="1:6" x14ac:dyDescent="0.25">
      <c r="A394">
        <v>31</v>
      </c>
      <c r="B394" t="s">
        <v>9</v>
      </c>
      <c r="C394" t="s">
        <v>7</v>
      </c>
      <c r="D394" t="s">
        <v>8</v>
      </c>
      <c r="E394">
        <v>6</v>
      </c>
      <c r="F394">
        <v>155000</v>
      </c>
    </row>
    <row r="395" spans="1:6" x14ac:dyDescent="0.25">
      <c r="A395">
        <v>28</v>
      </c>
      <c r="B395" t="s">
        <v>6</v>
      </c>
      <c r="C395" t="s">
        <v>10</v>
      </c>
      <c r="D395" t="s">
        <v>17</v>
      </c>
      <c r="E395">
        <v>3</v>
      </c>
      <c r="F395">
        <v>130000</v>
      </c>
    </row>
    <row r="396" spans="1:6" x14ac:dyDescent="0.25">
      <c r="A396">
        <v>30</v>
      </c>
      <c r="B396" t="s">
        <v>9</v>
      </c>
      <c r="C396" t="s">
        <v>7</v>
      </c>
      <c r="D396" t="s">
        <v>11</v>
      </c>
      <c r="E396">
        <v>5</v>
      </c>
      <c r="F396">
        <v>145000</v>
      </c>
    </row>
    <row r="397" spans="1:6" x14ac:dyDescent="0.25">
      <c r="A397">
        <v>28</v>
      </c>
      <c r="B397" t="s">
        <v>6</v>
      </c>
      <c r="C397" t="s">
        <v>7</v>
      </c>
      <c r="D397" t="s">
        <v>8</v>
      </c>
      <c r="E397">
        <v>3</v>
      </c>
      <c r="F397">
        <v>125000</v>
      </c>
    </row>
    <row r="398" spans="1:6" x14ac:dyDescent="0.25">
      <c r="A398">
        <v>26</v>
      </c>
      <c r="B398" t="s">
        <v>9</v>
      </c>
      <c r="C398" t="s">
        <v>10</v>
      </c>
      <c r="D398" t="s">
        <v>17</v>
      </c>
      <c r="E398">
        <v>2</v>
      </c>
      <c r="F398">
        <v>120000</v>
      </c>
    </row>
    <row r="399" spans="1:6" x14ac:dyDescent="0.25">
      <c r="A399">
        <v>27</v>
      </c>
      <c r="B399" t="s">
        <v>6</v>
      </c>
      <c r="C399" t="s">
        <v>7</v>
      </c>
      <c r="D399" t="s">
        <v>11</v>
      </c>
      <c r="E399">
        <v>2</v>
      </c>
      <c r="F399">
        <v>110000</v>
      </c>
    </row>
    <row r="400" spans="1:6" x14ac:dyDescent="0.25">
      <c r="A400">
        <v>30</v>
      </c>
      <c r="B400" t="s">
        <v>9</v>
      </c>
      <c r="C400" t="s">
        <v>12</v>
      </c>
      <c r="D400" t="s">
        <v>43</v>
      </c>
      <c r="E400">
        <v>5</v>
      </c>
      <c r="F400">
        <v>180000</v>
      </c>
    </row>
    <row r="401" spans="1:6" x14ac:dyDescent="0.25">
      <c r="A401">
        <v>29</v>
      </c>
      <c r="B401" t="s">
        <v>6</v>
      </c>
      <c r="C401" t="s">
        <v>7</v>
      </c>
      <c r="D401" t="s">
        <v>8</v>
      </c>
      <c r="E401">
        <v>4</v>
      </c>
      <c r="F401">
        <v>140000</v>
      </c>
    </row>
    <row r="402" spans="1:6" x14ac:dyDescent="0.25">
      <c r="A402">
        <v>32</v>
      </c>
      <c r="B402" t="s">
        <v>6</v>
      </c>
      <c r="C402" t="s">
        <v>7</v>
      </c>
      <c r="D402" t="s">
        <v>17</v>
      </c>
      <c r="E402">
        <v>7</v>
      </c>
      <c r="F402">
        <v>170000</v>
      </c>
    </row>
    <row r="403" spans="1:6" x14ac:dyDescent="0.25">
      <c r="A403">
        <v>25</v>
      </c>
      <c r="B403" t="s">
        <v>9</v>
      </c>
      <c r="C403" t="s">
        <v>10</v>
      </c>
      <c r="D403" t="s">
        <v>11</v>
      </c>
      <c r="E403">
        <v>1</v>
      </c>
      <c r="F403">
        <v>100000</v>
      </c>
    </row>
    <row r="404" spans="1:6" x14ac:dyDescent="0.25">
      <c r="A404">
        <v>33</v>
      </c>
      <c r="B404" t="s">
        <v>6</v>
      </c>
      <c r="C404" t="s">
        <v>12</v>
      </c>
      <c r="D404" t="s">
        <v>43</v>
      </c>
      <c r="E404">
        <v>8</v>
      </c>
      <c r="F404">
        <v>190000</v>
      </c>
    </row>
    <row r="405" spans="1:6" x14ac:dyDescent="0.25">
      <c r="A405">
        <v>31</v>
      </c>
      <c r="B405" t="s">
        <v>9</v>
      </c>
      <c r="C405" t="s">
        <v>7</v>
      </c>
      <c r="D405" t="s">
        <v>8</v>
      </c>
      <c r="E405">
        <v>6</v>
      </c>
      <c r="F405">
        <v>155000</v>
      </c>
    </row>
    <row r="406" spans="1:6" x14ac:dyDescent="0.25">
      <c r="A406">
        <v>28</v>
      </c>
      <c r="B406" t="s">
        <v>6</v>
      </c>
      <c r="C406" t="s">
        <v>10</v>
      </c>
      <c r="D406" t="s">
        <v>17</v>
      </c>
      <c r="E406">
        <v>3</v>
      </c>
      <c r="F406">
        <v>130000</v>
      </c>
    </row>
    <row r="407" spans="1:6" x14ac:dyDescent="0.25">
      <c r="A407">
        <v>30</v>
      </c>
      <c r="B407" t="s">
        <v>9</v>
      </c>
      <c r="C407" t="s">
        <v>7</v>
      </c>
      <c r="D407" t="s">
        <v>11</v>
      </c>
      <c r="E407">
        <v>5</v>
      </c>
      <c r="F407">
        <v>145000</v>
      </c>
    </row>
    <row r="408" spans="1:6" x14ac:dyDescent="0.25">
      <c r="A408">
        <v>27</v>
      </c>
      <c r="B408" t="s">
        <v>6</v>
      </c>
      <c r="C408" t="s">
        <v>12</v>
      </c>
      <c r="D408" t="s">
        <v>43</v>
      </c>
      <c r="E408">
        <v>2</v>
      </c>
      <c r="F408">
        <v>115000</v>
      </c>
    </row>
    <row r="409" spans="1:6" x14ac:dyDescent="0.25">
      <c r="A409">
        <v>29</v>
      </c>
      <c r="B409" t="s">
        <v>9</v>
      </c>
      <c r="C409" t="s">
        <v>7</v>
      </c>
      <c r="D409" t="s">
        <v>8</v>
      </c>
      <c r="E409">
        <v>4</v>
      </c>
      <c r="F409">
        <v>140000</v>
      </c>
    </row>
    <row r="410" spans="1:6" x14ac:dyDescent="0.25">
      <c r="A410">
        <v>34</v>
      </c>
      <c r="B410" t="s">
        <v>6</v>
      </c>
      <c r="C410" t="s">
        <v>7</v>
      </c>
      <c r="D410" t="s">
        <v>17</v>
      </c>
      <c r="E410">
        <v>9</v>
      </c>
      <c r="F410">
        <v>185000</v>
      </c>
    </row>
    <row r="411" spans="1:6" x14ac:dyDescent="0.25">
      <c r="A411">
        <v>25</v>
      </c>
      <c r="B411" t="s">
        <v>9</v>
      </c>
      <c r="C411" t="s">
        <v>10</v>
      </c>
      <c r="D411" t="s">
        <v>11</v>
      </c>
      <c r="E411">
        <v>1</v>
      </c>
      <c r="F411">
        <v>100000</v>
      </c>
    </row>
    <row r="412" spans="1:6" x14ac:dyDescent="0.25">
      <c r="A412">
        <v>33</v>
      </c>
      <c r="B412" t="s">
        <v>6</v>
      </c>
      <c r="C412" t="s">
        <v>12</v>
      </c>
      <c r="D412" t="s">
        <v>43</v>
      </c>
      <c r="E412">
        <v>8</v>
      </c>
      <c r="F412">
        <v>190000</v>
      </c>
    </row>
    <row r="413" spans="1:6" x14ac:dyDescent="0.25">
      <c r="A413">
        <v>31</v>
      </c>
      <c r="B413" t="s">
        <v>9</v>
      </c>
      <c r="C413" t="s">
        <v>7</v>
      </c>
      <c r="D413" t="s">
        <v>8</v>
      </c>
      <c r="E413">
        <v>6</v>
      </c>
      <c r="F413">
        <v>155000</v>
      </c>
    </row>
    <row r="414" spans="1:6" x14ac:dyDescent="0.25">
      <c r="A414">
        <v>28</v>
      </c>
      <c r="B414" t="s">
        <v>6</v>
      </c>
      <c r="C414" t="s">
        <v>10</v>
      </c>
      <c r="D414" t="s">
        <v>17</v>
      </c>
      <c r="E414">
        <v>3</v>
      </c>
      <c r="F414">
        <v>130000</v>
      </c>
    </row>
    <row r="415" spans="1:6" x14ac:dyDescent="0.25">
      <c r="A415">
        <v>30</v>
      </c>
      <c r="B415" t="s">
        <v>9</v>
      </c>
      <c r="C415" t="s">
        <v>7</v>
      </c>
      <c r="D415" t="s">
        <v>11</v>
      </c>
      <c r="E415">
        <v>5</v>
      </c>
      <c r="F415">
        <v>145000</v>
      </c>
    </row>
    <row r="416" spans="1:6" x14ac:dyDescent="0.25">
      <c r="A416">
        <v>28</v>
      </c>
      <c r="B416" t="s">
        <v>6</v>
      </c>
      <c r="C416" t="s">
        <v>7</v>
      </c>
      <c r="D416" t="s">
        <v>8</v>
      </c>
      <c r="E416">
        <v>3</v>
      </c>
      <c r="F416">
        <v>125000</v>
      </c>
    </row>
    <row r="417" spans="1:6" x14ac:dyDescent="0.25">
      <c r="A417">
        <v>26</v>
      </c>
      <c r="B417" t="s">
        <v>9</v>
      </c>
      <c r="C417" t="s">
        <v>10</v>
      </c>
      <c r="D417" t="s">
        <v>17</v>
      </c>
      <c r="E417">
        <v>2</v>
      </c>
      <c r="F417">
        <v>120000</v>
      </c>
    </row>
    <row r="418" spans="1:6" x14ac:dyDescent="0.25">
      <c r="A418">
        <v>27</v>
      </c>
      <c r="B418" t="s">
        <v>6</v>
      </c>
      <c r="C418" t="s">
        <v>7</v>
      </c>
      <c r="D418" t="s">
        <v>11</v>
      </c>
      <c r="E418">
        <v>2</v>
      </c>
      <c r="F418">
        <v>110000</v>
      </c>
    </row>
    <row r="419" spans="1:6" x14ac:dyDescent="0.25">
      <c r="A419">
        <v>30</v>
      </c>
      <c r="B419" t="s">
        <v>9</v>
      </c>
      <c r="C419" t="s">
        <v>12</v>
      </c>
      <c r="D419" t="s">
        <v>43</v>
      </c>
      <c r="E419">
        <v>5</v>
      </c>
      <c r="F419">
        <v>180000</v>
      </c>
    </row>
    <row r="420" spans="1:6" x14ac:dyDescent="0.25">
      <c r="A420">
        <v>29</v>
      </c>
      <c r="B420" t="s">
        <v>6</v>
      </c>
      <c r="C420" t="s">
        <v>7</v>
      </c>
      <c r="D420" t="s">
        <v>8</v>
      </c>
      <c r="E420">
        <v>4</v>
      </c>
      <c r="F420">
        <v>140000</v>
      </c>
    </row>
    <row r="421" spans="1:6" x14ac:dyDescent="0.25">
      <c r="A421">
        <v>32</v>
      </c>
      <c r="B421" t="s">
        <v>6</v>
      </c>
      <c r="C421" t="s">
        <v>7</v>
      </c>
      <c r="D421" t="s">
        <v>17</v>
      </c>
      <c r="E421">
        <v>7</v>
      </c>
      <c r="F421">
        <v>170000</v>
      </c>
    </row>
    <row r="422" spans="1:6" x14ac:dyDescent="0.25">
      <c r="A422">
        <v>25</v>
      </c>
      <c r="B422" t="s">
        <v>9</v>
      </c>
      <c r="C422" t="s">
        <v>10</v>
      </c>
      <c r="D422" t="s">
        <v>11</v>
      </c>
      <c r="E422">
        <v>1</v>
      </c>
      <c r="F422">
        <v>100000</v>
      </c>
    </row>
    <row r="423" spans="1:6" x14ac:dyDescent="0.25">
      <c r="A423">
        <v>33</v>
      </c>
      <c r="B423" t="s">
        <v>6</v>
      </c>
      <c r="C423" t="s">
        <v>12</v>
      </c>
      <c r="D423" t="s">
        <v>43</v>
      </c>
      <c r="E423">
        <v>8</v>
      </c>
      <c r="F423">
        <v>190000</v>
      </c>
    </row>
    <row r="424" spans="1:6" x14ac:dyDescent="0.25">
      <c r="A424">
        <v>31</v>
      </c>
      <c r="B424" t="s">
        <v>9</v>
      </c>
      <c r="C424" t="s">
        <v>7</v>
      </c>
      <c r="D424" t="s">
        <v>8</v>
      </c>
      <c r="E424">
        <v>6</v>
      </c>
      <c r="F424">
        <v>155000</v>
      </c>
    </row>
    <row r="425" spans="1:6" x14ac:dyDescent="0.25">
      <c r="A425">
        <v>28</v>
      </c>
      <c r="B425" t="s">
        <v>6</v>
      </c>
      <c r="C425" t="s">
        <v>10</v>
      </c>
      <c r="D425" t="s">
        <v>17</v>
      </c>
      <c r="E425">
        <v>3</v>
      </c>
      <c r="F425">
        <v>130000</v>
      </c>
    </row>
    <row r="426" spans="1:6" x14ac:dyDescent="0.25">
      <c r="A426">
        <v>30</v>
      </c>
      <c r="B426" t="s">
        <v>9</v>
      </c>
      <c r="C426" t="s">
        <v>7</v>
      </c>
      <c r="D426" t="s">
        <v>11</v>
      </c>
      <c r="E426">
        <v>5</v>
      </c>
      <c r="F426">
        <v>145000</v>
      </c>
    </row>
    <row r="427" spans="1:6" x14ac:dyDescent="0.25">
      <c r="A427">
        <v>27</v>
      </c>
      <c r="B427" t="s">
        <v>6</v>
      </c>
      <c r="C427" t="s">
        <v>12</v>
      </c>
      <c r="D427" t="s">
        <v>43</v>
      </c>
      <c r="E427">
        <v>2</v>
      </c>
      <c r="F427">
        <v>115000</v>
      </c>
    </row>
    <row r="428" spans="1:6" x14ac:dyDescent="0.25">
      <c r="A428">
        <v>29</v>
      </c>
      <c r="B428" t="s">
        <v>9</v>
      </c>
      <c r="C428" t="s">
        <v>7</v>
      </c>
      <c r="D428" t="s">
        <v>8</v>
      </c>
      <c r="E428">
        <v>4</v>
      </c>
      <c r="F428">
        <v>140000</v>
      </c>
    </row>
    <row r="429" spans="1:6" x14ac:dyDescent="0.25">
      <c r="A429">
        <v>34</v>
      </c>
      <c r="B429" t="s">
        <v>6</v>
      </c>
      <c r="C429" t="s">
        <v>7</v>
      </c>
      <c r="D429" t="s">
        <v>17</v>
      </c>
      <c r="E429">
        <v>9</v>
      </c>
      <c r="F429">
        <v>185000</v>
      </c>
    </row>
    <row r="430" spans="1:6" x14ac:dyDescent="0.25">
      <c r="A430">
        <v>25</v>
      </c>
      <c r="B430" t="s">
        <v>9</v>
      </c>
      <c r="C430" t="s">
        <v>10</v>
      </c>
      <c r="D430" t="s">
        <v>11</v>
      </c>
      <c r="E430">
        <v>1</v>
      </c>
      <c r="F430">
        <v>100000</v>
      </c>
    </row>
    <row r="431" spans="1:6" x14ac:dyDescent="0.25">
      <c r="A431">
        <v>33</v>
      </c>
      <c r="B431" t="s">
        <v>6</v>
      </c>
      <c r="C431" t="s">
        <v>12</v>
      </c>
      <c r="D431" t="s">
        <v>43</v>
      </c>
      <c r="E431">
        <v>8</v>
      </c>
      <c r="F431">
        <v>190000</v>
      </c>
    </row>
    <row r="432" spans="1:6" x14ac:dyDescent="0.25">
      <c r="A432">
        <v>31</v>
      </c>
      <c r="B432" t="s">
        <v>9</v>
      </c>
      <c r="C432" t="s">
        <v>7</v>
      </c>
      <c r="D432" t="s">
        <v>8</v>
      </c>
      <c r="E432">
        <v>6</v>
      </c>
      <c r="F432">
        <v>155000</v>
      </c>
    </row>
    <row r="433" spans="1:6" x14ac:dyDescent="0.25">
      <c r="A433">
        <v>28</v>
      </c>
      <c r="B433" t="s">
        <v>6</v>
      </c>
      <c r="C433" t="s">
        <v>10</v>
      </c>
      <c r="D433" t="s">
        <v>17</v>
      </c>
      <c r="E433">
        <v>3</v>
      </c>
      <c r="F433">
        <v>130000</v>
      </c>
    </row>
    <row r="434" spans="1:6" x14ac:dyDescent="0.25">
      <c r="A434">
        <v>30</v>
      </c>
      <c r="B434" t="s">
        <v>9</v>
      </c>
      <c r="C434" t="s">
        <v>7</v>
      </c>
      <c r="D434" t="s">
        <v>11</v>
      </c>
      <c r="E434">
        <v>5</v>
      </c>
      <c r="F434">
        <v>145000</v>
      </c>
    </row>
    <row r="435" spans="1:6" x14ac:dyDescent="0.25">
      <c r="A435">
        <v>28</v>
      </c>
      <c r="B435" t="s">
        <v>6</v>
      </c>
      <c r="C435" t="s">
        <v>7</v>
      </c>
      <c r="D435" t="s">
        <v>8</v>
      </c>
      <c r="E435">
        <v>3</v>
      </c>
      <c r="F435">
        <v>125000</v>
      </c>
    </row>
    <row r="436" spans="1:6" x14ac:dyDescent="0.25">
      <c r="A436">
        <v>26</v>
      </c>
      <c r="B436" t="s">
        <v>9</v>
      </c>
      <c r="C436" t="s">
        <v>10</v>
      </c>
      <c r="D436" t="s">
        <v>17</v>
      </c>
      <c r="E436">
        <v>2</v>
      </c>
      <c r="F436">
        <v>120000</v>
      </c>
    </row>
    <row r="437" spans="1:6" x14ac:dyDescent="0.25">
      <c r="A437">
        <v>27</v>
      </c>
      <c r="B437" t="s">
        <v>6</v>
      </c>
      <c r="C437" t="s">
        <v>7</v>
      </c>
      <c r="D437" t="s">
        <v>11</v>
      </c>
      <c r="E437">
        <v>2</v>
      </c>
      <c r="F437">
        <v>110000</v>
      </c>
    </row>
    <row r="438" spans="1:6" x14ac:dyDescent="0.25">
      <c r="A438">
        <v>30</v>
      </c>
      <c r="B438" t="s">
        <v>9</v>
      </c>
      <c r="C438" t="s">
        <v>12</v>
      </c>
      <c r="D438" t="s">
        <v>43</v>
      </c>
      <c r="E438">
        <v>5</v>
      </c>
      <c r="F438">
        <v>180000</v>
      </c>
    </row>
    <row r="439" spans="1:6" x14ac:dyDescent="0.25">
      <c r="A439">
        <v>29</v>
      </c>
      <c r="B439" t="s">
        <v>6</v>
      </c>
      <c r="C439" t="s">
        <v>7</v>
      </c>
      <c r="D439" t="s">
        <v>8</v>
      </c>
      <c r="E439">
        <v>4</v>
      </c>
      <c r="F439">
        <v>140000</v>
      </c>
    </row>
    <row r="440" spans="1:6" x14ac:dyDescent="0.25">
      <c r="A440">
        <v>32</v>
      </c>
      <c r="B440" t="s">
        <v>6</v>
      </c>
      <c r="C440" t="s">
        <v>7</v>
      </c>
      <c r="D440" t="s">
        <v>17</v>
      </c>
      <c r="E440">
        <v>7</v>
      </c>
      <c r="F440">
        <v>170000</v>
      </c>
    </row>
    <row r="441" spans="1:6" x14ac:dyDescent="0.25">
      <c r="A441">
        <v>25</v>
      </c>
      <c r="B441" t="s">
        <v>9</v>
      </c>
      <c r="C441" t="s">
        <v>10</v>
      </c>
      <c r="D441" t="s">
        <v>11</v>
      </c>
      <c r="E441">
        <v>1</v>
      </c>
      <c r="F441">
        <v>100000</v>
      </c>
    </row>
    <row r="442" spans="1:6" x14ac:dyDescent="0.25">
      <c r="A442">
        <v>33</v>
      </c>
      <c r="B442" t="s">
        <v>6</v>
      </c>
      <c r="C442" t="s">
        <v>12</v>
      </c>
      <c r="D442" t="s">
        <v>43</v>
      </c>
      <c r="E442">
        <v>8</v>
      </c>
      <c r="F442">
        <v>190000</v>
      </c>
    </row>
    <row r="443" spans="1:6" x14ac:dyDescent="0.25">
      <c r="A443">
        <v>31</v>
      </c>
      <c r="B443" t="s">
        <v>9</v>
      </c>
      <c r="C443" t="s">
        <v>7</v>
      </c>
      <c r="D443" t="s">
        <v>8</v>
      </c>
      <c r="E443">
        <v>6</v>
      </c>
      <c r="F443">
        <v>155000</v>
      </c>
    </row>
    <row r="444" spans="1:6" x14ac:dyDescent="0.25">
      <c r="A444">
        <v>28</v>
      </c>
      <c r="B444" t="s">
        <v>6</v>
      </c>
      <c r="C444" t="s">
        <v>10</v>
      </c>
      <c r="D444" t="s">
        <v>17</v>
      </c>
      <c r="E444">
        <v>3</v>
      </c>
      <c r="F444">
        <v>130000</v>
      </c>
    </row>
    <row r="445" spans="1:6" x14ac:dyDescent="0.25">
      <c r="A445">
        <v>30</v>
      </c>
      <c r="B445" t="s">
        <v>9</v>
      </c>
      <c r="C445" t="s">
        <v>7</v>
      </c>
      <c r="D445" t="s">
        <v>11</v>
      </c>
      <c r="E445">
        <v>5</v>
      </c>
      <c r="F445">
        <v>145000</v>
      </c>
    </row>
    <row r="446" spans="1:6" x14ac:dyDescent="0.25">
      <c r="A446">
        <v>27</v>
      </c>
      <c r="B446" t="s">
        <v>6</v>
      </c>
      <c r="C446" t="s">
        <v>12</v>
      </c>
      <c r="D446" t="s">
        <v>43</v>
      </c>
      <c r="E446">
        <v>2</v>
      </c>
      <c r="F446">
        <v>115000</v>
      </c>
    </row>
    <row r="447" spans="1:6" x14ac:dyDescent="0.25">
      <c r="A447">
        <v>29</v>
      </c>
      <c r="B447" t="s">
        <v>9</v>
      </c>
      <c r="C447" t="s">
        <v>7</v>
      </c>
      <c r="D447" t="s">
        <v>8</v>
      </c>
      <c r="E447">
        <v>4</v>
      </c>
      <c r="F447">
        <v>140000</v>
      </c>
    </row>
    <row r="448" spans="1:6" x14ac:dyDescent="0.25">
      <c r="A448">
        <v>34</v>
      </c>
      <c r="B448" t="s">
        <v>6</v>
      </c>
      <c r="C448" t="s">
        <v>7</v>
      </c>
      <c r="D448" t="s">
        <v>17</v>
      </c>
      <c r="E448">
        <v>9</v>
      </c>
      <c r="F448">
        <v>185000</v>
      </c>
    </row>
    <row r="449" spans="1:6" x14ac:dyDescent="0.25">
      <c r="A449">
        <v>25</v>
      </c>
      <c r="B449" t="s">
        <v>9</v>
      </c>
      <c r="C449" t="s">
        <v>10</v>
      </c>
      <c r="D449" t="s">
        <v>11</v>
      </c>
      <c r="E449">
        <v>1</v>
      </c>
      <c r="F449">
        <v>100000</v>
      </c>
    </row>
    <row r="450" spans="1:6" x14ac:dyDescent="0.25">
      <c r="A450">
        <v>33</v>
      </c>
      <c r="B450" t="s">
        <v>6</v>
      </c>
      <c r="C450" t="s">
        <v>12</v>
      </c>
      <c r="D450" t="s">
        <v>43</v>
      </c>
      <c r="E450">
        <v>8</v>
      </c>
      <c r="F450">
        <v>190000</v>
      </c>
    </row>
    <row r="451" spans="1:6" x14ac:dyDescent="0.25">
      <c r="A451">
        <v>31</v>
      </c>
      <c r="B451" t="s">
        <v>9</v>
      </c>
      <c r="C451" t="s">
        <v>7</v>
      </c>
      <c r="D451" t="s">
        <v>8</v>
      </c>
      <c r="E451">
        <v>6</v>
      </c>
      <c r="F451">
        <v>155000</v>
      </c>
    </row>
    <row r="452" spans="1:6" x14ac:dyDescent="0.25">
      <c r="A452">
        <v>28</v>
      </c>
      <c r="B452" t="s">
        <v>6</v>
      </c>
      <c r="C452" t="s">
        <v>10</v>
      </c>
      <c r="D452" t="s">
        <v>17</v>
      </c>
      <c r="E452">
        <v>3</v>
      </c>
      <c r="F452">
        <v>130000</v>
      </c>
    </row>
    <row r="453" spans="1:6" x14ac:dyDescent="0.25">
      <c r="A453">
        <v>30</v>
      </c>
      <c r="B453" t="s">
        <v>9</v>
      </c>
      <c r="C453" t="s">
        <v>7</v>
      </c>
      <c r="D453" t="s">
        <v>11</v>
      </c>
      <c r="E453">
        <v>5</v>
      </c>
      <c r="F453">
        <v>145000</v>
      </c>
    </row>
    <row r="454" spans="1:6" x14ac:dyDescent="0.25">
      <c r="A454">
        <v>27</v>
      </c>
      <c r="B454" t="s">
        <v>6</v>
      </c>
      <c r="C454" t="s">
        <v>12</v>
      </c>
      <c r="D454" t="s">
        <v>43</v>
      </c>
      <c r="E454">
        <v>2</v>
      </c>
      <c r="F454">
        <v>115000</v>
      </c>
    </row>
    <row r="455" spans="1:6" x14ac:dyDescent="0.25">
      <c r="A455">
        <v>29</v>
      </c>
      <c r="B455" t="s">
        <v>9</v>
      </c>
      <c r="C455" t="s">
        <v>7</v>
      </c>
      <c r="D455" t="s">
        <v>8</v>
      </c>
      <c r="E455">
        <v>4</v>
      </c>
      <c r="F455">
        <v>140000</v>
      </c>
    </row>
    <row r="456" spans="1:6" x14ac:dyDescent="0.25">
      <c r="A456">
        <v>34</v>
      </c>
      <c r="B456" t="s">
        <v>6</v>
      </c>
      <c r="C456" t="s">
        <v>7</v>
      </c>
      <c r="D456" t="s">
        <v>17</v>
      </c>
      <c r="E456">
        <v>9</v>
      </c>
      <c r="F456">
        <v>185000</v>
      </c>
    </row>
    <row r="457" spans="1:6" x14ac:dyDescent="0.25">
      <c r="A457">
        <v>25</v>
      </c>
      <c r="B457" t="s">
        <v>9</v>
      </c>
      <c r="C457" t="s">
        <v>10</v>
      </c>
      <c r="D457" t="s">
        <v>11</v>
      </c>
      <c r="E457">
        <v>1</v>
      </c>
      <c r="F457">
        <v>100000</v>
      </c>
    </row>
    <row r="458" spans="1:6" x14ac:dyDescent="0.25">
      <c r="A458">
        <v>33</v>
      </c>
      <c r="B458" t="s">
        <v>6</v>
      </c>
      <c r="C458" t="s">
        <v>12</v>
      </c>
      <c r="D458" t="s">
        <v>43</v>
      </c>
      <c r="E458">
        <v>8</v>
      </c>
      <c r="F458">
        <v>190000</v>
      </c>
    </row>
    <row r="459" spans="1:6" x14ac:dyDescent="0.25">
      <c r="A459">
        <v>31</v>
      </c>
      <c r="B459" t="s">
        <v>9</v>
      </c>
      <c r="C459" t="s">
        <v>7</v>
      </c>
      <c r="D459" t="s">
        <v>8</v>
      </c>
      <c r="E459">
        <v>6</v>
      </c>
      <c r="F459">
        <v>155000</v>
      </c>
    </row>
    <row r="460" spans="1:6" x14ac:dyDescent="0.25">
      <c r="A460">
        <v>28</v>
      </c>
      <c r="B460" t="s">
        <v>6</v>
      </c>
      <c r="C460" t="s">
        <v>10</v>
      </c>
      <c r="D460" t="s">
        <v>17</v>
      </c>
      <c r="E460">
        <v>3</v>
      </c>
      <c r="F460">
        <v>130000</v>
      </c>
    </row>
    <row r="461" spans="1:6" x14ac:dyDescent="0.25">
      <c r="A461">
        <v>30</v>
      </c>
      <c r="B461" t="s">
        <v>9</v>
      </c>
      <c r="C461" t="s">
        <v>7</v>
      </c>
      <c r="D461" t="s">
        <v>11</v>
      </c>
      <c r="E461">
        <v>5</v>
      </c>
      <c r="F461">
        <v>145000</v>
      </c>
    </row>
    <row r="462" spans="1:6" x14ac:dyDescent="0.25">
      <c r="A462">
        <v>28</v>
      </c>
      <c r="B462" t="s">
        <v>6</v>
      </c>
      <c r="C462" t="s">
        <v>7</v>
      </c>
      <c r="D462" t="s">
        <v>8</v>
      </c>
      <c r="E462">
        <v>3</v>
      </c>
      <c r="F462">
        <v>125000</v>
      </c>
    </row>
    <row r="463" spans="1:6" x14ac:dyDescent="0.25">
      <c r="A463">
        <v>26</v>
      </c>
      <c r="B463" t="s">
        <v>9</v>
      </c>
      <c r="C463" t="s">
        <v>10</v>
      </c>
      <c r="D463" t="s">
        <v>17</v>
      </c>
      <c r="E463">
        <v>2</v>
      </c>
      <c r="F463">
        <v>120000</v>
      </c>
    </row>
    <row r="464" spans="1:6" x14ac:dyDescent="0.25">
      <c r="A464">
        <v>27</v>
      </c>
      <c r="B464" t="s">
        <v>6</v>
      </c>
      <c r="C464" t="s">
        <v>7</v>
      </c>
      <c r="D464" t="s">
        <v>11</v>
      </c>
      <c r="E464">
        <v>2</v>
      </c>
      <c r="F464">
        <v>110000</v>
      </c>
    </row>
    <row r="465" spans="1:6" x14ac:dyDescent="0.25">
      <c r="A465">
        <v>30</v>
      </c>
      <c r="B465" t="s">
        <v>9</v>
      </c>
      <c r="C465" t="s">
        <v>12</v>
      </c>
      <c r="D465" t="s">
        <v>43</v>
      </c>
      <c r="E465">
        <v>5</v>
      </c>
      <c r="F465">
        <v>180000</v>
      </c>
    </row>
    <row r="466" spans="1:6" x14ac:dyDescent="0.25">
      <c r="A466">
        <v>29</v>
      </c>
      <c r="B466" t="s">
        <v>6</v>
      </c>
      <c r="C466" t="s">
        <v>7</v>
      </c>
      <c r="D466" t="s">
        <v>8</v>
      </c>
      <c r="E466">
        <v>4</v>
      </c>
      <c r="F466">
        <v>140000</v>
      </c>
    </row>
    <row r="467" spans="1:6" x14ac:dyDescent="0.25">
      <c r="A467">
        <v>32</v>
      </c>
      <c r="B467" t="s">
        <v>6</v>
      </c>
      <c r="C467" t="s">
        <v>7</v>
      </c>
      <c r="D467" t="s">
        <v>17</v>
      </c>
      <c r="E467">
        <v>7</v>
      </c>
      <c r="F467">
        <v>170000</v>
      </c>
    </row>
    <row r="468" spans="1:6" x14ac:dyDescent="0.25">
      <c r="A468">
        <v>25</v>
      </c>
      <c r="B468" t="s">
        <v>9</v>
      </c>
      <c r="C468" t="s">
        <v>10</v>
      </c>
      <c r="D468" t="s">
        <v>11</v>
      </c>
      <c r="E468">
        <v>1</v>
      </c>
      <c r="F468">
        <v>100000</v>
      </c>
    </row>
    <row r="469" spans="1:6" x14ac:dyDescent="0.25">
      <c r="A469">
        <v>33</v>
      </c>
      <c r="B469" t="s">
        <v>6</v>
      </c>
      <c r="C469" t="s">
        <v>12</v>
      </c>
      <c r="D469" t="s">
        <v>43</v>
      </c>
      <c r="E469">
        <v>8</v>
      </c>
      <c r="F469">
        <v>190000</v>
      </c>
    </row>
    <row r="470" spans="1:6" x14ac:dyDescent="0.25">
      <c r="A470">
        <v>31</v>
      </c>
      <c r="B470" t="s">
        <v>9</v>
      </c>
      <c r="C470" t="s">
        <v>7</v>
      </c>
      <c r="D470" t="s">
        <v>8</v>
      </c>
      <c r="E470">
        <v>6</v>
      </c>
      <c r="F470">
        <v>155000</v>
      </c>
    </row>
    <row r="471" spans="1:6" x14ac:dyDescent="0.25">
      <c r="A471">
        <v>28</v>
      </c>
      <c r="B471" t="s">
        <v>6</v>
      </c>
      <c r="C471" t="s">
        <v>10</v>
      </c>
      <c r="D471" t="s">
        <v>17</v>
      </c>
      <c r="E471">
        <v>3</v>
      </c>
      <c r="F471">
        <v>130000</v>
      </c>
    </row>
    <row r="472" spans="1:6" x14ac:dyDescent="0.25">
      <c r="A472">
        <v>30</v>
      </c>
      <c r="B472" t="s">
        <v>9</v>
      </c>
      <c r="C472" t="s">
        <v>7</v>
      </c>
      <c r="D472" t="s">
        <v>11</v>
      </c>
      <c r="E472">
        <v>5</v>
      </c>
      <c r="F472">
        <v>145000</v>
      </c>
    </row>
    <row r="473" spans="1:6" x14ac:dyDescent="0.25">
      <c r="A473">
        <v>27</v>
      </c>
      <c r="B473" t="s">
        <v>6</v>
      </c>
      <c r="C473" t="s">
        <v>12</v>
      </c>
      <c r="D473" t="s">
        <v>43</v>
      </c>
      <c r="E473">
        <v>2</v>
      </c>
      <c r="F473">
        <v>115000</v>
      </c>
    </row>
    <row r="474" spans="1:6" x14ac:dyDescent="0.25">
      <c r="A474">
        <v>29</v>
      </c>
      <c r="B474" t="s">
        <v>9</v>
      </c>
      <c r="C474" t="s">
        <v>7</v>
      </c>
      <c r="D474" t="s">
        <v>8</v>
      </c>
      <c r="E474">
        <v>4</v>
      </c>
      <c r="F474">
        <v>140000</v>
      </c>
    </row>
    <row r="475" spans="1:6" x14ac:dyDescent="0.25">
      <c r="A475">
        <v>34</v>
      </c>
      <c r="B475" t="s">
        <v>6</v>
      </c>
      <c r="C475" t="s">
        <v>7</v>
      </c>
      <c r="D475" t="s">
        <v>17</v>
      </c>
      <c r="E475">
        <v>9</v>
      </c>
      <c r="F475">
        <v>185000</v>
      </c>
    </row>
    <row r="476" spans="1:6" x14ac:dyDescent="0.25">
      <c r="A476">
        <v>25</v>
      </c>
      <c r="B476" t="s">
        <v>9</v>
      </c>
      <c r="C476" t="s">
        <v>10</v>
      </c>
      <c r="D476" t="s">
        <v>11</v>
      </c>
      <c r="E476">
        <v>1</v>
      </c>
      <c r="F476">
        <v>100000</v>
      </c>
    </row>
    <row r="477" spans="1:6" x14ac:dyDescent="0.25">
      <c r="A477">
        <v>33</v>
      </c>
      <c r="B477" t="s">
        <v>6</v>
      </c>
      <c r="C477" t="s">
        <v>12</v>
      </c>
      <c r="D477" t="s">
        <v>43</v>
      </c>
      <c r="E477">
        <v>8</v>
      </c>
      <c r="F477">
        <v>190000</v>
      </c>
    </row>
    <row r="478" spans="1:6" x14ac:dyDescent="0.25">
      <c r="A478">
        <v>31</v>
      </c>
      <c r="B478" t="s">
        <v>9</v>
      </c>
      <c r="C478" t="s">
        <v>7</v>
      </c>
      <c r="D478" t="s">
        <v>8</v>
      </c>
      <c r="E478">
        <v>6</v>
      </c>
      <c r="F478">
        <v>155000</v>
      </c>
    </row>
    <row r="479" spans="1:6" x14ac:dyDescent="0.25">
      <c r="A479">
        <v>28</v>
      </c>
      <c r="B479" t="s">
        <v>6</v>
      </c>
      <c r="C479" t="s">
        <v>10</v>
      </c>
      <c r="D479" t="s">
        <v>17</v>
      </c>
      <c r="E479">
        <v>3</v>
      </c>
      <c r="F479">
        <v>130000</v>
      </c>
    </row>
    <row r="480" spans="1:6" x14ac:dyDescent="0.25">
      <c r="A480">
        <v>30</v>
      </c>
      <c r="B480" t="s">
        <v>9</v>
      </c>
      <c r="C480" t="s">
        <v>7</v>
      </c>
      <c r="D480" t="s">
        <v>11</v>
      </c>
      <c r="E480">
        <v>5</v>
      </c>
      <c r="F480">
        <v>145000</v>
      </c>
    </row>
    <row r="481" spans="1:6" x14ac:dyDescent="0.25">
      <c r="A481">
        <v>27</v>
      </c>
      <c r="B481" t="s">
        <v>6</v>
      </c>
      <c r="C481" t="s">
        <v>12</v>
      </c>
      <c r="D481" t="s">
        <v>43</v>
      </c>
      <c r="E481">
        <v>2</v>
      </c>
      <c r="F481">
        <v>115000</v>
      </c>
    </row>
    <row r="482" spans="1:6" x14ac:dyDescent="0.25">
      <c r="A482">
        <v>29</v>
      </c>
      <c r="B482" t="s">
        <v>9</v>
      </c>
      <c r="C482" t="s">
        <v>7</v>
      </c>
      <c r="D482" t="s">
        <v>8</v>
      </c>
      <c r="E482">
        <v>4</v>
      </c>
      <c r="F482">
        <v>140000</v>
      </c>
    </row>
    <row r="483" spans="1:6" x14ac:dyDescent="0.25">
      <c r="A483">
        <v>34</v>
      </c>
      <c r="B483" t="s">
        <v>6</v>
      </c>
      <c r="C483" t="s">
        <v>7</v>
      </c>
      <c r="D483" t="s">
        <v>17</v>
      </c>
      <c r="E483">
        <v>9</v>
      </c>
      <c r="F483">
        <v>185000</v>
      </c>
    </row>
    <row r="484" spans="1:6" x14ac:dyDescent="0.25">
      <c r="A484">
        <v>25</v>
      </c>
      <c r="B484" t="s">
        <v>9</v>
      </c>
      <c r="C484" t="s">
        <v>10</v>
      </c>
      <c r="D484" t="s">
        <v>11</v>
      </c>
      <c r="E484">
        <v>1</v>
      </c>
      <c r="F484">
        <v>100000</v>
      </c>
    </row>
    <row r="485" spans="1:6" x14ac:dyDescent="0.25">
      <c r="A485">
        <v>33</v>
      </c>
      <c r="B485" t="s">
        <v>6</v>
      </c>
      <c r="C485" t="s">
        <v>12</v>
      </c>
      <c r="D485" t="s">
        <v>43</v>
      </c>
      <c r="E485">
        <v>8</v>
      </c>
      <c r="F485">
        <v>190000</v>
      </c>
    </row>
    <row r="486" spans="1:6" x14ac:dyDescent="0.25">
      <c r="A486">
        <v>31</v>
      </c>
      <c r="B486" t="s">
        <v>9</v>
      </c>
      <c r="C486" t="s">
        <v>7</v>
      </c>
      <c r="D486" t="s">
        <v>8</v>
      </c>
      <c r="E486">
        <v>6</v>
      </c>
      <c r="F486">
        <v>155000</v>
      </c>
    </row>
    <row r="487" spans="1:6" x14ac:dyDescent="0.25">
      <c r="A487">
        <v>28</v>
      </c>
      <c r="B487" t="s">
        <v>6</v>
      </c>
      <c r="C487" t="s">
        <v>10</v>
      </c>
      <c r="D487" t="s">
        <v>17</v>
      </c>
      <c r="E487">
        <v>3</v>
      </c>
      <c r="F487">
        <v>130000</v>
      </c>
    </row>
    <row r="488" spans="1:6" x14ac:dyDescent="0.25">
      <c r="A488">
        <v>30</v>
      </c>
      <c r="B488" t="s">
        <v>9</v>
      </c>
      <c r="C488" t="s">
        <v>7</v>
      </c>
      <c r="D488" t="s">
        <v>11</v>
      </c>
      <c r="E488">
        <v>5</v>
      </c>
      <c r="F488">
        <v>145000</v>
      </c>
    </row>
    <row r="489" spans="1:6" x14ac:dyDescent="0.25">
      <c r="A489">
        <v>27</v>
      </c>
      <c r="B489" t="s">
        <v>6</v>
      </c>
      <c r="C489" t="s">
        <v>12</v>
      </c>
      <c r="D489" t="s">
        <v>43</v>
      </c>
      <c r="E489">
        <v>2</v>
      </c>
      <c r="F489">
        <v>115000</v>
      </c>
    </row>
    <row r="490" spans="1:6" x14ac:dyDescent="0.25">
      <c r="A490">
        <v>29</v>
      </c>
      <c r="B490" t="s">
        <v>9</v>
      </c>
      <c r="C490" t="s">
        <v>7</v>
      </c>
      <c r="D490" t="s">
        <v>8</v>
      </c>
      <c r="E490">
        <v>4</v>
      </c>
      <c r="F490">
        <v>140000</v>
      </c>
    </row>
    <row r="491" spans="1:6" x14ac:dyDescent="0.25">
      <c r="A491">
        <v>34</v>
      </c>
      <c r="B491" t="s">
        <v>6</v>
      </c>
      <c r="C491" t="s">
        <v>7</v>
      </c>
      <c r="D491" t="s">
        <v>17</v>
      </c>
      <c r="E491">
        <v>9</v>
      </c>
      <c r="F491">
        <v>185000</v>
      </c>
    </row>
    <row r="492" spans="1:6" x14ac:dyDescent="0.25">
      <c r="A492">
        <v>25</v>
      </c>
      <c r="B492" t="s">
        <v>9</v>
      </c>
      <c r="C492" t="s">
        <v>10</v>
      </c>
      <c r="D492" t="s">
        <v>11</v>
      </c>
      <c r="E492">
        <v>1</v>
      </c>
      <c r="F492">
        <v>100000</v>
      </c>
    </row>
    <row r="493" spans="1:6" x14ac:dyDescent="0.25">
      <c r="A493">
        <v>33</v>
      </c>
      <c r="B493" t="s">
        <v>6</v>
      </c>
      <c r="C493" t="s">
        <v>12</v>
      </c>
      <c r="D493" t="s">
        <v>43</v>
      </c>
      <c r="E493">
        <v>8</v>
      </c>
      <c r="F493">
        <v>190000</v>
      </c>
    </row>
    <row r="494" spans="1:6" x14ac:dyDescent="0.25">
      <c r="A494">
        <v>31</v>
      </c>
      <c r="B494" t="s">
        <v>9</v>
      </c>
      <c r="C494" t="s">
        <v>7</v>
      </c>
      <c r="D494" t="s">
        <v>8</v>
      </c>
      <c r="E494">
        <v>6</v>
      </c>
      <c r="F494">
        <v>155000</v>
      </c>
    </row>
    <row r="495" spans="1:6" x14ac:dyDescent="0.25">
      <c r="A495">
        <v>28</v>
      </c>
      <c r="B495" t="s">
        <v>6</v>
      </c>
      <c r="C495" t="s">
        <v>10</v>
      </c>
      <c r="D495" t="s">
        <v>17</v>
      </c>
      <c r="E495">
        <v>3</v>
      </c>
      <c r="F495">
        <v>130000</v>
      </c>
    </row>
    <row r="496" spans="1:6" x14ac:dyDescent="0.25">
      <c r="A496">
        <v>30</v>
      </c>
      <c r="B496" t="s">
        <v>9</v>
      </c>
      <c r="C496" t="s">
        <v>7</v>
      </c>
      <c r="D496" t="s">
        <v>11</v>
      </c>
      <c r="E496">
        <v>5</v>
      </c>
      <c r="F496">
        <v>145000</v>
      </c>
    </row>
    <row r="497" spans="1:6" x14ac:dyDescent="0.25">
      <c r="A497">
        <v>27</v>
      </c>
      <c r="B497" t="s">
        <v>6</v>
      </c>
      <c r="C497" t="s">
        <v>12</v>
      </c>
      <c r="D497" t="s">
        <v>43</v>
      </c>
      <c r="E497">
        <v>2</v>
      </c>
      <c r="F497">
        <v>115000</v>
      </c>
    </row>
    <row r="498" spans="1:6" x14ac:dyDescent="0.25">
      <c r="A498">
        <v>29</v>
      </c>
      <c r="B498" t="s">
        <v>9</v>
      </c>
      <c r="C498" t="s">
        <v>7</v>
      </c>
      <c r="D498" t="s">
        <v>8</v>
      </c>
      <c r="E498">
        <v>4</v>
      </c>
      <c r="F498">
        <v>140000</v>
      </c>
    </row>
    <row r="499" spans="1:6" x14ac:dyDescent="0.25">
      <c r="A499">
        <v>34</v>
      </c>
      <c r="B499" t="s">
        <v>6</v>
      </c>
      <c r="C499" t="s">
        <v>7</v>
      </c>
      <c r="D499" t="s">
        <v>17</v>
      </c>
      <c r="E499">
        <v>9</v>
      </c>
      <c r="F499">
        <v>185000</v>
      </c>
    </row>
    <row r="500" spans="1:6" x14ac:dyDescent="0.25">
      <c r="A500">
        <v>25</v>
      </c>
      <c r="B500" t="s">
        <v>9</v>
      </c>
      <c r="C500" t="s">
        <v>10</v>
      </c>
      <c r="D500" t="s">
        <v>11</v>
      </c>
      <c r="E500">
        <v>1</v>
      </c>
      <c r="F500">
        <v>100000</v>
      </c>
    </row>
    <row r="501" spans="1:6" x14ac:dyDescent="0.25">
      <c r="A501">
        <v>33</v>
      </c>
      <c r="B501" t="s">
        <v>6</v>
      </c>
      <c r="C501" t="s">
        <v>12</v>
      </c>
      <c r="D501" t="s">
        <v>43</v>
      </c>
      <c r="E501">
        <v>8</v>
      </c>
      <c r="F501">
        <v>190000</v>
      </c>
    </row>
    <row r="502" spans="1:6" x14ac:dyDescent="0.25">
      <c r="A502">
        <v>31</v>
      </c>
      <c r="B502" t="s">
        <v>9</v>
      </c>
      <c r="C502" t="s">
        <v>7</v>
      </c>
      <c r="D502" t="s">
        <v>8</v>
      </c>
      <c r="E502">
        <v>6</v>
      </c>
      <c r="F502">
        <v>155000</v>
      </c>
    </row>
    <row r="503" spans="1:6" x14ac:dyDescent="0.25">
      <c r="A503">
        <v>28</v>
      </c>
      <c r="B503" t="s">
        <v>6</v>
      </c>
      <c r="C503" t="s">
        <v>10</v>
      </c>
      <c r="D503" t="s">
        <v>17</v>
      </c>
      <c r="E503">
        <v>3</v>
      </c>
      <c r="F503">
        <v>130000</v>
      </c>
    </row>
    <row r="504" spans="1:6" x14ac:dyDescent="0.25">
      <c r="A504">
        <v>30</v>
      </c>
      <c r="B504" t="s">
        <v>9</v>
      </c>
      <c r="C504" t="s">
        <v>7</v>
      </c>
      <c r="D504" t="s">
        <v>11</v>
      </c>
      <c r="E504">
        <v>5</v>
      </c>
      <c r="F504">
        <v>145000</v>
      </c>
    </row>
    <row r="505" spans="1:6" x14ac:dyDescent="0.25">
      <c r="A505">
        <v>27</v>
      </c>
      <c r="B505" t="s">
        <v>6</v>
      </c>
      <c r="C505" t="s">
        <v>12</v>
      </c>
      <c r="D505" t="s">
        <v>43</v>
      </c>
      <c r="E505">
        <v>2</v>
      </c>
      <c r="F505">
        <v>115000</v>
      </c>
    </row>
    <row r="506" spans="1:6" x14ac:dyDescent="0.25">
      <c r="A506">
        <v>29</v>
      </c>
      <c r="B506" t="s">
        <v>9</v>
      </c>
      <c r="C506" t="s">
        <v>7</v>
      </c>
      <c r="D506" t="s">
        <v>8</v>
      </c>
      <c r="E506">
        <v>4</v>
      </c>
      <c r="F506">
        <v>140000</v>
      </c>
    </row>
    <row r="507" spans="1:6" x14ac:dyDescent="0.25">
      <c r="A507">
        <v>34</v>
      </c>
      <c r="B507" t="s">
        <v>6</v>
      </c>
      <c r="C507" t="s">
        <v>7</v>
      </c>
      <c r="D507" t="s">
        <v>17</v>
      </c>
      <c r="E507">
        <v>9</v>
      </c>
      <c r="F507">
        <v>185000</v>
      </c>
    </row>
    <row r="508" spans="1:6" x14ac:dyDescent="0.25">
      <c r="A508">
        <v>26</v>
      </c>
      <c r="B508" t="s">
        <v>6</v>
      </c>
      <c r="C508" t="s">
        <v>7</v>
      </c>
      <c r="D508" t="s">
        <v>11</v>
      </c>
      <c r="E508">
        <v>3</v>
      </c>
      <c r="F508">
        <v>130000</v>
      </c>
    </row>
    <row r="509" spans="1:6" x14ac:dyDescent="0.25">
      <c r="A509">
        <v>29</v>
      </c>
      <c r="B509" t="s">
        <v>9</v>
      </c>
      <c r="C509" t="s">
        <v>10</v>
      </c>
      <c r="D509" t="s">
        <v>43</v>
      </c>
      <c r="E509">
        <v>6</v>
      </c>
      <c r="F509">
        <v>180000</v>
      </c>
    </row>
    <row r="510" spans="1:6" x14ac:dyDescent="0.25">
      <c r="A510">
        <v>32</v>
      </c>
      <c r="B510" t="s">
        <v>6</v>
      </c>
      <c r="C510" t="s">
        <v>7</v>
      </c>
      <c r="D510" t="s">
        <v>8</v>
      </c>
      <c r="E510">
        <v>8</v>
      </c>
      <c r="F510">
        <v>190000</v>
      </c>
    </row>
    <row r="511" spans="1:6" x14ac:dyDescent="0.25">
      <c r="A511">
        <v>27</v>
      </c>
      <c r="B511" t="s">
        <v>9</v>
      </c>
      <c r="C511" t="s">
        <v>7</v>
      </c>
      <c r="D511" t="s">
        <v>17</v>
      </c>
      <c r="E511">
        <v>4</v>
      </c>
      <c r="F511">
        <v>150000</v>
      </c>
    </row>
    <row r="512" spans="1:6" x14ac:dyDescent="0.25">
      <c r="A512">
        <v>24</v>
      </c>
      <c r="B512" t="s">
        <v>6</v>
      </c>
      <c r="C512" t="s">
        <v>7</v>
      </c>
      <c r="D512" t="s">
        <v>11</v>
      </c>
      <c r="E512">
        <v>1</v>
      </c>
      <c r="F512">
        <v>90000</v>
      </c>
    </row>
    <row r="513" spans="1:6" x14ac:dyDescent="0.25">
      <c r="A513">
        <v>31</v>
      </c>
      <c r="B513" t="s">
        <v>9</v>
      </c>
      <c r="C513" t="s">
        <v>10</v>
      </c>
      <c r="D513" t="s">
        <v>43</v>
      </c>
      <c r="E513">
        <v>9</v>
      </c>
      <c r="F513">
        <v>195000</v>
      </c>
    </row>
    <row r="514" spans="1:6" x14ac:dyDescent="0.25">
      <c r="A514">
        <v>28</v>
      </c>
      <c r="B514" t="s">
        <v>6</v>
      </c>
      <c r="C514" t="s">
        <v>7</v>
      </c>
      <c r="D514" t="s">
        <v>8</v>
      </c>
      <c r="E514">
        <v>5</v>
      </c>
      <c r="F514">
        <v>160000</v>
      </c>
    </row>
    <row r="515" spans="1:6" x14ac:dyDescent="0.25">
      <c r="A515">
        <v>33</v>
      </c>
      <c r="B515" t="s">
        <v>9</v>
      </c>
      <c r="C515" t="s">
        <v>10</v>
      </c>
      <c r="D515" t="s">
        <v>17</v>
      </c>
      <c r="E515">
        <v>11</v>
      </c>
      <c r="F515">
        <v>198000</v>
      </c>
    </row>
    <row r="516" spans="1:6" x14ac:dyDescent="0.25">
      <c r="A516">
        <v>25</v>
      </c>
      <c r="B516" t="s">
        <v>6</v>
      </c>
      <c r="C516" t="s">
        <v>7</v>
      </c>
      <c r="D516" t="s">
        <v>11</v>
      </c>
      <c r="E516">
        <v>2</v>
      </c>
      <c r="F516">
        <v>110000</v>
      </c>
    </row>
    <row r="517" spans="1:6" x14ac:dyDescent="0.25">
      <c r="A517">
        <v>30</v>
      </c>
      <c r="B517" t="s">
        <v>9</v>
      </c>
      <c r="C517" t="s">
        <v>12</v>
      </c>
      <c r="D517" t="s">
        <v>43</v>
      </c>
      <c r="E517">
        <v>7</v>
      </c>
      <c r="F517">
        <v>185000</v>
      </c>
    </row>
    <row r="518" spans="1:6" x14ac:dyDescent="0.25">
      <c r="A518">
        <v>27</v>
      </c>
      <c r="B518" t="s">
        <v>6</v>
      </c>
      <c r="C518" t="s">
        <v>7</v>
      </c>
      <c r="D518" t="s">
        <v>8</v>
      </c>
      <c r="E518">
        <v>4</v>
      </c>
      <c r="F518">
        <v>140000</v>
      </c>
    </row>
    <row r="519" spans="1:6" x14ac:dyDescent="0.25">
      <c r="A519">
        <v>34</v>
      </c>
      <c r="B519" t="s">
        <v>9</v>
      </c>
      <c r="C519" t="s">
        <v>10</v>
      </c>
      <c r="D519" t="s">
        <v>17</v>
      </c>
      <c r="E519">
        <v>12</v>
      </c>
      <c r="F519">
        <v>196000</v>
      </c>
    </row>
    <row r="520" spans="1:6" x14ac:dyDescent="0.25">
      <c r="A520">
        <v>23</v>
      </c>
      <c r="B520" t="s">
        <v>6</v>
      </c>
      <c r="C520" t="s">
        <v>7</v>
      </c>
      <c r="D520" t="s">
        <v>11</v>
      </c>
      <c r="E520">
        <v>1</v>
      </c>
      <c r="F520">
        <v>95000</v>
      </c>
    </row>
    <row r="521" spans="1:6" x14ac:dyDescent="0.25">
      <c r="A521">
        <v>32</v>
      </c>
      <c r="B521" t="s">
        <v>9</v>
      </c>
      <c r="C521" t="s">
        <v>12</v>
      </c>
      <c r="D521" t="s">
        <v>43</v>
      </c>
      <c r="E521">
        <v>10</v>
      </c>
      <c r="F521">
        <v>193000</v>
      </c>
    </row>
    <row r="522" spans="1:6" x14ac:dyDescent="0.25">
      <c r="A522">
        <v>29</v>
      </c>
      <c r="B522" t="s">
        <v>6</v>
      </c>
      <c r="C522" t="s">
        <v>7</v>
      </c>
      <c r="D522" t="s">
        <v>8</v>
      </c>
      <c r="E522">
        <v>6</v>
      </c>
      <c r="F522">
        <v>175000</v>
      </c>
    </row>
    <row r="523" spans="1:6" x14ac:dyDescent="0.25">
      <c r="A523">
        <v>30</v>
      </c>
      <c r="B523" t="s">
        <v>9</v>
      </c>
      <c r="C523" t="s">
        <v>7</v>
      </c>
      <c r="D523" t="s">
        <v>17</v>
      </c>
      <c r="E523">
        <v>5</v>
      </c>
      <c r="F523">
        <v>160000</v>
      </c>
    </row>
    <row r="524" spans="1:6" x14ac:dyDescent="0.25">
      <c r="A524">
        <v>26</v>
      </c>
      <c r="B524" t="s">
        <v>6</v>
      </c>
      <c r="C524" t="s">
        <v>7</v>
      </c>
      <c r="D524" t="s">
        <v>11</v>
      </c>
      <c r="E524">
        <v>3</v>
      </c>
      <c r="F524">
        <v>130000</v>
      </c>
    </row>
    <row r="525" spans="1:6" x14ac:dyDescent="0.25">
      <c r="A525">
        <v>31</v>
      </c>
      <c r="B525" t="s">
        <v>9</v>
      </c>
      <c r="C525" t="s">
        <v>10</v>
      </c>
      <c r="D525" t="s">
        <v>43</v>
      </c>
      <c r="E525">
        <v>6</v>
      </c>
      <c r="F525">
        <v>180000</v>
      </c>
    </row>
    <row r="526" spans="1:6" x14ac:dyDescent="0.25">
      <c r="A526">
        <v>28</v>
      </c>
      <c r="B526" t="s">
        <v>6</v>
      </c>
      <c r="C526" t="s">
        <v>7</v>
      </c>
      <c r="D526" t="s">
        <v>8</v>
      </c>
      <c r="E526">
        <v>5</v>
      </c>
      <c r="F526">
        <v>160000</v>
      </c>
    </row>
    <row r="527" spans="1:6" x14ac:dyDescent="0.25">
      <c r="A527">
        <v>33</v>
      </c>
      <c r="B527" t="s">
        <v>9</v>
      </c>
      <c r="C527" t="s">
        <v>10</v>
      </c>
      <c r="D527" t="s">
        <v>17</v>
      </c>
      <c r="E527">
        <v>11</v>
      </c>
      <c r="F527">
        <v>198000</v>
      </c>
    </row>
    <row r="528" spans="1:6" x14ac:dyDescent="0.25">
      <c r="A528">
        <v>24</v>
      </c>
      <c r="B528" t="s">
        <v>6</v>
      </c>
      <c r="C528" t="s">
        <v>7</v>
      </c>
      <c r="D528" t="s">
        <v>11</v>
      </c>
      <c r="E528">
        <v>1</v>
      </c>
      <c r="F528">
        <v>90000</v>
      </c>
    </row>
    <row r="529" spans="1:6" x14ac:dyDescent="0.25">
      <c r="A529">
        <v>30</v>
      </c>
      <c r="B529" t="s">
        <v>9</v>
      </c>
      <c r="C529" t="s">
        <v>12</v>
      </c>
      <c r="D529" t="s">
        <v>43</v>
      </c>
      <c r="E529">
        <v>7</v>
      </c>
      <c r="F529">
        <v>185000</v>
      </c>
    </row>
    <row r="530" spans="1:6" x14ac:dyDescent="0.25">
      <c r="A530">
        <v>27</v>
      </c>
      <c r="B530" t="s">
        <v>6</v>
      </c>
      <c r="C530" t="s">
        <v>7</v>
      </c>
      <c r="D530" t="s">
        <v>8</v>
      </c>
      <c r="E530">
        <v>4</v>
      </c>
      <c r="F530">
        <v>140000</v>
      </c>
    </row>
    <row r="531" spans="1:6" x14ac:dyDescent="0.25">
      <c r="A531">
        <v>34</v>
      </c>
      <c r="B531" t="s">
        <v>9</v>
      </c>
      <c r="C531" t="s">
        <v>10</v>
      </c>
      <c r="D531" t="s">
        <v>17</v>
      </c>
      <c r="E531">
        <v>12</v>
      </c>
      <c r="F531">
        <v>196000</v>
      </c>
    </row>
    <row r="532" spans="1:6" x14ac:dyDescent="0.25">
      <c r="A532">
        <v>25</v>
      </c>
      <c r="B532" t="s">
        <v>6</v>
      </c>
      <c r="C532" t="s">
        <v>7</v>
      </c>
      <c r="D532" t="s">
        <v>11</v>
      </c>
      <c r="E532">
        <v>2</v>
      </c>
      <c r="F532">
        <v>110000</v>
      </c>
    </row>
    <row r="533" spans="1:6" x14ac:dyDescent="0.25">
      <c r="A533">
        <v>29</v>
      </c>
      <c r="B533" t="s">
        <v>9</v>
      </c>
      <c r="C533" t="s">
        <v>10</v>
      </c>
      <c r="D533" t="s">
        <v>43</v>
      </c>
      <c r="E533">
        <v>6</v>
      </c>
      <c r="F533">
        <v>180000</v>
      </c>
    </row>
    <row r="534" spans="1:6" x14ac:dyDescent="0.25">
      <c r="A534">
        <v>32</v>
      </c>
      <c r="B534" t="s">
        <v>6</v>
      </c>
      <c r="C534" t="s">
        <v>7</v>
      </c>
      <c r="D534" t="s">
        <v>8</v>
      </c>
      <c r="E534">
        <v>8</v>
      </c>
      <c r="F534">
        <v>190000</v>
      </c>
    </row>
    <row r="535" spans="1:6" x14ac:dyDescent="0.25">
      <c r="A535">
        <v>27</v>
      </c>
      <c r="B535" t="s">
        <v>9</v>
      </c>
      <c r="C535" t="s">
        <v>7</v>
      </c>
      <c r="D535" t="s">
        <v>17</v>
      </c>
      <c r="E535">
        <v>4</v>
      </c>
      <c r="F535">
        <v>150000</v>
      </c>
    </row>
    <row r="536" spans="1:6" x14ac:dyDescent="0.25">
      <c r="A536">
        <v>31</v>
      </c>
      <c r="B536" t="s">
        <v>6</v>
      </c>
      <c r="C536" t="s">
        <v>7</v>
      </c>
      <c r="D536" t="s">
        <v>11</v>
      </c>
      <c r="E536">
        <v>9</v>
      </c>
      <c r="F536">
        <v>195000</v>
      </c>
    </row>
    <row r="537" spans="1:6" x14ac:dyDescent="0.25">
      <c r="A537">
        <v>28</v>
      </c>
      <c r="B537" t="s">
        <v>9</v>
      </c>
      <c r="C537" t="s">
        <v>7</v>
      </c>
      <c r="D537" t="s">
        <v>8</v>
      </c>
      <c r="E537">
        <v>5</v>
      </c>
      <c r="F537">
        <v>160000</v>
      </c>
    </row>
    <row r="538" spans="1:6" x14ac:dyDescent="0.25">
      <c r="A538">
        <v>33</v>
      </c>
      <c r="B538" t="s">
        <v>6</v>
      </c>
      <c r="C538" t="s">
        <v>10</v>
      </c>
      <c r="D538" t="s">
        <v>17</v>
      </c>
      <c r="E538">
        <v>11</v>
      </c>
      <c r="F538">
        <v>198000</v>
      </c>
    </row>
    <row r="539" spans="1:6" x14ac:dyDescent="0.25">
      <c r="A539">
        <v>26</v>
      </c>
      <c r="B539" t="s">
        <v>9</v>
      </c>
      <c r="C539" t="s">
        <v>7</v>
      </c>
      <c r="D539" t="s">
        <v>11</v>
      </c>
      <c r="E539">
        <v>3</v>
      </c>
      <c r="F539">
        <v>130000</v>
      </c>
    </row>
    <row r="540" spans="1:6" x14ac:dyDescent="0.25">
      <c r="A540">
        <v>30</v>
      </c>
      <c r="B540" t="s">
        <v>6</v>
      </c>
      <c r="C540" t="s">
        <v>12</v>
      </c>
      <c r="D540" t="s">
        <v>43</v>
      </c>
      <c r="E540">
        <v>7</v>
      </c>
      <c r="F540">
        <v>185000</v>
      </c>
    </row>
    <row r="541" spans="1:6" x14ac:dyDescent="0.25">
      <c r="A541">
        <v>27</v>
      </c>
      <c r="B541" t="s">
        <v>9</v>
      </c>
      <c r="C541" t="s">
        <v>7</v>
      </c>
      <c r="D541" t="s">
        <v>8</v>
      </c>
      <c r="E541">
        <v>4</v>
      </c>
      <c r="F541">
        <v>140000</v>
      </c>
    </row>
    <row r="542" spans="1:6" x14ac:dyDescent="0.25">
      <c r="A542">
        <v>34</v>
      </c>
      <c r="B542" t="s">
        <v>6</v>
      </c>
      <c r="C542" t="s">
        <v>10</v>
      </c>
      <c r="D542" t="s">
        <v>17</v>
      </c>
      <c r="E542">
        <v>12</v>
      </c>
      <c r="F542">
        <v>196000</v>
      </c>
    </row>
    <row r="543" spans="1:6" x14ac:dyDescent="0.25">
      <c r="A543">
        <v>25</v>
      </c>
      <c r="B543" t="s">
        <v>9</v>
      </c>
      <c r="C543" t="s">
        <v>7</v>
      </c>
      <c r="D543" t="s">
        <v>11</v>
      </c>
      <c r="E543">
        <v>2</v>
      </c>
      <c r="F543">
        <v>110000</v>
      </c>
    </row>
    <row r="544" spans="1:6" x14ac:dyDescent="0.25">
      <c r="A544">
        <v>32</v>
      </c>
      <c r="B544" t="s">
        <v>6</v>
      </c>
      <c r="C544" t="s">
        <v>7</v>
      </c>
      <c r="D544" t="s">
        <v>8</v>
      </c>
      <c r="E544">
        <v>8</v>
      </c>
      <c r="F544">
        <v>190000</v>
      </c>
    </row>
    <row r="545" spans="1:6" x14ac:dyDescent="0.25">
      <c r="A545">
        <v>29</v>
      </c>
      <c r="B545" t="s">
        <v>9</v>
      </c>
      <c r="C545" t="s">
        <v>10</v>
      </c>
      <c r="D545" t="s">
        <v>43</v>
      </c>
      <c r="E545">
        <v>6</v>
      </c>
      <c r="F545">
        <v>180000</v>
      </c>
    </row>
    <row r="546" spans="1:6" x14ac:dyDescent="0.25">
      <c r="A546">
        <v>30</v>
      </c>
      <c r="B546" t="s">
        <v>6</v>
      </c>
      <c r="C546" t="s">
        <v>7</v>
      </c>
      <c r="D546" t="s">
        <v>11</v>
      </c>
      <c r="E546">
        <v>5</v>
      </c>
      <c r="F546">
        <v>160000</v>
      </c>
    </row>
    <row r="547" spans="1:6" x14ac:dyDescent="0.25">
      <c r="A547">
        <v>33</v>
      </c>
      <c r="B547" t="s">
        <v>9</v>
      </c>
      <c r="C547" t="s">
        <v>10</v>
      </c>
      <c r="D547" t="s">
        <v>17</v>
      </c>
      <c r="E547">
        <v>11</v>
      </c>
      <c r="F547">
        <v>198000</v>
      </c>
    </row>
    <row r="548" spans="1:6" x14ac:dyDescent="0.25">
      <c r="A548">
        <v>24</v>
      </c>
      <c r="B548" t="s">
        <v>6</v>
      </c>
      <c r="C548" t="s">
        <v>7</v>
      </c>
      <c r="D548" t="s">
        <v>11</v>
      </c>
      <c r="E548">
        <v>1</v>
      </c>
      <c r="F548">
        <v>90000</v>
      </c>
    </row>
    <row r="549" spans="1:6" x14ac:dyDescent="0.25">
      <c r="A549">
        <v>31</v>
      </c>
      <c r="B549" t="s">
        <v>9</v>
      </c>
      <c r="C549" t="s">
        <v>12</v>
      </c>
      <c r="D549" t="s">
        <v>43</v>
      </c>
      <c r="E549">
        <v>9</v>
      </c>
      <c r="F549">
        <v>195000</v>
      </c>
    </row>
    <row r="550" spans="1:6" x14ac:dyDescent="0.25">
      <c r="A550">
        <v>28</v>
      </c>
      <c r="B550" t="s">
        <v>6</v>
      </c>
      <c r="C550" t="s">
        <v>7</v>
      </c>
      <c r="D550" t="s">
        <v>8</v>
      </c>
      <c r="E550">
        <v>5</v>
      </c>
      <c r="F550">
        <v>160000</v>
      </c>
    </row>
    <row r="551" spans="1:6" x14ac:dyDescent="0.25">
      <c r="A551">
        <v>27</v>
      </c>
      <c r="B551" t="s">
        <v>9</v>
      </c>
      <c r="C551" t="s">
        <v>7</v>
      </c>
      <c r="D551" t="s">
        <v>17</v>
      </c>
      <c r="E551">
        <v>4</v>
      </c>
      <c r="F551">
        <v>150000</v>
      </c>
    </row>
    <row r="552" spans="1:6" x14ac:dyDescent="0.25">
      <c r="A552">
        <v>26</v>
      </c>
      <c r="B552" t="s">
        <v>6</v>
      </c>
      <c r="C552" t="s">
        <v>7</v>
      </c>
      <c r="D552" t="s">
        <v>11</v>
      </c>
      <c r="E552">
        <v>3</v>
      </c>
      <c r="F552">
        <v>130000</v>
      </c>
    </row>
    <row r="553" spans="1:6" x14ac:dyDescent="0.25">
      <c r="A553">
        <v>29</v>
      </c>
      <c r="B553" t="s">
        <v>9</v>
      </c>
      <c r="C553" t="s">
        <v>10</v>
      </c>
      <c r="D553" t="s">
        <v>43</v>
      </c>
      <c r="E553">
        <v>6</v>
      </c>
      <c r="F553">
        <v>180000</v>
      </c>
    </row>
    <row r="554" spans="1:6" x14ac:dyDescent="0.25">
      <c r="A554">
        <v>32</v>
      </c>
      <c r="B554" t="s">
        <v>6</v>
      </c>
      <c r="C554" t="s">
        <v>7</v>
      </c>
      <c r="D554" t="s">
        <v>8</v>
      </c>
      <c r="E554">
        <v>8</v>
      </c>
      <c r="F554">
        <v>190000</v>
      </c>
    </row>
    <row r="555" spans="1:6" x14ac:dyDescent="0.25">
      <c r="A555">
        <v>33</v>
      </c>
      <c r="B555" t="s">
        <v>9</v>
      </c>
      <c r="C555" t="s">
        <v>10</v>
      </c>
      <c r="D555" t="s">
        <v>17</v>
      </c>
      <c r="E555">
        <v>11</v>
      </c>
      <c r="F555">
        <v>198000</v>
      </c>
    </row>
    <row r="556" spans="1:6" x14ac:dyDescent="0.25">
      <c r="A556">
        <v>25</v>
      </c>
      <c r="B556" t="s">
        <v>6</v>
      </c>
      <c r="C556" t="s">
        <v>7</v>
      </c>
      <c r="D556" t="s">
        <v>11</v>
      </c>
      <c r="E556">
        <v>2</v>
      </c>
      <c r="F556">
        <v>110000</v>
      </c>
    </row>
    <row r="557" spans="1:6" x14ac:dyDescent="0.25">
      <c r="A557">
        <v>30</v>
      </c>
      <c r="B557" t="s">
        <v>9</v>
      </c>
      <c r="C557" t="s">
        <v>12</v>
      </c>
      <c r="D557" t="s">
        <v>43</v>
      </c>
      <c r="E557">
        <v>7</v>
      </c>
      <c r="F557">
        <v>185000</v>
      </c>
    </row>
    <row r="558" spans="1:6" x14ac:dyDescent="0.25">
      <c r="A558">
        <v>27</v>
      </c>
      <c r="B558" t="s">
        <v>6</v>
      </c>
      <c r="C558" t="s">
        <v>7</v>
      </c>
      <c r="D558" t="s">
        <v>8</v>
      </c>
      <c r="E558">
        <v>4</v>
      </c>
      <c r="F558">
        <v>140000</v>
      </c>
    </row>
    <row r="559" spans="1:6" x14ac:dyDescent="0.25">
      <c r="A559">
        <v>34</v>
      </c>
      <c r="B559" t="s">
        <v>9</v>
      </c>
      <c r="C559" t="s">
        <v>10</v>
      </c>
      <c r="D559" t="s">
        <v>17</v>
      </c>
      <c r="E559">
        <v>12</v>
      </c>
      <c r="F559">
        <v>196000</v>
      </c>
    </row>
    <row r="560" spans="1:6" x14ac:dyDescent="0.25">
      <c r="A560">
        <v>31</v>
      </c>
      <c r="B560" t="s">
        <v>6</v>
      </c>
      <c r="C560" t="s">
        <v>7</v>
      </c>
      <c r="D560" t="s">
        <v>11</v>
      </c>
      <c r="E560">
        <v>9</v>
      </c>
      <c r="F560">
        <v>195000</v>
      </c>
    </row>
    <row r="561" spans="1:6" x14ac:dyDescent="0.25">
      <c r="A561">
        <v>28</v>
      </c>
      <c r="B561" t="s">
        <v>9</v>
      </c>
      <c r="C561" t="s">
        <v>7</v>
      </c>
      <c r="D561" t="s">
        <v>8</v>
      </c>
      <c r="E561">
        <v>5</v>
      </c>
      <c r="F561">
        <v>160000</v>
      </c>
    </row>
    <row r="562" spans="1:6" x14ac:dyDescent="0.25">
      <c r="A562">
        <v>26</v>
      </c>
      <c r="B562" t="s">
        <v>6</v>
      </c>
      <c r="C562" t="s">
        <v>7</v>
      </c>
      <c r="D562" t="s">
        <v>11</v>
      </c>
      <c r="E562">
        <v>3</v>
      </c>
      <c r="F562">
        <v>130000</v>
      </c>
    </row>
    <row r="563" spans="1:6" x14ac:dyDescent="0.25">
      <c r="A563">
        <v>29</v>
      </c>
      <c r="B563" t="s">
        <v>9</v>
      </c>
      <c r="C563" t="s">
        <v>10</v>
      </c>
      <c r="D563" t="s">
        <v>43</v>
      </c>
      <c r="E563">
        <v>6</v>
      </c>
      <c r="F563">
        <v>180000</v>
      </c>
    </row>
    <row r="564" spans="1:6" x14ac:dyDescent="0.25">
      <c r="A564">
        <v>32</v>
      </c>
      <c r="B564" t="s">
        <v>6</v>
      </c>
      <c r="C564" t="s">
        <v>7</v>
      </c>
      <c r="D564" t="s">
        <v>8</v>
      </c>
      <c r="E564">
        <v>8</v>
      </c>
      <c r="F564">
        <v>190000</v>
      </c>
    </row>
    <row r="565" spans="1:6" x14ac:dyDescent="0.25">
      <c r="A565">
        <v>33</v>
      </c>
      <c r="B565" t="s">
        <v>9</v>
      </c>
      <c r="C565" t="s">
        <v>10</v>
      </c>
      <c r="D565" t="s">
        <v>17</v>
      </c>
      <c r="E565">
        <v>11</v>
      </c>
      <c r="F565">
        <v>198000</v>
      </c>
    </row>
    <row r="566" spans="1:6" x14ac:dyDescent="0.25">
      <c r="A566">
        <v>24</v>
      </c>
      <c r="B566" t="s">
        <v>6</v>
      </c>
      <c r="C566" t="s">
        <v>7</v>
      </c>
      <c r="D566" t="s">
        <v>11</v>
      </c>
      <c r="E566">
        <v>1</v>
      </c>
      <c r="F566">
        <v>90000</v>
      </c>
    </row>
    <row r="567" spans="1:6" x14ac:dyDescent="0.25">
      <c r="A567">
        <v>27</v>
      </c>
      <c r="B567" t="s">
        <v>6</v>
      </c>
      <c r="C567" t="s">
        <v>7</v>
      </c>
      <c r="D567" t="s">
        <v>8</v>
      </c>
      <c r="E567">
        <v>4</v>
      </c>
      <c r="F567">
        <v>140000</v>
      </c>
    </row>
    <row r="568" spans="1:6" x14ac:dyDescent="0.25">
      <c r="A568">
        <v>25</v>
      </c>
      <c r="B568" t="s">
        <v>9</v>
      </c>
      <c r="C568" t="s">
        <v>7</v>
      </c>
      <c r="D568" t="s">
        <v>11</v>
      </c>
      <c r="E568">
        <v>2</v>
      </c>
      <c r="F568">
        <v>110000</v>
      </c>
    </row>
    <row r="569" spans="1:6" x14ac:dyDescent="0.25">
      <c r="A569">
        <v>30</v>
      </c>
      <c r="B569" t="s">
        <v>9</v>
      </c>
      <c r="C569" t="s">
        <v>12</v>
      </c>
      <c r="D569" t="s">
        <v>43</v>
      </c>
      <c r="E569">
        <v>7</v>
      </c>
      <c r="F569">
        <v>185000</v>
      </c>
    </row>
    <row r="570" spans="1:6" x14ac:dyDescent="0.25">
      <c r="A570">
        <v>31</v>
      </c>
      <c r="B570" t="s">
        <v>6</v>
      </c>
      <c r="C570" t="s">
        <v>7</v>
      </c>
      <c r="D570" t="s">
        <v>11</v>
      </c>
      <c r="E570">
        <v>9</v>
      </c>
      <c r="F570">
        <v>195000</v>
      </c>
    </row>
    <row r="571" spans="1:6" x14ac:dyDescent="0.25">
      <c r="A571">
        <v>28</v>
      </c>
      <c r="B571" t="s">
        <v>9</v>
      </c>
      <c r="C571" t="s">
        <v>7</v>
      </c>
      <c r="D571" t="s">
        <v>8</v>
      </c>
      <c r="E571">
        <v>5</v>
      </c>
      <c r="F571">
        <v>160000</v>
      </c>
    </row>
    <row r="572" spans="1:6" x14ac:dyDescent="0.25">
      <c r="A572">
        <v>26</v>
      </c>
      <c r="B572" t="s">
        <v>6</v>
      </c>
      <c r="C572" t="s">
        <v>7</v>
      </c>
      <c r="D572" t="s">
        <v>11</v>
      </c>
      <c r="E572">
        <v>3</v>
      </c>
      <c r="F572">
        <v>130000</v>
      </c>
    </row>
    <row r="573" spans="1:6" x14ac:dyDescent="0.25">
      <c r="A573">
        <v>29</v>
      </c>
      <c r="B573" t="s">
        <v>9</v>
      </c>
      <c r="C573" t="s">
        <v>10</v>
      </c>
      <c r="D573" t="s">
        <v>43</v>
      </c>
      <c r="E573">
        <v>6</v>
      </c>
      <c r="F573">
        <v>180000</v>
      </c>
    </row>
    <row r="574" spans="1:6" x14ac:dyDescent="0.25">
      <c r="A574">
        <v>32</v>
      </c>
      <c r="B574" t="s">
        <v>6</v>
      </c>
      <c r="C574" t="s">
        <v>7</v>
      </c>
      <c r="D574" t="s">
        <v>8</v>
      </c>
      <c r="E574">
        <v>8</v>
      </c>
      <c r="F574">
        <v>190000</v>
      </c>
    </row>
    <row r="575" spans="1:6" x14ac:dyDescent="0.25">
      <c r="A575">
        <v>33</v>
      </c>
      <c r="B575" t="s">
        <v>9</v>
      </c>
      <c r="C575" t="s">
        <v>10</v>
      </c>
      <c r="D575" t="s">
        <v>17</v>
      </c>
      <c r="E575">
        <v>11</v>
      </c>
      <c r="F575">
        <v>198000</v>
      </c>
    </row>
    <row r="576" spans="1:6" x14ac:dyDescent="0.25">
      <c r="A576">
        <v>24</v>
      </c>
      <c r="B576" t="s">
        <v>6</v>
      </c>
      <c r="C576" t="s">
        <v>7</v>
      </c>
      <c r="D576" t="s">
        <v>11</v>
      </c>
      <c r="E576">
        <v>1</v>
      </c>
      <c r="F576">
        <v>90000</v>
      </c>
    </row>
    <row r="577" spans="1:6" x14ac:dyDescent="0.25">
      <c r="A577">
        <v>27</v>
      </c>
      <c r="B577" t="s">
        <v>6</v>
      </c>
      <c r="C577" t="s">
        <v>7</v>
      </c>
      <c r="D577" t="s">
        <v>8</v>
      </c>
      <c r="E577">
        <v>4</v>
      </c>
      <c r="F577">
        <v>140000</v>
      </c>
    </row>
    <row r="578" spans="1:6" x14ac:dyDescent="0.25">
      <c r="A578">
        <v>25</v>
      </c>
      <c r="B578" t="s">
        <v>9</v>
      </c>
      <c r="C578" t="s">
        <v>7</v>
      </c>
      <c r="D578" t="s">
        <v>11</v>
      </c>
      <c r="E578">
        <v>2</v>
      </c>
      <c r="F578">
        <v>110000</v>
      </c>
    </row>
    <row r="579" spans="1:6" x14ac:dyDescent="0.25">
      <c r="A579">
        <v>30</v>
      </c>
      <c r="B579" t="s">
        <v>9</v>
      </c>
      <c r="C579" t="s">
        <v>12</v>
      </c>
      <c r="D579" t="s">
        <v>43</v>
      </c>
      <c r="E579">
        <v>7</v>
      </c>
      <c r="F579">
        <v>185000</v>
      </c>
    </row>
    <row r="580" spans="1:6" x14ac:dyDescent="0.25">
      <c r="A580">
        <v>31</v>
      </c>
      <c r="B580" t="s">
        <v>6</v>
      </c>
      <c r="C580" t="s">
        <v>7</v>
      </c>
      <c r="D580" t="s">
        <v>11</v>
      </c>
      <c r="E580">
        <v>9</v>
      </c>
      <c r="F580">
        <v>195000</v>
      </c>
    </row>
    <row r="581" spans="1:6" x14ac:dyDescent="0.25">
      <c r="A581">
        <v>28</v>
      </c>
      <c r="B581" t="s">
        <v>9</v>
      </c>
      <c r="C581" t="s">
        <v>7</v>
      </c>
      <c r="D581" t="s">
        <v>8</v>
      </c>
      <c r="E581">
        <v>5</v>
      </c>
      <c r="F581">
        <v>160000</v>
      </c>
    </row>
    <row r="582" spans="1:6" x14ac:dyDescent="0.25">
      <c r="A582">
        <v>26</v>
      </c>
      <c r="B582" t="s">
        <v>6</v>
      </c>
      <c r="C582" t="s">
        <v>7</v>
      </c>
      <c r="D582" t="s">
        <v>11</v>
      </c>
      <c r="E582">
        <v>3</v>
      </c>
      <c r="F582">
        <v>130000</v>
      </c>
    </row>
    <row r="583" spans="1:6" x14ac:dyDescent="0.25">
      <c r="A583">
        <v>29</v>
      </c>
      <c r="B583" t="s">
        <v>9</v>
      </c>
      <c r="C583" t="s">
        <v>10</v>
      </c>
      <c r="D583" t="s">
        <v>43</v>
      </c>
      <c r="E583">
        <v>6</v>
      </c>
      <c r="F583">
        <v>180000</v>
      </c>
    </row>
    <row r="584" spans="1:6" x14ac:dyDescent="0.25">
      <c r="A584">
        <v>32</v>
      </c>
      <c r="B584" t="s">
        <v>6</v>
      </c>
      <c r="C584" t="s">
        <v>7</v>
      </c>
      <c r="D584" t="s">
        <v>8</v>
      </c>
      <c r="E584">
        <v>8</v>
      </c>
      <c r="F584">
        <v>190000</v>
      </c>
    </row>
    <row r="585" spans="1:6" x14ac:dyDescent="0.25">
      <c r="A585">
        <v>33</v>
      </c>
      <c r="B585" t="s">
        <v>9</v>
      </c>
      <c r="C585" t="s">
        <v>10</v>
      </c>
      <c r="D585" t="s">
        <v>17</v>
      </c>
      <c r="E585">
        <v>11</v>
      </c>
      <c r="F585">
        <v>198000</v>
      </c>
    </row>
    <row r="586" spans="1:6" x14ac:dyDescent="0.25">
      <c r="A586">
        <v>24</v>
      </c>
      <c r="B586" t="s">
        <v>6</v>
      </c>
      <c r="C586" t="s">
        <v>7</v>
      </c>
      <c r="D586" t="s">
        <v>11</v>
      </c>
      <c r="E586">
        <v>1</v>
      </c>
      <c r="F586">
        <v>90000</v>
      </c>
    </row>
    <row r="587" spans="1:6" x14ac:dyDescent="0.25">
      <c r="A587">
        <v>27</v>
      </c>
      <c r="B587" t="s">
        <v>6</v>
      </c>
      <c r="C587" t="s">
        <v>7</v>
      </c>
      <c r="D587" t="s">
        <v>8</v>
      </c>
      <c r="E587">
        <v>4</v>
      </c>
      <c r="F587">
        <v>140000</v>
      </c>
    </row>
    <row r="588" spans="1:6" x14ac:dyDescent="0.25">
      <c r="A588">
        <v>25</v>
      </c>
      <c r="B588" t="s">
        <v>9</v>
      </c>
      <c r="C588" t="s">
        <v>7</v>
      </c>
      <c r="D588" t="s">
        <v>11</v>
      </c>
      <c r="E588">
        <v>2</v>
      </c>
      <c r="F588">
        <v>110000</v>
      </c>
    </row>
    <row r="589" spans="1:6" x14ac:dyDescent="0.25">
      <c r="A589">
        <v>30</v>
      </c>
      <c r="B589" t="s">
        <v>9</v>
      </c>
      <c r="C589" t="s">
        <v>12</v>
      </c>
      <c r="D589" t="s">
        <v>43</v>
      </c>
      <c r="E589">
        <v>7</v>
      </c>
      <c r="F589">
        <v>185000</v>
      </c>
    </row>
    <row r="590" spans="1:6" x14ac:dyDescent="0.25">
      <c r="A590">
        <v>31</v>
      </c>
      <c r="B590" t="s">
        <v>6</v>
      </c>
      <c r="C590" t="s">
        <v>7</v>
      </c>
      <c r="D590" t="s">
        <v>11</v>
      </c>
      <c r="E590">
        <v>9</v>
      </c>
      <c r="F590">
        <v>195000</v>
      </c>
    </row>
    <row r="591" spans="1:6" x14ac:dyDescent="0.25">
      <c r="A591">
        <v>28</v>
      </c>
      <c r="B591" t="s">
        <v>9</v>
      </c>
      <c r="C591" t="s">
        <v>7</v>
      </c>
      <c r="D591" t="s">
        <v>8</v>
      </c>
      <c r="E591">
        <v>5</v>
      </c>
      <c r="F591">
        <v>160000</v>
      </c>
    </row>
    <row r="592" spans="1:6" x14ac:dyDescent="0.25">
      <c r="A592">
        <v>26</v>
      </c>
      <c r="B592" t="s">
        <v>6</v>
      </c>
      <c r="C592" t="s">
        <v>7</v>
      </c>
      <c r="D592" t="s">
        <v>11</v>
      </c>
      <c r="E592">
        <v>3</v>
      </c>
      <c r="F592">
        <v>130000</v>
      </c>
    </row>
    <row r="593" spans="1:6" x14ac:dyDescent="0.25">
      <c r="A593">
        <v>29</v>
      </c>
      <c r="B593" t="s">
        <v>9</v>
      </c>
      <c r="C593" t="s">
        <v>10</v>
      </c>
      <c r="D593" t="s">
        <v>43</v>
      </c>
      <c r="E593">
        <v>6</v>
      </c>
      <c r="F593">
        <v>180000</v>
      </c>
    </row>
    <row r="594" spans="1:6" x14ac:dyDescent="0.25">
      <c r="A594">
        <v>32</v>
      </c>
      <c r="B594" t="s">
        <v>6</v>
      </c>
      <c r="C594" t="s">
        <v>7</v>
      </c>
      <c r="D594" t="s">
        <v>8</v>
      </c>
      <c r="E594">
        <v>8</v>
      </c>
      <c r="F594">
        <v>190000</v>
      </c>
    </row>
    <row r="595" spans="1:6" x14ac:dyDescent="0.25">
      <c r="A595">
        <v>33</v>
      </c>
      <c r="B595" t="s">
        <v>9</v>
      </c>
      <c r="C595" t="s">
        <v>10</v>
      </c>
      <c r="D595" t="s">
        <v>17</v>
      </c>
      <c r="E595">
        <v>11</v>
      </c>
      <c r="F595">
        <v>198000</v>
      </c>
    </row>
    <row r="596" spans="1:6" x14ac:dyDescent="0.25">
      <c r="A596">
        <v>24</v>
      </c>
      <c r="B596" t="s">
        <v>6</v>
      </c>
      <c r="C596" t="s">
        <v>7</v>
      </c>
      <c r="D596" t="s">
        <v>11</v>
      </c>
      <c r="E596">
        <v>1</v>
      </c>
      <c r="F596">
        <v>90000</v>
      </c>
    </row>
    <row r="597" spans="1:6" x14ac:dyDescent="0.25">
      <c r="A597">
        <v>27</v>
      </c>
      <c r="B597" t="s">
        <v>6</v>
      </c>
      <c r="C597" t="s">
        <v>7</v>
      </c>
      <c r="D597" t="s">
        <v>8</v>
      </c>
      <c r="E597">
        <v>4</v>
      </c>
      <c r="F597">
        <v>140000</v>
      </c>
    </row>
    <row r="598" spans="1:6" x14ac:dyDescent="0.25">
      <c r="A598">
        <v>25</v>
      </c>
      <c r="B598" t="s">
        <v>6</v>
      </c>
      <c r="C598" t="s">
        <v>7</v>
      </c>
      <c r="D598" t="s">
        <v>11</v>
      </c>
      <c r="E598">
        <v>2</v>
      </c>
      <c r="F598">
        <v>125000</v>
      </c>
    </row>
    <row r="599" spans="1:6" x14ac:dyDescent="0.25">
      <c r="A599">
        <v>28</v>
      </c>
      <c r="B599" t="s">
        <v>9</v>
      </c>
      <c r="C599" t="s">
        <v>10</v>
      </c>
      <c r="D599" t="s">
        <v>43</v>
      </c>
      <c r="E599">
        <v>6</v>
      </c>
      <c r="F599">
        <v>175000</v>
      </c>
    </row>
    <row r="600" spans="1:6" x14ac:dyDescent="0.25">
      <c r="A600">
        <v>30</v>
      </c>
      <c r="B600" t="s">
        <v>6</v>
      </c>
      <c r="C600" t="s">
        <v>7</v>
      </c>
      <c r="D600" t="s">
        <v>8</v>
      </c>
      <c r="E600">
        <v>8</v>
      </c>
      <c r="F600">
        <v>190000</v>
      </c>
    </row>
    <row r="601" spans="1:6" x14ac:dyDescent="0.25">
      <c r="A601">
        <v>27</v>
      </c>
      <c r="B601" t="s">
        <v>9</v>
      </c>
      <c r="C601" t="s">
        <v>7</v>
      </c>
      <c r="D601" t="s">
        <v>17</v>
      </c>
      <c r="E601">
        <v>4</v>
      </c>
      <c r="F601">
        <v>150000</v>
      </c>
    </row>
    <row r="602" spans="1:6" x14ac:dyDescent="0.25">
      <c r="A602">
        <v>24</v>
      </c>
      <c r="B602" t="s">
        <v>6</v>
      </c>
      <c r="C602" t="s">
        <v>7</v>
      </c>
      <c r="D602" t="s">
        <v>11</v>
      </c>
      <c r="E602">
        <v>1</v>
      </c>
      <c r="F602">
        <v>95000</v>
      </c>
    </row>
    <row r="603" spans="1:6" x14ac:dyDescent="0.25">
      <c r="A603">
        <v>31</v>
      </c>
      <c r="B603" t="s">
        <v>6</v>
      </c>
      <c r="C603" t="s">
        <v>10</v>
      </c>
      <c r="D603" t="s">
        <v>43</v>
      </c>
      <c r="E603">
        <v>9</v>
      </c>
      <c r="F603">
        <v>195000</v>
      </c>
    </row>
    <row r="604" spans="1:6" x14ac:dyDescent="0.25">
      <c r="A604">
        <v>28</v>
      </c>
      <c r="B604" t="s">
        <v>6</v>
      </c>
      <c r="C604" t="s">
        <v>7</v>
      </c>
      <c r="D604" t="s">
        <v>8</v>
      </c>
      <c r="E604">
        <v>5</v>
      </c>
      <c r="F604">
        <v>160000</v>
      </c>
    </row>
    <row r="605" spans="1:6" x14ac:dyDescent="0.25">
      <c r="A605">
        <v>33</v>
      </c>
      <c r="B605" t="s">
        <v>9</v>
      </c>
      <c r="C605" t="s">
        <v>10</v>
      </c>
      <c r="D605" t="s">
        <v>17</v>
      </c>
      <c r="E605">
        <v>11</v>
      </c>
      <c r="F605">
        <v>198000</v>
      </c>
    </row>
    <row r="606" spans="1:6" x14ac:dyDescent="0.25">
      <c r="A606">
        <v>26</v>
      </c>
      <c r="B606" t="s">
        <v>6</v>
      </c>
      <c r="C606" t="s">
        <v>7</v>
      </c>
      <c r="D606" t="s">
        <v>11</v>
      </c>
      <c r="E606">
        <v>3</v>
      </c>
      <c r="F606">
        <v>130000</v>
      </c>
    </row>
    <row r="607" spans="1:6" x14ac:dyDescent="0.25">
      <c r="A607">
        <v>30</v>
      </c>
      <c r="B607" t="s">
        <v>9</v>
      </c>
      <c r="C607" t="s">
        <v>12</v>
      </c>
      <c r="D607" t="s">
        <v>43</v>
      </c>
      <c r="E607">
        <v>7</v>
      </c>
      <c r="F607">
        <v>185000</v>
      </c>
    </row>
    <row r="608" spans="1:6" x14ac:dyDescent="0.25">
      <c r="A608">
        <v>27</v>
      </c>
      <c r="B608" t="s">
        <v>6</v>
      </c>
      <c r="C608" t="s">
        <v>7</v>
      </c>
      <c r="D608" t="s">
        <v>8</v>
      </c>
      <c r="E608">
        <v>4</v>
      </c>
      <c r="F608">
        <v>140000</v>
      </c>
    </row>
    <row r="609" spans="1:6" x14ac:dyDescent="0.25">
      <c r="A609">
        <v>34</v>
      </c>
      <c r="B609" t="s">
        <v>9</v>
      </c>
      <c r="C609" t="s">
        <v>10</v>
      </c>
      <c r="D609" t="s">
        <v>17</v>
      </c>
      <c r="E609">
        <v>12</v>
      </c>
      <c r="F609">
        <v>196000</v>
      </c>
    </row>
    <row r="610" spans="1:6" x14ac:dyDescent="0.25">
      <c r="A610">
        <v>23</v>
      </c>
      <c r="B610" t="s">
        <v>6</v>
      </c>
      <c r="C610" t="s">
        <v>7</v>
      </c>
      <c r="D610" t="s">
        <v>11</v>
      </c>
      <c r="E610">
        <v>1</v>
      </c>
      <c r="F610">
        <v>90000</v>
      </c>
    </row>
    <row r="611" spans="1:6" x14ac:dyDescent="0.25">
      <c r="A611">
        <v>32</v>
      </c>
      <c r="B611" t="s">
        <v>9</v>
      </c>
      <c r="C611" t="s">
        <v>12</v>
      </c>
      <c r="D611" t="s">
        <v>43</v>
      </c>
      <c r="E611">
        <v>10</v>
      </c>
      <c r="F611">
        <v>193000</v>
      </c>
    </row>
    <row r="612" spans="1:6" x14ac:dyDescent="0.25">
      <c r="A612">
        <v>29</v>
      </c>
      <c r="B612" t="s">
        <v>6</v>
      </c>
      <c r="C612" t="s">
        <v>7</v>
      </c>
      <c r="D612" t="s">
        <v>8</v>
      </c>
      <c r="E612">
        <v>6</v>
      </c>
      <c r="F612">
        <v>170000</v>
      </c>
    </row>
    <row r="613" spans="1:6" x14ac:dyDescent="0.25">
      <c r="A613">
        <v>30</v>
      </c>
      <c r="B613" t="s">
        <v>9</v>
      </c>
      <c r="C613" t="s">
        <v>7</v>
      </c>
      <c r="D613" t="s">
        <v>17</v>
      </c>
      <c r="E613">
        <v>5</v>
      </c>
      <c r="F613">
        <v>160000</v>
      </c>
    </row>
    <row r="614" spans="1:6" x14ac:dyDescent="0.25">
      <c r="A614">
        <v>26</v>
      </c>
      <c r="B614" t="s">
        <v>6</v>
      </c>
      <c r="C614" t="s">
        <v>7</v>
      </c>
      <c r="D614" t="s">
        <v>11</v>
      </c>
      <c r="E614">
        <v>3</v>
      </c>
      <c r="F614">
        <v>135000</v>
      </c>
    </row>
    <row r="615" spans="1:6" x14ac:dyDescent="0.25">
      <c r="A615">
        <v>31</v>
      </c>
      <c r="B615" t="s">
        <v>9</v>
      </c>
      <c r="C615" t="s">
        <v>10</v>
      </c>
      <c r="D615" t="s">
        <v>43</v>
      </c>
      <c r="E615">
        <v>6</v>
      </c>
      <c r="F615">
        <v>180000</v>
      </c>
    </row>
    <row r="616" spans="1:6" x14ac:dyDescent="0.25">
      <c r="A616">
        <v>28</v>
      </c>
      <c r="B616" t="s">
        <v>6</v>
      </c>
      <c r="C616" t="s">
        <v>7</v>
      </c>
      <c r="D616" t="s">
        <v>8</v>
      </c>
      <c r="E616">
        <v>5</v>
      </c>
      <c r="F616">
        <v>160000</v>
      </c>
    </row>
    <row r="617" spans="1:6" x14ac:dyDescent="0.25">
      <c r="A617">
        <v>33</v>
      </c>
      <c r="B617" t="s">
        <v>9</v>
      </c>
      <c r="C617" t="s">
        <v>10</v>
      </c>
      <c r="D617" t="s">
        <v>17</v>
      </c>
      <c r="E617">
        <v>11</v>
      </c>
      <c r="F617">
        <v>198000</v>
      </c>
    </row>
    <row r="618" spans="1:6" x14ac:dyDescent="0.25">
      <c r="A618">
        <v>24</v>
      </c>
      <c r="B618" t="s">
        <v>6</v>
      </c>
      <c r="C618" t="s">
        <v>7</v>
      </c>
      <c r="D618" t="s">
        <v>11</v>
      </c>
      <c r="E618">
        <v>1</v>
      </c>
      <c r="F618">
        <v>90000</v>
      </c>
    </row>
    <row r="619" spans="1:6" x14ac:dyDescent="0.25">
      <c r="A619">
        <v>30</v>
      </c>
      <c r="B619" t="s">
        <v>9</v>
      </c>
      <c r="C619" t="s">
        <v>12</v>
      </c>
      <c r="D619" t="s">
        <v>43</v>
      </c>
      <c r="E619">
        <v>7</v>
      </c>
      <c r="F619">
        <v>185000</v>
      </c>
    </row>
    <row r="620" spans="1:6" x14ac:dyDescent="0.25">
      <c r="A620">
        <v>27</v>
      </c>
      <c r="B620" t="s">
        <v>6</v>
      </c>
      <c r="C620" t="s">
        <v>7</v>
      </c>
      <c r="D620" t="s">
        <v>8</v>
      </c>
      <c r="E620">
        <v>4</v>
      </c>
      <c r="F620">
        <v>140000</v>
      </c>
    </row>
    <row r="621" spans="1:6" x14ac:dyDescent="0.25">
      <c r="A621">
        <v>34</v>
      </c>
      <c r="B621" t="s">
        <v>9</v>
      </c>
      <c r="C621" t="s">
        <v>10</v>
      </c>
      <c r="D621" t="s">
        <v>17</v>
      </c>
      <c r="E621">
        <v>12</v>
      </c>
      <c r="F621">
        <v>196000</v>
      </c>
    </row>
    <row r="622" spans="1:6" x14ac:dyDescent="0.25">
      <c r="A622">
        <v>25</v>
      </c>
      <c r="B622" t="s">
        <v>6</v>
      </c>
      <c r="C622" t="s">
        <v>7</v>
      </c>
      <c r="D622" t="s">
        <v>11</v>
      </c>
      <c r="E622">
        <v>2</v>
      </c>
      <c r="F622">
        <v>115000</v>
      </c>
    </row>
    <row r="623" spans="1:6" x14ac:dyDescent="0.25">
      <c r="A623">
        <v>29</v>
      </c>
      <c r="B623" t="s">
        <v>9</v>
      </c>
      <c r="C623" t="s">
        <v>10</v>
      </c>
      <c r="D623" t="s">
        <v>43</v>
      </c>
      <c r="E623">
        <v>6</v>
      </c>
      <c r="F623">
        <v>180000</v>
      </c>
    </row>
    <row r="624" spans="1:6" x14ac:dyDescent="0.25">
      <c r="A624">
        <v>32</v>
      </c>
      <c r="B624" t="s">
        <v>6</v>
      </c>
      <c r="C624" t="s">
        <v>7</v>
      </c>
      <c r="D624" t="s">
        <v>8</v>
      </c>
      <c r="E624">
        <v>8</v>
      </c>
      <c r="F624">
        <v>190000</v>
      </c>
    </row>
    <row r="625" spans="1:6" x14ac:dyDescent="0.25">
      <c r="A625">
        <v>27</v>
      </c>
      <c r="B625" t="s">
        <v>9</v>
      </c>
      <c r="C625" t="s">
        <v>7</v>
      </c>
      <c r="D625" t="s">
        <v>17</v>
      </c>
      <c r="E625">
        <v>4</v>
      </c>
      <c r="F625">
        <v>150000</v>
      </c>
    </row>
    <row r="626" spans="1:6" x14ac:dyDescent="0.25">
      <c r="A626">
        <v>31</v>
      </c>
      <c r="B626" t="s">
        <v>6</v>
      </c>
      <c r="C626" t="s">
        <v>7</v>
      </c>
      <c r="D626" t="s">
        <v>11</v>
      </c>
      <c r="E626">
        <v>9</v>
      </c>
      <c r="F626">
        <v>195000</v>
      </c>
    </row>
    <row r="627" spans="1:6" x14ac:dyDescent="0.25">
      <c r="A627">
        <v>28</v>
      </c>
      <c r="B627" t="s">
        <v>9</v>
      </c>
      <c r="C627" t="s">
        <v>7</v>
      </c>
      <c r="D627" t="s">
        <v>8</v>
      </c>
      <c r="E627">
        <v>5</v>
      </c>
      <c r="F627">
        <v>160000</v>
      </c>
    </row>
    <row r="628" spans="1:6" x14ac:dyDescent="0.25">
      <c r="A628">
        <v>33</v>
      </c>
      <c r="B628" t="s">
        <v>6</v>
      </c>
      <c r="C628" t="s">
        <v>10</v>
      </c>
      <c r="D628" t="s">
        <v>17</v>
      </c>
      <c r="E628">
        <v>11</v>
      </c>
      <c r="F628">
        <v>198000</v>
      </c>
    </row>
    <row r="629" spans="1:6" x14ac:dyDescent="0.25">
      <c r="A629">
        <v>26</v>
      </c>
      <c r="B629" t="s">
        <v>9</v>
      </c>
      <c r="C629" t="s">
        <v>7</v>
      </c>
      <c r="D629" t="s">
        <v>11</v>
      </c>
      <c r="E629">
        <v>3</v>
      </c>
      <c r="F629">
        <v>130000</v>
      </c>
    </row>
    <row r="630" spans="1:6" x14ac:dyDescent="0.25">
      <c r="A630">
        <v>30</v>
      </c>
      <c r="B630" t="s">
        <v>6</v>
      </c>
      <c r="C630" t="s">
        <v>12</v>
      </c>
      <c r="D630" t="s">
        <v>43</v>
      </c>
      <c r="E630">
        <v>7</v>
      </c>
      <c r="F630">
        <v>185000</v>
      </c>
    </row>
    <row r="631" spans="1:6" x14ac:dyDescent="0.25">
      <c r="A631">
        <v>27</v>
      </c>
      <c r="B631" t="s">
        <v>9</v>
      </c>
      <c r="C631" t="s">
        <v>7</v>
      </c>
      <c r="D631" t="s">
        <v>8</v>
      </c>
      <c r="E631">
        <v>4</v>
      </c>
      <c r="F631">
        <v>140000</v>
      </c>
    </row>
    <row r="632" spans="1:6" x14ac:dyDescent="0.25">
      <c r="A632">
        <v>34</v>
      </c>
      <c r="B632" t="s">
        <v>6</v>
      </c>
      <c r="C632" t="s">
        <v>10</v>
      </c>
      <c r="D632" t="s">
        <v>17</v>
      </c>
      <c r="E632">
        <v>12</v>
      </c>
      <c r="F632">
        <v>196000</v>
      </c>
    </row>
    <row r="633" spans="1:6" x14ac:dyDescent="0.25">
      <c r="A633">
        <v>25</v>
      </c>
      <c r="B633" t="s">
        <v>9</v>
      </c>
      <c r="C633" t="s">
        <v>7</v>
      </c>
      <c r="D633" t="s">
        <v>11</v>
      </c>
      <c r="E633">
        <v>2</v>
      </c>
      <c r="F633">
        <v>110000</v>
      </c>
    </row>
    <row r="634" spans="1:6" x14ac:dyDescent="0.25">
      <c r="A634">
        <v>32</v>
      </c>
      <c r="B634" t="s">
        <v>6</v>
      </c>
      <c r="C634" t="s">
        <v>7</v>
      </c>
      <c r="D634" t="s">
        <v>8</v>
      </c>
      <c r="E634">
        <v>8</v>
      </c>
      <c r="F634">
        <v>190000</v>
      </c>
    </row>
    <row r="635" spans="1:6" x14ac:dyDescent="0.25">
      <c r="A635">
        <v>29</v>
      </c>
      <c r="B635" t="s">
        <v>9</v>
      </c>
      <c r="C635" t="s">
        <v>10</v>
      </c>
      <c r="D635" t="s">
        <v>43</v>
      </c>
      <c r="E635">
        <v>6</v>
      </c>
      <c r="F635">
        <v>180000</v>
      </c>
    </row>
    <row r="636" spans="1:6" x14ac:dyDescent="0.25">
      <c r="A636">
        <v>30</v>
      </c>
      <c r="B636" t="s">
        <v>6</v>
      </c>
      <c r="C636" t="s">
        <v>7</v>
      </c>
      <c r="D636" t="s">
        <v>11</v>
      </c>
      <c r="E636">
        <v>5</v>
      </c>
      <c r="F636">
        <v>160000</v>
      </c>
    </row>
    <row r="637" spans="1:6" x14ac:dyDescent="0.25">
      <c r="A637">
        <v>33</v>
      </c>
      <c r="B637" t="s">
        <v>9</v>
      </c>
      <c r="C637" t="s">
        <v>10</v>
      </c>
      <c r="D637" t="s">
        <v>17</v>
      </c>
      <c r="E637">
        <v>11</v>
      </c>
      <c r="F637">
        <v>198000</v>
      </c>
    </row>
    <row r="638" spans="1:6" x14ac:dyDescent="0.25">
      <c r="A638">
        <v>24</v>
      </c>
      <c r="B638" t="s">
        <v>6</v>
      </c>
      <c r="C638" t="s">
        <v>7</v>
      </c>
      <c r="D638" t="s">
        <v>11</v>
      </c>
      <c r="E638">
        <v>1</v>
      </c>
      <c r="F638">
        <v>90000</v>
      </c>
    </row>
    <row r="639" spans="1:6" x14ac:dyDescent="0.25">
      <c r="A639">
        <v>31</v>
      </c>
      <c r="B639" t="s">
        <v>9</v>
      </c>
      <c r="C639" t="s">
        <v>12</v>
      </c>
      <c r="D639" t="s">
        <v>43</v>
      </c>
      <c r="E639">
        <v>9</v>
      </c>
      <c r="F639">
        <v>195000</v>
      </c>
    </row>
    <row r="640" spans="1:6" x14ac:dyDescent="0.25">
      <c r="A640">
        <v>28</v>
      </c>
      <c r="B640" t="s">
        <v>6</v>
      </c>
      <c r="C640" t="s">
        <v>7</v>
      </c>
      <c r="D640" t="s">
        <v>8</v>
      </c>
      <c r="E640">
        <v>5</v>
      </c>
      <c r="F640">
        <v>160000</v>
      </c>
    </row>
    <row r="641" spans="1:6" x14ac:dyDescent="0.25">
      <c r="A641">
        <v>27</v>
      </c>
      <c r="B641" t="s">
        <v>9</v>
      </c>
      <c r="C641" t="s">
        <v>7</v>
      </c>
      <c r="D641" t="s">
        <v>17</v>
      </c>
      <c r="E641">
        <v>4</v>
      </c>
      <c r="F641">
        <v>150000</v>
      </c>
    </row>
    <row r="642" spans="1:6" x14ac:dyDescent="0.25">
      <c r="A642">
        <v>26</v>
      </c>
      <c r="B642" t="s">
        <v>6</v>
      </c>
      <c r="C642" t="s">
        <v>7</v>
      </c>
      <c r="D642" t="s">
        <v>11</v>
      </c>
      <c r="E642">
        <v>3</v>
      </c>
      <c r="F642">
        <v>130000</v>
      </c>
    </row>
    <row r="643" spans="1:6" x14ac:dyDescent="0.25">
      <c r="A643">
        <v>29</v>
      </c>
      <c r="B643" t="s">
        <v>9</v>
      </c>
      <c r="C643" t="s">
        <v>10</v>
      </c>
      <c r="D643" t="s">
        <v>43</v>
      </c>
      <c r="E643">
        <v>6</v>
      </c>
      <c r="F643">
        <v>180000</v>
      </c>
    </row>
    <row r="644" spans="1:6" x14ac:dyDescent="0.25">
      <c r="A644">
        <v>32</v>
      </c>
      <c r="B644" t="s">
        <v>6</v>
      </c>
      <c r="C644" t="s">
        <v>7</v>
      </c>
      <c r="D644" t="s">
        <v>8</v>
      </c>
      <c r="E644">
        <v>8</v>
      </c>
      <c r="F644">
        <v>190000</v>
      </c>
    </row>
    <row r="645" spans="1:6" x14ac:dyDescent="0.25">
      <c r="A645">
        <v>33</v>
      </c>
      <c r="B645" t="s">
        <v>9</v>
      </c>
      <c r="C645" t="s">
        <v>10</v>
      </c>
      <c r="D645" t="s">
        <v>17</v>
      </c>
      <c r="E645">
        <v>11</v>
      </c>
      <c r="F645">
        <v>198000</v>
      </c>
    </row>
    <row r="646" spans="1:6" x14ac:dyDescent="0.25">
      <c r="A646">
        <v>25</v>
      </c>
      <c r="B646" t="s">
        <v>6</v>
      </c>
      <c r="C646" t="s">
        <v>7</v>
      </c>
      <c r="D646" t="s">
        <v>11</v>
      </c>
      <c r="E646">
        <v>2</v>
      </c>
      <c r="F646">
        <v>110000</v>
      </c>
    </row>
    <row r="647" spans="1:6" x14ac:dyDescent="0.25">
      <c r="A647">
        <v>30</v>
      </c>
      <c r="B647" t="s">
        <v>9</v>
      </c>
      <c r="C647" t="s">
        <v>12</v>
      </c>
      <c r="D647" t="s">
        <v>43</v>
      </c>
      <c r="E647">
        <v>7</v>
      </c>
      <c r="F647">
        <v>185000</v>
      </c>
    </row>
    <row r="648" spans="1:6" x14ac:dyDescent="0.25">
      <c r="A648">
        <v>27</v>
      </c>
      <c r="B648" t="s">
        <v>6</v>
      </c>
      <c r="C648" t="s">
        <v>7</v>
      </c>
      <c r="D648" t="s">
        <v>8</v>
      </c>
      <c r="E648">
        <v>4</v>
      </c>
      <c r="F648">
        <v>140000</v>
      </c>
    </row>
    <row r="649" spans="1:6" x14ac:dyDescent="0.25">
      <c r="A649">
        <v>34</v>
      </c>
      <c r="B649" t="s">
        <v>9</v>
      </c>
      <c r="C649" t="s">
        <v>10</v>
      </c>
      <c r="D649" t="s">
        <v>17</v>
      </c>
      <c r="E649">
        <v>12</v>
      </c>
      <c r="F649">
        <v>196000</v>
      </c>
    </row>
    <row r="650" spans="1:6" x14ac:dyDescent="0.25">
      <c r="A650">
        <v>31</v>
      </c>
      <c r="B650" t="s">
        <v>6</v>
      </c>
      <c r="C650" t="s">
        <v>7</v>
      </c>
      <c r="D650" t="s">
        <v>11</v>
      </c>
      <c r="E650">
        <v>9</v>
      </c>
      <c r="F650">
        <v>195000</v>
      </c>
    </row>
    <row r="651" spans="1:6" x14ac:dyDescent="0.25">
      <c r="A651">
        <v>28</v>
      </c>
      <c r="B651" t="s">
        <v>9</v>
      </c>
      <c r="C651" t="s">
        <v>7</v>
      </c>
      <c r="D651" t="s">
        <v>8</v>
      </c>
      <c r="E651">
        <v>5</v>
      </c>
      <c r="F651">
        <v>160000</v>
      </c>
    </row>
    <row r="652" spans="1:6" x14ac:dyDescent="0.25">
      <c r="A652">
        <v>26</v>
      </c>
      <c r="B652" t="s">
        <v>6</v>
      </c>
      <c r="C652" t="s">
        <v>7</v>
      </c>
      <c r="D652" t="s">
        <v>11</v>
      </c>
      <c r="E652">
        <v>3</v>
      </c>
      <c r="F652">
        <v>130000</v>
      </c>
    </row>
    <row r="653" spans="1:6" x14ac:dyDescent="0.25">
      <c r="A653">
        <v>29</v>
      </c>
      <c r="B653" t="s">
        <v>9</v>
      </c>
      <c r="C653" t="s">
        <v>10</v>
      </c>
      <c r="D653" t="s">
        <v>43</v>
      </c>
      <c r="E653">
        <v>6</v>
      </c>
      <c r="F653">
        <v>180000</v>
      </c>
    </row>
    <row r="654" spans="1:6" x14ac:dyDescent="0.25">
      <c r="A654">
        <v>32</v>
      </c>
      <c r="B654" t="s">
        <v>6</v>
      </c>
      <c r="C654" t="s">
        <v>7</v>
      </c>
      <c r="D654" t="s">
        <v>8</v>
      </c>
      <c r="E654">
        <v>8</v>
      </c>
      <c r="F654">
        <v>190000</v>
      </c>
    </row>
    <row r="655" spans="1:6" x14ac:dyDescent="0.25">
      <c r="A655">
        <v>33</v>
      </c>
      <c r="B655" t="s">
        <v>9</v>
      </c>
      <c r="C655" t="s">
        <v>10</v>
      </c>
      <c r="D655" t="s">
        <v>17</v>
      </c>
      <c r="E655">
        <v>11</v>
      </c>
      <c r="F655">
        <v>198000</v>
      </c>
    </row>
    <row r="656" spans="1:6" x14ac:dyDescent="0.25">
      <c r="A656">
        <v>24</v>
      </c>
      <c r="B656" t="s">
        <v>6</v>
      </c>
      <c r="C656" t="s">
        <v>7</v>
      </c>
      <c r="D656" t="s">
        <v>11</v>
      </c>
      <c r="E656">
        <v>1</v>
      </c>
      <c r="F656">
        <v>90000</v>
      </c>
    </row>
    <row r="657" spans="1:6" x14ac:dyDescent="0.25">
      <c r="A657">
        <v>27</v>
      </c>
      <c r="B657" t="s">
        <v>6</v>
      </c>
      <c r="C657" t="s">
        <v>7</v>
      </c>
      <c r="D657" t="s">
        <v>8</v>
      </c>
      <c r="E657">
        <v>4</v>
      </c>
      <c r="F657">
        <v>140000</v>
      </c>
    </row>
    <row r="658" spans="1:6" x14ac:dyDescent="0.25">
      <c r="A658">
        <v>25</v>
      </c>
      <c r="B658" t="s">
        <v>9</v>
      </c>
      <c r="C658" t="s">
        <v>7</v>
      </c>
      <c r="D658" t="s">
        <v>11</v>
      </c>
      <c r="E658">
        <v>2</v>
      </c>
      <c r="F658">
        <v>110000</v>
      </c>
    </row>
    <row r="659" spans="1:6" x14ac:dyDescent="0.25">
      <c r="A659">
        <v>30</v>
      </c>
      <c r="B659" t="s">
        <v>9</v>
      </c>
      <c r="C659" t="s">
        <v>12</v>
      </c>
      <c r="D659" t="s">
        <v>43</v>
      </c>
      <c r="E659">
        <v>7</v>
      </c>
      <c r="F659">
        <v>185000</v>
      </c>
    </row>
    <row r="660" spans="1:6" x14ac:dyDescent="0.25">
      <c r="A660">
        <v>31</v>
      </c>
      <c r="B660" t="s">
        <v>6</v>
      </c>
      <c r="C660" t="s">
        <v>7</v>
      </c>
      <c r="D660" t="s">
        <v>11</v>
      </c>
      <c r="E660">
        <v>9</v>
      </c>
      <c r="F660">
        <v>195000</v>
      </c>
    </row>
    <row r="661" spans="1:6" x14ac:dyDescent="0.25">
      <c r="A661">
        <v>28</v>
      </c>
      <c r="B661" t="s">
        <v>9</v>
      </c>
      <c r="C661" t="s">
        <v>7</v>
      </c>
      <c r="D661" t="s">
        <v>8</v>
      </c>
      <c r="E661">
        <v>5</v>
      </c>
      <c r="F661">
        <v>160000</v>
      </c>
    </row>
    <row r="662" spans="1:6" x14ac:dyDescent="0.25">
      <c r="A662">
        <v>26</v>
      </c>
      <c r="B662" t="s">
        <v>6</v>
      </c>
      <c r="C662" t="s">
        <v>7</v>
      </c>
      <c r="D662" t="s">
        <v>11</v>
      </c>
      <c r="E662">
        <v>3</v>
      </c>
      <c r="F662">
        <v>130000</v>
      </c>
    </row>
    <row r="663" spans="1:6" x14ac:dyDescent="0.25">
      <c r="A663">
        <v>29</v>
      </c>
      <c r="B663" t="s">
        <v>9</v>
      </c>
      <c r="C663" t="s">
        <v>10</v>
      </c>
      <c r="D663" t="s">
        <v>43</v>
      </c>
      <c r="E663">
        <v>6</v>
      </c>
      <c r="F663">
        <v>180000</v>
      </c>
    </row>
    <row r="664" spans="1:6" x14ac:dyDescent="0.25">
      <c r="A664">
        <v>32</v>
      </c>
      <c r="B664" t="s">
        <v>6</v>
      </c>
      <c r="C664" t="s">
        <v>7</v>
      </c>
      <c r="D664" t="s">
        <v>8</v>
      </c>
      <c r="E664">
        <v>8</v>
      </c>
      <c r="F664">
        <v>190000</v>
      </c>
    </row>
    <row r="665" spans="1:6" x14ac:dyDescent="0.25">
      <c r="A665">
        <v>33</v>
      </c>
      <c r="B665" t="s">
        <v>9</v>
      </c>
      <c r="C665" t="s">
        <v>10</v>
      </c>
      <c r="D665" t="s">
        <v>17</v>
      </c>
      <c r="E665">
        <v>11</v>
      </c>
      <c r="F665">
        <v>198000</v>
      </c>
    </row>
    <row r="666" spans="1:6" x14ac:dyDescent="0.25">
      <c r="A666">
        <v>24</v>
      </c>
      <c r="B666" t="s">
        <v>6</v>
      </c>
      <c r="C666" t="s">
        <v>7</v>
      </c>
      <c r="D666" t="s">
        <v>11</v>
      </c>
      <c r="E666">
        <v>1</v>
      </c>
      <c r="F666">
        <v>90000</v>
      </c>
    </row>
    <row r="667" spans="1:6" x14ac:dyDescent="0.25">
      <c r="A667">
        <v>27</v>
      </c>
      <c r="B667" t="s">
        <v>6</v>
      </c>
      <c r="C667" t="s">
        <v>7</v>
      </c>
      <c r="D667" t="s">
        <v>8</v>
      </c>
      <c r="E667">
        <v>4</v>
      </c>
      <c r="F667">
        <v>140000</v>
      </c>
    </row>
    <row r="668" spans="1:6" x14ac:dyDescent="0.25">
      <c r="A668">
        <v>25</v>
      </c>
      <c r="B668" t="s">
        <v>9</v>
      </c>
      <c r="C668" t="s">
        <v>7</v>
      </c>
      <c r="D668" t="s">
        <v>11</v>
      </c>
      <c r="E668">
        <v>2</v>
      </c>
      <c r="F668">
        <v>110000</v>
      </c>
    </row>
    <row r="669" spans="1:6" x14ac:dyDescent="0.25">
      <c r="A669">
        <v>30</v>
      </c>
      <c r="B669" t="s">
        <v>9</v>
      </c>
      <c r="C669" t="s">
        <v>12</v>
      </c>
      <c r="D669" t="s">
        <v>43</v>
      </c>
      <c r="E669">
        <v>7</v>
      </c>
      <c r="F669">
        <v>185000</v>
      </c>
    </row>
    <row r="670" spans="1:6" x14ac:dyDescent="0.25">
      <c r="A670">
        <v>31</v>
      </c>
      <c r="B670" t="s">
        <v>6</v>
      </c>
      <c r="C670" t="s">
        <v>7</v>
      </c>
      <c r="D670" t="s">
        <v>11</v>
      </c>
      <c r="E670">
        <v>9</v>
      </c>
      <c r="F670">
        <v>195000</v>
      </c>
    </row>
    <row r="671" spans="1:6" x14ac:dyDescent="0.25">
      <c r="A671">
        <v>28</v>
      </c>
      <c r="B671" t="s">
        <v>9</v>
      </c>
      <c r="C671" t="s">
        <v>7</v>
      </c>
      <c r="D671" t="s">
        <v>8</v>
      </c>
      <c r="E671">
        <v>5</v>
      </c>
      <c r="F671">
        <v>160000</v>
      </c>
    </row>
    <row r="672" spans="1:6" x14ac:dyDescent="0.25">
      <c r="A672">
        <v>26</v>
      </c>
      <c r="B672" t="s">
        <v>6</v>
      </c>
      <c r="C672" t="s">
        <v>7</v>
      </c>
      <c r="D672" t="s">
        <v>11</v>
      </c>
      <c r="E672">
        <v>3</v>
      </c>
      <c r="F672">
        <v>130000</v>
      </c>
    </row>
    <row r="673" spans="1:6" x14ac:dyDescent="0.25">
      <c r="A673">
        <v>29</v>
      </c>
      <c r="B673" t="s">
        <v>9</v>
      </c>
      <c r="C673" t="s">
        <v>10</v>
      </c>
      <c r="D673" t="s">
        <v>43</v>
      </c>
      <c r="E673">
        <v>6</v>
      </c>
      <c r="F673">
        <v>180000</v>
      </c>
    </row>
    <row r="674" spans="1:6" x14ac:dyDescent="0.25">
      <c r="A674">
        <v>32</v>
      </c>
      <c r="B674" t="s">
        <v>6</v>
      </c>
      <c r="C674" t="s">
        <v>7</v>
      </c>
      <c r="D674" t="s">
        <v>8</v>
      </c>
      <c r="E674">
        <v>8</v>
      </c>
      <c r="F674">
        <v>190000</v>
      </c>
    </row>
    <row r="675" spans="1:6" x14ac:dyDescent="0.25">
      <c r="A675">
        <v>33</v>
      </c>
      <c r="B675" t="s">
        <v>9</v>
      </c>
      <c r="C675" t="s">
        <v>10</v>
      </c>
      <c r="D675" t="s">
        <v>17</v>
      </c>
      <c r="E675">
        <v>11</v>
      </c>
      <c r="F675">
        <v>198000</v>
      </c>
    </row>
    <row r="676" spans="1:6" x14ac:dyDescent="0.25">
      <c r="A676">
        <v>24</v>
      </c>
      <c r="B676" t="s">
        <v>6</v>
      </c>
      <c r="C676" t="s">
        <v>7</v>
      </c>
      <c r="D676" t="s">
        <v>11</v>
      </c>
      <c r="E676">
        <v>1</v>
      </c>
      <c r="F676">
        <v>90000</v>
      </c>
    </row>
    <row r="677" spans="1:6" x14ac:dyDescent="0.25">
      <c r="A677">
        <v>27</v>
      </c>
      <c r="B677" t="s">
        <v>6</v>
      </c>
      <c r="C677" t="s">
        <v>7</v>
      </c>
      <c r="D677" t="s">
        <v>8</v>
      </c>
      <c r="E677">
        <v>4</v>
      </c>
      <c r="F677">
        <v>140000</v>
      </c>
    </row>
    <row r="678" spans="1:6" x14ac:dyDescent="0.25">
      <c r="A678">
        <v>23</v>
      </c>
      <c r="B678" t="s">
        <v>6</v>
      </c>
      <c r="C678" t="s">
        <v>7</v>
      </c>
      <c r="D678" t="s">
        <v>11</v>
      </c>
      <c r="E678">
        <v>1</v>
      </c>
      <c r="F678">
        <v>90000</v>
      </c>
    </row>
    <row r="679" spans="1:6" x14ac:dyDescent="0.25">
      <c r="A679">
        <v>27</v>
      </c>
      <c r="B679" t="s">
        <v>9</v>
      </c>
      <c r="C679" t="s">
        <v>10</v>
      </c>
      <c r="D679" t="s">
        <v>43</v>
      </c>
      <c r="E679">
        <v>4</v>
      </c>
      <c r="F679">
        <v>150000</v>
      </c>
    </row>
    <row r="680" spans="1:6" x14ac:dyDescent="0.25">
      <c r="A680">
        <v>32</v>
      </c>
      <c r="B680" t="s">
        <v>6</v>
      </c>
      <c r="C680" t="s">
        <v>7</v>
      </c>
      <c r="D680" t="s">
        <v>8</v>
      </c>
      <c r="E680">
        <v>8</v>
      </c>
      <c r="F680">
        <v>190000</v>
      </c>
    </row>
    <row r="681" spans="1:6" x14ac:dyDescent="0.25">
      <c r="A681">
        <v>24</v>
      </c>
      <c r="B681" t="s">
        <v>9</v>
      </c>
      <c r="C681" t="s">
        <v>7</v>
      </c>
      <c r="D681" t="s">
        <v>17</v>
      </c>
      <c r="E681">
        <v>3</v>
      </c>
      <c r="F681">
        <v>125000</v>
      </c>
    </row>
    <row r="682" spans="1:6" x14ac:dyDescent="0.25">
      <c r="A682">
        <v>25</v>
      </c>
      <c r="B682" t="s">
        <v>6</v>
      </c>
      <c r="C682" t="s">
        <v>7</v>
      </c>
      <c r="D682" t="s">
        <v>11</v>
      </c>
      <c r="E682">
        <v>2</v>
      </c>
      <c r="F682">
        <v>110000</v>
      </c>
    </row>
    <row r="683" spans="1:6" x14ac:dyDescent="0.25">
      <c r="A683">
        <v>31</v>
      </c>
      <c r="B683" t="s">
        <v>6</v>
      </c>
      <c r="C683" t="s">
        <v>10</v>
      </c>
      <c r="D683" t="s">
        <v>43</v>
      </c>
      <c r="E683">
        <v>7</v>
      </c>
      <c r="F683">
        <v>180000</v>
      </c>
    </row>
    <row r="684" spans="1:6" x14ac:dyDescent="0.25">
      <c r="A684">
        <v>28</v>
      </c>
      <c r="B684" t="s">
        <v>6</v>
      </c>
      <c r="C684" t="s">
        <v>7</v>
      </c>
      <c r="D684" t="s">
        <v>8</v>
      </c>
      <c r="E684">
        <v>5</v>
      </c>
      <c r="F684">
        <v>160000</v>
      </c>
    </row>
    <row r="685" spans="1:6" x14ac:dyDescent="0.25">
      <c r="A685">
        <v>33</v>
      </c>
      <c r="B685" t="s">
        <v>9</v>
      </c>
      <c r="C685" t="s">
        <v>10</v>
      </c>
      <c r="D685" t="s">
        <v>17</v>
      </c>
      <c r="E685">
        <v>10</v>
      </c>
      <c r="F685">
        <v>195000</v>
      </c>
    </row>
    <row r="686" spans="1:6" x14ac:dyDescent="0.25">
      <c r="A686">
        <v>26</v>
      </c>
      <c r="B686" t="s">
        <v>6</v>
      </c>
      <c r="C686" t="s">
        <v>7</v>
      </c>
      <c r="D686" t="s">
        <v>11</v>
      </c>
      <c r="E686">
        <v>3</v>
      </c>
      <c r="F686">
        <v>130000</v>
      </c>
    </row>
    <row r="687" spans="1:6" x14ac:dyDescent="0.25">
      <c r="A687">
        <v>30</v>
      </c>
      <c r="B687" t="s">
        <v>9</v>
      </c>
      <c r="C687" t="s">
        <v>12</v>
      </c>
      <c r="D687" t="s">
        <v>43</v>
      </c>
      <c r="E687">
        <v>6</v>
      </c>
      <c r="F687">
        <v>170000</v>
      </c>
    </row>
    <row r="688" spans="1:6" x14ac:dyDescent="0.25">
      <c r="A688">
        <v>27</v>
      </c>
      <c r="B688" t="s">
        <v>6</v>
      </c>
      <c r="C688" t="s">
        <v>7</v>
      </c>
      <c r="D688" t="s">
        <v>8</v>
      </c>
      <c r="E688">
        <v>4</v>
      </c>
      <c r="F688">
        <v>140000</v>
      </c>
    </row>
    <row r="689" spans="1:6" x14ac:dyDescent="0.25">
      <c r="A689">
        <v>34</v>
      </c>
      <c r="B689" t="s">
        <v>9</v>
      </c>
      <c r="C689" t="s">
        <v>10</v>
      </c>
      <c r="D689" t="s">
        <v>17</v>
      </c>
      <c r="E689">
        <v>11</v>
      </c>
      <c r="F689">
        <v>196000</v>
      </c>
    </row>
    <row r="690" spans="1:6" x14ac:dyDescent="0.25">
      <c r="A690">
        <v>23</v>
      </c>
      <c r="B690" t="s">
        <v>6</v>
      </c>
      <c r="C690" t="s">
        <v>7</v>
      </c>
      <c r="D690" t="s">
        <v>11</v>
      </c>
      <c r="E690">
        <v>1</v>
      </c>
      <c r="F690">
        <v>92000</v>
      </c>
    </row>
    <row r="691" spans="1:6" x14ac:dyDescent="0.25">
      <c r="A691">
        <v>32</v>
      </c>
      <c r="B691" t="s">
        <v>9</v>
      </c>
      <c r="C691" t="s">
        <v>12</v>
      </c>
      <c r="D691" t="s">
        <v>43</v>
      </c>
      <c r="E691">
        <v>9</v>
      </c>
      <c r="F691">
        <v>195000</v>
      </c>
    </row>
    <row r="692" spans="1:6" x14ac:dyDescent="0.25">
      <c r="A692">
        <v>29</v>
      </c>
      <c r="B692" t="s">
        <v>6</v>
      </c>
      <c r="C692" t="s">
        <v>7</v>
      </c>
      <c r="D692" t="s">
        <v>8</v>
      </c>
      <c r="E692">
        <v>6</v>
      </c>
      <c r="F692">
        <v>170000</v>
      </c>
    </row>
    <row r="693" spans="1:6" x14ac:dyDescent="0.25">
      <c r="A693">
        <v>30</v>
      </c>
      <c r="B693" t="s">
        <v>9</v>
      </c>
      <c r="C693" t="s">
        <v>7</v>
      </c>
      <c r="D693" t="s">
        <v>17</v>
      </c>
      <c r="E693">
        <v>5</v>
      </c>
      <c r="F693">
        <v>160000</v>
      </c>
    </row>
    <row r="694" spans="1:6" x14ac:dyDescent="0.25">
      <c r="A694">
        <v>26</v>
      </c>
      <c r="B694" t="s">
        <v>6</v>
      </c>
      <c r="C694" t="s">
        <v>7</v>
      </c>
      <c r="D694" t="s">
        <v>11</v>
      </c>
      <c r="E694">
        <v>3</v>
      </c>
      <c r="F694">
        <v>135000</v>
      </c>
    </row>
    <row r="695" spans="1:6" x14ac:dyDescent="0.25">
      <c r="A695">
        <v>31</v>
      </c>
      <c r="B695" t="s">
        <v>9</v>
      </c>
      <c r="C695" t="s">
        <v>10</v>
      </c>
      <c r="D695" t="s">
        <v>43</v>
      </c>
      <c r="E695">
        <v>6</v>
      </c>
      <c r="F695">
        <v>180000</v>
      </c>
    </row>
    <row r="696" spans="1:6" x14ac:dyDescent="0.25">
      <c r="A696">
        <v>28</v>
      </c>
      <c r="B696" t="s">
        <v>6</v>
      </c>
      <c r="C696" t="s">
        <v>7</v>
      </c>
      <c r="D696" t="s">
        <v>8</v>
      </c>
      <c r="E696">
        <v>5</v>
      </c>
      <c r="F696">
        <v>165000</v>
      </c>
    </row>
    <row r="697" spans="1:6" x14ac:dyDescent="0.25">
      <c r="A697">
        <v>33</v>
      </c>
      <c r="B697" t="s">
        <v>9</v>
      </c>
      <c r="C697" t="s">
        <v>10</v>
      </c>
      <c r="D697" t="s">
        <v>17</v>
      </c>
      <c r="E697">
        <v>11</v>
      </c>
      <c r="F697">
        <v>198000</v>
      </c>
    </row>
    <row r="698" spans="1:6" x14ac:dyDescent="0.25">
      <c r="A698">
        <v>24</v>
      </c>
      <c r="B698" t="s">
        <v>6</v>
      </c>
      <c r="C698" t="s">
        <v>7</v>
      </c>
      <c r="D698" t="s">
        <v>11</v>
      </c>
      <c r="E698">
        <v>1</v>
      </c>
      <c r="F698">
        <v>95000</v>
      </c>
    </row>
    <row r="699" spans="1:6" x14ac:dyDescent="0.25">
      <c r="A699">
        <v>30</v>
      </c>
      <c r="B699" t="s">
        <v>9</v>
      </c>
      <c r="C699" t="s">
        <v>12</v>
      </c>
      <c r="D699" t="s">
        <v>43</v>
      </c>
      <c r="E699">
        <v>7</v>
      </c>
      <c r="F699">
        <v>185000</v>
      </c>
    </row>
    <row r="700" spans="1:6" x14ac:dyDescent="0.25">
      <c r="A700">
        <v>27</v>
      </c>
      <c r="B700" t="s">
        <v>6</v>
      </c>
      <c r="C700" t="s">
        <v>7</v>
      </c>
      <c r="D700" t="s">
        <v>8</v>
      </c>
      <c r="E700">
        <v>4</v>
      </c>
      <c r="F700">
        <v>140000</v>
      </c>
    </row>
    <row r="701" spans="1:6" x14ac:dyDescent="0.25">
      <c r="A701">
        <v>34</v>
      </c>
      <c r="B701" t="s">
        <v>9</v>
      </c>
      <c r="C701" t="s">
        <v>10</v>
      </c>
      <c r="D701" t="s">
        <v>17</v>
      </c>
      <c r="E701">
        <v>12</v>
      </c>
      <c r="F701">
        <v>196000</v>
      </c>
    </row>
    <row r="702" spans="1:6" x14ac:dyDescent="0.25">
      <c r="A702">
        <v>25</v>
      </c>
      <c r="B702" t="s">
        <v>6</v>
      </c>
      <c r="C702" t="s">
        <v>7</v>
      </c>
      <c r="D702" t="s">
        <v>11</v>
      </c>
      <c r="E702">
        <v>2</v>
      </c>
      <c r="F702">
        <v>115000</v>
      </c>
    </row>
    <row r="703" spans="1:6" x14ac:dyDescent="0.25">
      <c r="A703">
        <v>29</v>
      </c>
      <c r="B703" t="s">
        <v>9</v>
      </c>
      <c r="C703" t="s">
        <v>10</v>
      </c>
      <c r="D703" t="s">
        <v>43</v>
      </c>
      <c r="E703">
        <v>6</v>
      </c>
      <c r="F703">
        <v>180000</v>
      </c>
    </row>
    <row r="704" spans="1:6" x14ac:dyDescent="0.25">
      <c r="A704">
        <v>32</v>
      </c>
      <c r="B704" t="s">
        <v>6</v>
      </c>
      <c r="C704" t="s">
        <v>7</v>
      </c>
      <c r="D704" t="s">
        <v>8</v>
      </c>
      <c r="E704">
        <v>8</v>
      </c>
      <c r="F704">
        <v>190000</v>
      </c>
    </row>
    <row r="705" spans="1:6" x14ac:dyDescent="0.25">
      <c r="A705">
        <v>27</v>
      </c>
      <c r="B705" t="s">
        <v>9</v>
      </c>
      <c r="C705" t="s">
        <v>7</v>
      </c>
      <c r="D705" t="s">
        <v>17</v>
      </c>
      <c r="E705">
        <v>4</v>
      </c>
      <c r="F705">
        <v>150000</v>
      </c>
    </row>
    <row r="706" spans="1:6" x14ac:dyDescent="0.25">
      <c r="A706">
        <v>31</v>
      </c>
      <c r="B706" t="s">
        <v>6</v>
      </c>
      <c r="C706" t="s">
        <v>7</v>
      </c>
      <c r="D706" t="s">
        <v>11</v>
      </c>
      <c r="E706">
        <v>9</v>
      </c>
      <c r="F706">
        <v>195000</v>
      </c>
    </row>
    <row r="707" spans="1:6" x14ac:dyDescent="0.25">
      <c r="A707">
        <v>28</v>
      </c>
      <c r="B707" t="s">
        <v>9</v>
      </c>
      <c r="C707" t="s">
        <v>7</v>
      </c>
      <c r="D707" t="s">
        <v>8</v>
      </c>
      <c r="E707">
        <v>5</v>
      </c>
      <c r="F707">
        <v>160000</v>
      </c>
    </row>
    <row r="708" spans="1:6" x14ac:dyDescent="0.25">
      <c r="A708">
        <v>33</v>
      </c>
      <c r="B708" t="s">
        <v>6</v>
      </c>
      <c r="C708" t="s">
        <v>10</v>
      </c>
      <c r="D708" t="s">
        <v>17</v>
      </c>
      <c r="E708">
        <v>11</v>
      </c>
      <c r="F708">
        <v>198000</v>
      </c>
    </row>
    <row r="709" spans="1:6" x14ac:dyDescent="0.25">
      <c r="A709">
        <v>26</v>
      </c>
      <c r="B709" t="s">
        <v>9</v>
      </c>
      <c r="C709" t="s">
        <v>7</v>
      </c>
      <c r="D709" t="s">
        <v>11</v>
      </c>
      <c r="E709">
        <v>3</v>
      </c>
      <c r="F709">
        <v>130000</v>
      </c>
    </row>
    <row r="710" spans="1:6" x14ac:dyDescent="0.25">
      <c r="A710">
        <v>30</v>
      </c>
      <c r="B710" t="s">
        <v>6</v>
      </c>
      <c r="C710" t="s">
        <v>12</v>
      </c>
      <c r="D710" t="s">
        <v>43</v>
      </c>
      <c r="E710">
        <v>7</v>
      </c>
      <c r="F710">
        <v>185000</v>
      </c>
    </row>
    <row r="711" spans="1:6" x14ac:dyDescent="0.25">
      <c r="A711">
        <v>27</v>
      </c>
      <c r="B711" t="s">
        <v>9</v>
      </c>
      <c r="C711" t="s">
        <v>7</v>
      </c>
      <c r="D711" t="s">
        <v>8</v>
      </c>
      <c r="E711">
        <v>4</v>
      </c>
      <c r="F711">
        <v>140000</v>
      </c>
    </row>
    <row r="712" spans="1:6" x14ac:dyDescent="0.25">
      <c r="A712">
        <v>34</v>
      </c>
      <c r="B712" t="s">
        <v>6</v>
      </c>
      <c r="C712" t="s">
        <v>10</v>
      </c>
      <c r="D712" t="s">
        <v>17</v>
      </c>
      <c r="E712">
        <v>12</v>
      </c>
      <c r="F712">
        <v>196000</v>
      </c>
    </row>
    <row r="713" spans="1:6" x14ac:dyDescent="0.25">
      <c r="A713">
        <v>25</v>
      </c>
      <c r="B713" t="s">
        <v>9</v>
      </c>
      <c r="C713" t="s">
        <v>7</v>
      </c>
      <c r="D713" t="s">
        <v>11</v>
      </c>
      <c r="E713">
        <v>2</v>
      </c>
      <c r="F713">
        <v>110000</v>
      </c>
    </row>
    <row r="714" spans="1:6" x14ac:dyDescent="0.25">
      <c r="A714">
        <v>32</v>
      </c>
      <c r="B714" t="s">
        <v>6</v>
      </c>
      <c r="C714" t="s">
        <v>7</v>
      </c>
      <c r="D714" t="s">
        <v>8</v>
      </c>
      <c r="E714">
        <v>8</v>
      </c>
      <c r="F714">
        <v>190000</v>
      </c>
    </row>
    <row r="715" spans="1:6" x14ac:dyDescent="0.25">
      <c r="A715">
        <v>29</v>
      </c>
      <c r="B715" t="s">
        <v>9</v>
      </c>
      <c r="C715" t="s">
        <v>10</v>
      </c>
      <c r="D715" t="s">
        <v>43</v>
      </c>
      <c r="E715">
        <v>6</v>
      </c>
      <c r="F715">
        <v>180000</v>
      </c>
    </row>
    <row r="716" spans="1:6" x14ac:dyDescent="0.25">
      <c r="A716">
        <v>30</v>
      </c>
      <c r="B716" t="s">
        <v>6</v>
      </c>
      <c r="C716" t="s">
        <v>7</v>
      </c>
      <c r="D716" t="s">
        <v>11</v>
      </c>
      <c r="E716">
        <v>5</v>
      </c>
      <c r="F716">
        <v>160000</v>
      </c>
    </row>
    <row r="717" spans="1:6" x14ac:dyDescent="0.25">
      <c r="A717">
        <v>33</v>
      </c>
      <c r="B717" t="s">
        <v>9</v>
      </c>
      <c r="C717" t="s">
        <v>10</v>
      </c>
      <c r="D717" t="s">
        <v>17</v>
      </c>
      <c r="E717">
        <v>11</v>
      </c>
      <c r="F717">
        <v>198000</v>
      </c>
    </row>
    <row r="718" spans="1:6" x14ac:dyDescent="0.25">
      <c r="A718">
        <v>24</v>
      </c>
      <c r="B718" t="s">
        <v>6</v>
      </c>
      <c r="C718" t="s">
        <v>7</v>
      </c>
      <c r="D718" t="s">
        <v>11</v>
      </c>
      <c r="E718">
        <v>1</v>
      </c>
      <c r="F718">
        <v>90000</v>
      </c>
    </row>
    <row r="719" spans="1:6" x14ac:dyDescent="0.25">
      <c r="A719">
        <v>31</v>
      </c>
      <c r="B719" t="s">
        <v>9</v>
      </c>
      <c r="C719" t="s">
        <v>12</v>
      </c>
      <c r="D719" t="s">
        <v>43</v>
      </c>
      <c r="E719">
        <v>9</v>
      </c>
      <c r="F719">
        <v>195000</v>
      </c>
    </row>
    <row r="720" spans="1:6" x14ac:dyDescent="0.25">
      <c r="A720">
        <v>28</v>
      </c>
      <c r="B720" t="s">
        <v>6</v>
      </c>
      <c r="C720" t="s">
        <v>7</v>
      </c>
      <c r="D720" t="s">
        <v>8</v>
      </c>
      <c r="E720">
        <v>5</v>
      </c>
      <c r="F720">
        <v>160000</v>
      </c>
    </row>
    <row r="721" spans="1:6" x14ac:dyDescent="0.25">
      <c r="A721">
        <v>27</v>
      </c>
      <c r="B721" t="s">
        <v>9</v>
      </c>
      <c r="C721" t="s">
        <v>7</v>
      </c>
      <c r="D721" t="s">
        <v>17</v>
      </c>
      <c r="E721">
        <v>4</v>
      </c>
      <c r="F721">
        <v>150000</v>
      </c>
    </row>
    <row r="722" spans="1:6" x14ac:dyDescent="0.25">
      <c r="A722">
        <v>26</v>
      </c>
      <c r="B722" t="s">
        <v>6</v>
      </c>
      <c r="C722" t="s">
        <v>7</v>
      </c>
      <c r="D722" t="s">
        <v>11</v>
      </c>
      <c r="E722">
        <v>3</v>
      </c>
      <c r="F722">
        <v>130000</v>
      </c>
    </row>
    <row r="723" spans="1:6" x14ac:dyDescent="0.25">
      <c r="A723">
        <v>29</v>
      </c>
      <c r="B723" t="s">
        <v>9</v>
      </c>
      <c r="C723" t="s">
        <v>10</v>
      </c>
      <c r="D723" t="s">
        <v>43</v>
      </c>
      <c r="E723">
        <v>6</v>
      </c>
      <c r="F723">
        <v>180000</v>
      </c>
    </row>
    <row r="724" spans="1:6" x14ac:dyDescent="0.25">
      <c r="A724">
        <v>32</v>
      </c>
      <c r="B724" t="s">
        <v>6</v>
      </c>
      <c r="C724" t="s">
        <v>7</v>
      </c>
      <c r="D724" t="s">
        <v>8</v>
      </c>
      <c r="E724">
        <v>8</v>
      </c>
      <c r="F724">
        <v>190000</v>
      </c>
    </row>
    <row r="725" spans="1:6" x14ac:dyDescent="0.25">
      <c r="A725">
        <v>33</v>
      </c>
      <c r="B725" t="s">
        <v>9</v>
      </c>
      <c r="C725" t="s">
        <v>10</v>
      </c>
      <c r="D725" t="s">
        <v>17</v>
      </c>
      <c r="E725">
        <v>11</v>
      </c>
      <c r="F725">
        <v>198000</v>
      </c>
    </row>
    <row r="726" spans="1:6" x14ac:dyDescent="0.25">
      <c r="A726">
        <v>25</v>
      </c>
      <c r="B726" t="s">
        <v>6</v>
      </c>
      <c r="C726" t="s">
        <v>7</v>
      </c>
      <c r="D726" t="s">
        <v>11</v>
      </c>
      <c r="E726">
        <v>2</v>
      </c>
      <c r="F726">
        <v>110000</v>
      </c>
    </row>
    <row r="727" spans="1:6" x14ac:dyDescent="0.25">
      <c r="A727">
        <v>30</v>
      </c>
      <c r="B727" t="s">
        <v>9</v>
      </c>
      <c r="C727" t="s">
        <v>12</v>
      </c>
      <c r="D727" t="s">
        <v>43</v>
      </c>
      <c r="E727">
        <v>7</v>
      </c>
      <c r="F727">
        <v>185000</v>
      </c>
    </row>
    <row r="728" spans="1:6" x14ac:dyDescent="0.25">
      <c r="A728">
        <v>27</v>
      </c>
      <c r="B728" t="s">
        <v>6</v>
      </c>
      <c r="C728" t="s">
        <v>7</v>
      </c>
      <c r="D728" t="s">
        <v>8</v>
      </c>
      <c r="E728">
        <v>4</v>
      </c>
      <c r="F728">
        <v>140000</v>
      </c>
    </row>
    <row r="729" spans="1:6" x14ac:dyDescent="0.25">
      <c r="A729">
        <v>34</v>
      </c>
      <c r="B729" t="s">
        <v>9</v>
      </c>
      <c r="C729" t="s">
        <v>10</v>
      </c>
      <c r="D729" t="s">
        <v>17</v>
      </c>
      <c r="E729">
        <v>12</v>
      </c>
      <c r="F729">
        <v>196000</v>
      </c>
    </row>
    <row r="730" spans="1:6" x14ac:dyDescent="0.25">
      <c r="A730">
        <v>31</v>
      </c>
      <c r="B730" t="s">
        <v>6</v>
      </c>
      <c r="C730" t="s">
        <v>7</v>
      </c>
      <c r="D730" t="s">
        <v>11</v>
      </c>
      <c r="E730">
        <v>9</v>
      </c>
      <c r="F730">
        <v>195000</v>
      </c>
    </row>
    <row r="731" spans="1:6" x14ac:dyDescent="0.25">
      <c r="A731">
        <v>28</v>
      </c>
      <c r="B731" t="s">
        <v>9</v>
      </c>
      <c r="C731" t="s">
        <v>7</v>
      </c>
      <c r="D731" t="s">
        <v>8</v>
      </c>
      <c r="E731">
        <v>5</v>
      </c>
      <c r="F731">
        <v>160000</v>
      </c>
    </row>
    <row r="732" spans="1:6" x14ac:dyDescent="0.25">
      <c r="A732">
        <v>26</v>
      </c>
      <c r="B732" t="s">
        <v>6</v>
      </c>
      <c r="C732" t="s">
        <v>7</v>
      </c>
      <c r="D732" t="s">
        <v>11</v>
      </c>
      <c r="E732">
        <v>3</v>
      </c>
      <c r="F732">
        <v>130000</v>
      </c>
    </row>
    <row r="733" spans="1:6" x14ac:dyDescent="0.25">
      <c r="A733">
        <v>29</v>
      </c>
      <c r="B733" t="s">
        <v>9</v>
      </c>
      <c r="C733" t="s">
        <v>10</v>
      </c>
      <c r="D733" t="s">
        <v>43</v>
      </c>
      <c r="E733">
        <v>6</v>
      </c>
      <c r="F733">
        <v>180000</v>
      </c>
    </row>
    <row r="734" spans="1:6" x14ac:dyDescent="0.25">
      <c r="A734">
        <v>32</v>
      </c>
      <c r="B734" t="s">
        <v>6</v>
      </c>
      <c r="C734" t="s">
        <v>7</v>
      </c>
      <c r="D734" t="s">
        <v>8</v>
      </c>
      <c r="E734">
        <v>8</v>
      </c>
      <c r="F734">
        <v>190000</v>
      </c>
    </row>
    <row r="735" spans="1:6" x14ac:dyDescent="0.25">
      <c r="A735">
        <v>33</v>
      </c>
      <c r="B735" t="s">
        <v>9</v>
      </c>
      <c r="C735" t="s">
        <v>10</v>
      </c>
      <c r="D735" t="s">
        <v>17</v>
      </c>
      <c r="E735">
        <v>11</v>
      </c>
      <c r="F735">
        <v>198000</v>
      </c>
    </row>
    <row r="736" spans="1:6" x14ac:dyDescent="0.25">
      <c r="A736">
        <v>24</v>
      </c>
      <c r="B736" t="s">
        <v>6</v>
      </c>
      <c r="C736" t="s">
        <v>7</v>
      </c>
      <c r="D736" t="s">
        <v>11</v>
      </c>
      <c r="E736">
        <v>1</v>
      </c>
      <c r="F736">
        <v>90000</v>
      </c>
    </row>
    <row r="737" spans="1:6" x14ac:dyDescent="0.25">
      <c r="A737">
        <v>27</v>
      </c>
      <c r="B737" t="s">
        <v>6</v>
      </c>
      <c r="C737" t="s">
        <v>7</v>
      </c>
      <c r="D737" t="s">
        <v>8</v>
      </c>
      <c r="E737">
        <v>4</v>
      </c>
      <c r="F737">
        <v>140000</v>
      </c>
    </row>
    <row r="738" spans="1:6" x14ac:dyDescent="0.25">
      <c r="A738">
        <v>25</v>
      </c>
      <c r="B738" t="s">
        <v>9</v>
      </c>
      <c r="C738" t="s">
        <v>7</v>
      </c>
      <c r="D738" t="s">
        <v>11</v>
      </c>
      <c r="E738">
        <v>2</v>
      </c>
      <c r="F738">
        <v>110000</v>
      </c>
    </row>
    <row r="739" spans="1:6" x14ac:dyDescent="0.25">
      <c r="A739">
        <v>30</v>
      </c>
      <c r="B739" t="s">
        <v>9</v>
      </c>
      <c r="C739" t="s">
        <v>12</v>
      </c>
      <c r="D739" t="s">
        <v>43</v>
      </c>
      <c r="E739">
        <v>7</v>
      </c>
      <c r="F739">
        <v>185000</v>
      </c>
    </row>
    <row r="740" spans="1:6" x14ac:dyDescent="0.25">
      <c r="A740">
        <v>31</v>
      </c>
      <c r="B740" t="s">
        <v>6</v>
      </c>
      <c r="C740" t="s">
        <v>7</v>
      </c>
      <c r="D740" t="s">
        <v>11</v>
      </c>
      <c r="E740">
        <v>9</v>
      </c>
      <c r="F740">
        <v>195000</v>
      </c>
    </row>
    <row r="741" spans="1:6" x14ac:dyDescent="0.25">
      <c r="A741">
        <v>28</v>
      </c>
      <c r="B741" t="s">
        <v>9</v>
      </c>
      <c r="C741" t="s">
        <v>7</v>
      </c>
      <c r="D741" t="s">
        <v>8</v>
      </c>
      <c r="E741">
        <v>5</v>
      </c>
      <c r="F741">
        <v>160000</v>
      </c>
    </row>
    <row r="742" spans="1:6" x14ac:dyDescent="0.25">
      <c r="A742">
        <v>26</v>
      </c>
      <c r="B742" t="s">
        <v>6</v>
      </c>
      <c r="C742" t="s">
        <v>7</v>
      </c>
      <c r="D742" t="s">
        <v>11</v>
      </c>
      <c r="E742">
        <v>3</v>
      </c>
      <c r="F742">
        <v>130000</v>
      </c>
    </row>
    <row r="743" spans="1:6" x14ac:dyDescent="0.25">
      <c r="A743">
        <v>29</v>
      </c>
      <c r="B743" t="s">
        <v>9</v>
      </c>
      <c r="C743" t="s">
        <v>10</v>
      </c>
      <c r="D743" t="s">
        <v>43</v>
      </c>
      <c r="E743">
        <v>6</v>
      </c>
      <c r="F743">
        <v>180000</v>
      </c>
    </row>
    <row r="744" spans="1:6" x14ac:dyDescent="0.25">
      <c r="A744">
        <v>32</v>
      </c>
      <c r="B744" t="s">
        <v>6</v>
      </c>
      <c r="C744" t="s">
        <v>7</v>
      </c>
      <c r="D744" t="s">
        <v>8</v>
      </c>
      <c r="E744">
        <v>8</v>
      </c>
      <c r="F744">
        <v>190000</v>
      </c>
    </row>
    <row r="745" spans="1:6" x14ac:dyDescent="0.25">
      <c r="A745">
        <v>33</v>
      </c>
      <c r="B745" t="s">
        <v>9</v>
      </c>
      <c r="C745" t="s">
        <v>10</v>
      </c>
      <c r="D745" t="s">
        <v>17</v>
      </c>
      <c r="E745">
        <v>11</v>
      </c>
      <c r="F745">
        <v>198000</v>
      </c>
    </row>
    <row r="746" spans="1:6" x14ac:dyDescent="0.25">
      <c r="A746">
        <v>24</v>
      </c>
      <c r="B746" t="s">
        <v>6</v>
      </c>
      <c r="C746" t="s">
        <v>7</v>
      </c>
      <c r="D746" t="s">
        <v>11</v>
      </c>
      <c r="E746">
        <v>1</v>
      </c>
      <c r="F746">
        <v>90000</v>
      </c>
    </row>
    <row r="747" spans="1:6" x14ac:dyDescent="0.25">
      <c r="A747">
        <v>27</v>
      </c>
      <c r="B747" t="s">
        <v>6</v>
      </c>
      <c r="C747" t="s">
        <v>7</v>
      </c>
      <c r="D747" t="s">
        <v>8</v>
      </c>
      <c r="E747">
        <v>4</v>
      </c>
      <c r="F747">
        <v>140000</v>
      </c>
    </row>
    <row r="748" spans="1:6" x14ac:dyDescent="0.25">
      <c r="A748">
        <v>25</v>
      </c>
      <c r="B748" t="s">
        <v>9</v>
      </c>
      <c r="C748" t="s">
        <v>7</v>
      </c>
      <c r="D748" t="s">
        <v>11</v>
      </c>
      <c r="E748">
        <v>2</v>
      </c>
      <c r="F748">
        <v>110000</v>
      </c>
    </row>
    <row r="749" spans="1:6" x14ac:dyDescent="0.25">
      <c r="A749">
        <v>30</v>
      </c>
      <c r="B749" t="s">
        <v>9</v>
      </c>
      <c r="C749" t="s">
        <v>12</v>
      </c>
      <c r="D749" t="s">
        <v>43</v>
      </c>
      <c r="E749">
        <v>7</v>
      </c>
      <c r="F749">
        <v>185000</v>
      </c>
    </row>
    <row r="750" spans="1:6" x14ac:dyDescent="0.25">
      <c r="A750">
        <v>31</v>
      </c>
      <c r="B750" t="s">
        <v>6</v>
      </c>
      <c r="C750" t="s">
        <v>7</v>
      </c>
      <c r="D750" t="s">
        <v>11</v>
      </c>
      <c r="E750">
        <v>9</v>
      </c>
      <c r="F750">
        <v>195000</v>
      </c>
    </row>
    <row r="751" spans="1:6" x14ac:dyDescent="0.25">
      <c r="A751">
        <v>28</v>
      </c>
      <c r="B751" t="s">
        <v>9</v>
      </c>
      <c r="C751" t="s">
        <v>7</v>
      </c>
      <c r="D751" t="s">
        <v>8</v>
      </c>
      <c r="E751">
        <v>5</v>
      </c>
      <c r="F751">
        <v>160000</v>
      </c>
    </row>
    <row r="752" spans="1:6" x14ac:dyDescent="0.25">
      <c r="A752">
        <v>26</v>
      </c>
      <c r="B752" t="s">
        <v>6</v>
      </c>
      <c r="C752" t="s">
        <v>7</v>
      </c>
      <c r="D752" t="s">
        <v>11</v>
      </c>
      <c r="E752">
        <v>3</v>
      </c>
      <c r="F752">
        <v>130000</v>
      </c>
    </row>
    <row r="753" spans="1:6" x14ac:dyDescent="0.25">
      <c r="A753">
        <v>29</v>
      </c>
      <c r="B753" t="s">
        <v>9</v>
      </c>
      <c r="C753" t="s">
        <v>10</v>
      </c>
      <c r="D753" t="s">
        <v>43</v>
      </c>
      <c r="E753">
        <v>6</v>
      </c>
      <c r="F753">
        <v>180000</v>
      </c>
    </row>
    <row r="754" spans="1:6" x14ac:dyDescent="0.25">
      <c r="A754">
        <v>32</v>
      </c>
      <c r="B754" t="s">
        <v>6</v>
      </c>
      <c r="C754" t="s">
        <v>7</v>
      </c>
      <c r="D754" t="s">
        <v>8</v>
      </c>
      <c r="E754">
        <v>8</v>
      </c>
      <c r="F754">
        <v>190000</v>
      </c>
    </row>
    <row r="755" spans="1:6" x14ac:dyDescent="0.25">
      <c r="A755">
        <v>33</v>
      </c>
      <c r="B755" t="s">
        <v>9</v>
      </c>
      <c r="C755" t="s">
        <v>10</v>
      </c>
      <c r="D755" t="s">
        <v>17</v>
      </c>
      <c r="E755">
        <v>11</v>
      </c>
      <c r="F755">
        <v>198000</v>
      </c>
    </row>
    <row r="756" spans="1:6" x14ac:dyDescent="0.25">
      <c r="A756">
        <v>24</v>
      </c>
      <c r="B756" t="s">
        <v>6</v>
      </c>
      <c r="C756" t="s">
        <v>7</v>
      </c>
      <c r="D756" t="s">
        <v>11</v>
      </c>
      <c r="E756">
        <v>1</v>
      </c>
      <c r="F756">
        <v>90000</v>
      </c>
    </row>
    <row r="757" spans="1:6" x14ac:dyDescent="0.25">
      <c r="A757">
        <v>27</v>
      </c>
      <c r="B757" t="s">
        <v>6</v>
      </c>
      <c r="C757" t="s">
        <v>7</v>
      </c>
      <c r="D757" t="s">
        <v>8</v>
      </c>
      <c r="E757">
        <v>4</v>
      </c>
      <c r="F757">
        <v>140000</v>
      </c>
    </row>
    <row r="758" spans="1:6" x14ac:dyDescent="0.25">
      <c r="A758">
        <v>25</v>
      </c>
      <c r="B758" t="s">
        <v>9</v>
      </c>
      <c r="C758" t="s">
        <v>7</v>
      </c>
      <c r="D758" t="s">
        <v>11</v>
      </c>
      <c r="E758">
        <v>2</v>
      </c>
      <c r="F758">
        <v>110000</v>
      </c>
    </row>
    <row r="759" spans="1:6" x14ac:dyDescent="0.25">
      <c r="A759">
        <v>30</v>
      </c>
      <c r="B759" t="s">
        <v>9</v>
      </c>
      <c r="C759" t="s">
        <v>12</v>
      </c>
      <c r="D759" t="s">
        <v>43</v>
      </c>
      <c r="E759">
        <v>7</v>
      </c>
      <c r="F759">
        <v>185000</v>
      </c>
    </row>
    <row r="760" spans="1:6" x14ac:dyDescent="0.25">
      <c r="A760">
        <v>31</v>
      </c>
      <c r="B760" t="s">
        <v>6</v>
      </c>
      <c r="C760" t="s">
        <v>7</v>
      </c>
      <c r="D760" t="s">
        <v>11</v>
      </c>
      <c r="E760">
        <v>9</v>
      </c>
      <c r="F760">
        <v>195000</v>
      </c>
    </row>
    <row r="761" spans="1:6" x14ac:dyDescent="0.25">
      <c r="A761">
        <v>28</v>
      </c>
      <c r="B761" t="s">
        <v>9</v>
      </c>
      <c r="C761" t="s">
        <v>7</v>
      </c>
      <c r="D761" t="s">
        <v>8</v>
      </c>
      <c r="E761">
        <v>5</v>
      </c>
      <c r="F761">
        <v>160000</v>
      </c>
    </row>
    <row r="762" spans="1:6" x14ac:dyDescent="0.25">
      <c r="A762">
        <v>26</v>
      </c>
      <c r="B762" t="s">
        <v>6</v>
      </c>
      <c r="C762" t="s">
        <v>7</v>
      </c>
      <c r="D762" t="s">
        <v>11</v>
      </c>
      <c r="E762">
        <v>3</v>
      </c>
      <c r="F762">
        <v>130000</v>
      </c>
    </row>
    <row r="763" spans="1:6" x14ac:dyDescent="0.25">
      <c r="A763">
        <v>29</v>
      </c>
      <c r="B763" t="s">
        <v>9</v>
      </c>
      <c r="C763" t="s">
        <v>10</v>
      </c>
      <c r="D763" t="s">
        <v>43</v>
      </c>
      <c r="E763">
        <v>6</v>
      </c>
      <c r="F763">
        <v>180000</v>
      </c>
    </row>
    <row r="764" spans="1:6" x14ac:dyDescent="0.25">
      <c r="A764">
        <v>32</v>
      </c>
      <c r="B764" t="s">
        <v>6</v>
      </c>
      <c r="C764" t="s">
        <v>7</v>
      </c>
      <c r="D764" t="s">
        <v>8</v>
      </c>
      <c r="E764">
        <v>8</v>
      </c>
      <c r="F764">
        <v>190000</v>
      </c>
    </row>
    <row r="765" spans="1:6" x14ac:dyDescent="0.25">
      <c r="A765">
        <v>33</v>
      </c>
      <c r="B765" t="s">
        <v>9</v>
      </c>
      <c r="C765" t="s">
        <v>10</v>
      </c>
      <c r="D765" t="s">
        <v>17</v>
      </c>
      <c r="E765">
        <v>11</v>
      </c>
      <c r="F765">
        <v>198000</v>
      </c>
    </row>
    <row r="766" spans="1:6" x14ac:dyDescent="0.25">
      <c r="A766">
        <v>24</v>
      </c>
      <c r="B766" t="s">
        <v>6</v>
      </c>
      <c r="C766" t="s">
        <v>7</v>
      </c>
      <c r="D766" t="s">
        <v>11</v>
      </c>
      <c r="E766">
        <v>1</v>
      </c>
      <c r="F766">
        <v>90000</v>
      </c>
    </row>
    <row r="767" spans="1:6" x14ac:dyDescent="0.25">
      <c r="A767">
        <v>27</v>
      </c>
      <c r="B767" t="s">
        <v>6</v>
      </c>
      <c r="C767" t="s">
        <v>7</v>
      </c>
      <c r="D767" t="s">
        <v>8</v>
      </c>
      <c r="E767">
        <v>4</v>
      </c>
      <c r="F767">
        <v>140000</v>
      </c>
    </row>
    <row r="768" spans="1:6" x14ac:dyDescent="0.25">
      <c r="A768">
        <v>25</v>
      </c>
      <c r="B768" t="s">
        <v>9</v>
      </c>
      <c r="C768" t="s">
        <v>7</v>
      </c>
      <c r="D768" t="s">
        <v>11</v>
      </c>
      <c r="E768">
        <v>2</v>
      </c>
      <c r="F768">
        <v>110000</v>
      </c>
    </row>
    <row r="769" spans="1:6" x14ac:dyDescent="0.25">
      <c r="A769">
        <v>30</v>
      </c>
      <c r="B769" t="s">
        <v>9</v>
      </c>
      <c r="C769" t="s">
        <v>12</v>
      </c>
      <c r="D769" t="s">
        <v>43</v>
      </c>
      <c r="E769">
        <v>7</v>
      </c>
      <c r="F769">
        <v>185000</v>
      </c>
    </row>
    <row r="770" spans="1:6" x14ac:dyDescent="0.25">
      <c r="A770">
        <v>31</v>
      </c>
      <c r="B770" t="s">
        <v>6</v>
      </c>
      <c r="C770" t="s">
        <v>7</v>
      </c>
      <c r="D770" t="s">
        <v>11</v>
      </c>
      <c r="E770">
        <v>9</v>
      </c>
      <c r="F770">
        <v>195000</v>
      </c>
    </row>
    <row r="771" spans="1:6" x14ac:dyDescent="0.25">
      <c r="A771">
        <v>28</v>
      </c>
      <c r="B771" t="s">
        <v>9</v>
      </c>
      <c r="C771" t="s">
        <v>7</v>
      </c>
      <c r="D771" t="s">
        <v>8</v>
      </c>
      <c r="E771">
        <v>5</v>
      </c>
      <c r="F771">
        <v>160000</v>
      </c>
    </row>
    <row r="772" spans="1:6" x14ac:dyDescent="0.25">
      <c r="A772">
        <v>26</v>
      </c>
      <c r="B772" t="s">
        <v>6</v>
      </c>
      <c r="C772" t="s">
        <v>7</v>
      </c>
      <c r="D772" t="s">
        <v>11</v>
      </c>
      <c r="E772">
        <v>3</v>
      </c>
      <c r="F772">
        <v>130000</v>
      </c>
    </row>
    <row r="773" spans="1:6" x14ac:dyDescent="0.25">
      <c r="A773">
        <v>29</v>
      </c>
      <c r="B773" t="s">
        <v>9</v>
      </c>
      <c r="C773" t="s">
        <v>10</v>
      </c>
      <c r="D773" t="s">
        <v>43</v>
      </c>
      <c r="E773">
        <v>6</v>
      </c>
      <c r="F773">
        <v>180000</v>
      </c>
    </row>
    <row r="774" spans="1:6" x14ac:dyDescent="0.25">
      <c r="A774">
        <v>32</v>
      </c>
      <c r="B774" t="s">
        <v>6</v>
      </c>
      <c r="C774" t="s">
        <v>7</v>
      </c>
      <c r="D774" t="s">
        <v>8</v>
      </c>
      <c r="E774">
        <v>8</v>
      </c>
      <c r="F774">
        <v>190000</v>
      </c>
    </row>
    <row r="775" spans="1:6" x14ac:dyDescent="0.25">
      <c r="A775">
        <v>33</v>
      </c>
      <c r="B775" t="s">
        <v>9</v>
      </c>
      <c r="C775" t="s">
        <v>10</v>
      </c>
      <c r="D775" t="s">
        <v>17</v>
      </c>
      <c r="E775">
        <v>11</v>
      </c>
      <c r="F775">
        <v>198000</v>
      </c>
    </row>
    <row r="776" spans="1:6" x14ac:dyDescent="0.25">
      <c r="A776">
        <v>24</v>
      </c>
      <c r="B776" t="s">
        <v>6</v>
      </c>
      <c r="C776" t="s">
        <v>7</v>
      </c>
      <c r="D776" t="s">
        <v>11</v>
      </c>
      <c r="E776">
        <v>1</v>
      </c>
      <c r="F776">
        <v>90000</v>
      </c>
    </row>
    <row r="777" spans="1:6" x14ac:dyDescent="0.25">
      <c r="A777">
        <v>27</v>
      </c>
      <c r="B777" t="s">
        <v>6</v>
      </c>
      <c r="C777" t="s">
        <v>7</v>
      </c>
      <c r="D777" t="s">
        <v>8</v>
      </c>
      <c r="E777">
        <v>4</v>
      </c>
      <c r="F777">
        <v>140000</v>
      </c>
    </row>
    <row r="778" spans="1:6" x14ac:dyDescent="0.25">
      <c r="A778">
        <v>25</v>
      </c>
      <c r="B778" t="s">
        <v>9</v>
      </c>
      <c r="C778" t="s">
        <v>7</v>
      </c>
      <c r="D778" t="s">
        <v>11</v>
      </c>
      <c r="E778">
        <v>2</v>
      </c>
      <c r="F778">
        <v>110000</v>
      </c>
    </row>
    <row r="779" spans="1:6" x14ac:dyDescent="0.25">
      <c r="A779">
        <v>30</v>
      </c>
      <c r="B779" t="s">
        <v>9</v>
      </c>
      <c r="C779" t="s">
        <v>12</v>
      </c>
      <c r="D779" t="s">
        <v>43</v>
      </c>
      <c r="E779">
        <v>7</v>
      </c>
      <c r="F779">
        <v>185000</v>
      </c>
    </row>
    <row r="780" spans="1:6" x14ac:dyDescent="0.25">
      <c r="A780">
        <v>31</v>
      </c>
      <c r="B780" t="s">
        <v>6</v>
      </c>
      <c r="C780" t="s">
        <v>7</v>
      </c>
      <c r="D780" t="s">
        <v>11</v>
      </c>
      <c r="E780">
        <v>9</v>
      </c>
      <c r="F780">
        <v>195000</v>
      </c>
    </row>
    <row r="781" spans="1:6" x14ac:dyDescent="0.25">
      <c r="A781">
        <v>28</v>
      </c>
      <c r="B781" t="s">
        <v>9</v>
      </c>
      <c r="C781" t="s">
        <v>7</v>
      </c>
      <c r="D781" t="s">
        <v>8</v>
      </c>
      <c r="E781">
        <v>5</v>
      </c>
      <c r="F781">
        <v>160000</v>
      </c>
    </row>
    <row r="782" spans="1:6" x14ac:dyDescent="0.25">
      <c r="A782">
        <v>26</v>
      </c>
      <c r="B782" t="s">
        <v>6</v>
      </c>
      <c r="C782" t="s">
        <v>7</v>
      </c>
      <c r="D782" t="s">
        <v>11</v>
      </c>
      <c r="E782">
        <v>3</v>
      </c>
      <c r="F782">
        <v>130000</v>
      </c>
    </row>
    <row r="783" spans="1:6" x14ac:dyDescent="0.25">
      <c r="A783">
        <v>29</v>
      </c>
      <c r="B783" t="s">
        <v>9</v>
      </c>
      <c r="C783" t="s">
        <v>10</v>
      </c>
      <c r="D783" t="s">
        <v>43</v>
      </c>
      <c r="E783">
        <v>6</v>
      </c>
      <c r="F783">
        <v>180000</v>
      </c>
    </row>
    <row r="784" spans="1:6" x14ac:dyDescent="0.25">
      <c r="A784">
        <v>32</v>
      </c>
      <c r="B784" t="s">
        <v>6</v>
      </c>
      <c r="C784" t="s">
        <v>7</v>
      </c>
      <c r="D784" t="s">
        <v>8</v>
      </c>
      <c r="E784">
        <v>8</v>
      </c>
      <c r="F784">
        <v>190000</v>
      </c>
    </row>
    <row r="785" spans="1:6" x14ac:dyDescent="0.25">
      <c r="A785">
        <v>33</v>
      </c>
      <c r="B785" t="s">
        <v>9</v>
      </c>
      <c r="C785" t="s">
        <v>10</v>
      </c>
      <c r="D785" t="s">
        <v>17</v>
      </c>
      <c r="E785">
        <v>11</v>
      </c>
      <c r="F785">
        <v>198000</v>
      </c>
    </row>
    <row r="786" spans="1:6" x14ac:dyDescent="0.25">
      <c r="A786">
        <v>24</v>
      </c>
      <c r="B786" t="s">
        <v>6</v>
      </c>
      <c r="C786" t="s">
        <v>7</v>
      </c>
      <c r="D786" t="s">
        <v>11</v>
      </c>
      <c r="E786">
        <v>1</v>
      </c>
      <c r="F786">
        <v>90000</v>
      </c>
    </row>
    <row r="787" spans="1:6" x14ac:dyDescent="0.25">
      <c r="A787">
        <v>27</v>
      </c>
      <c r="B787" t="s">
        <v>6</v>
      </c>
      <c r="C787" t="s">
        <v>7</v>
      </c>
      <c r="D787" t="s">
        <v>8</v>
      </c>
      <c r="E787">
        <v>4</v>
      </c>
      <c r="F787">
        <v>140000</v>
      </c>
    </row>
    <row r="788" spans="1:6" x14ac:dyDescent="0.25">
      <c r="A788">
        <v>25</v>
      </c>
      <c r="B788" t="s">
        <v>9</v>
      </c>
      <c r="C788" t="s">
        <v>7</v>
      </c>
      <c r="D788" t="s">
        <v>11</v>
      </c>
      <c r="E788">
        <v>2</v>
      </c>
      <c r="F788">
        <v>110000</v>
      </c>
    </row>
    <row r="789" spans="1:6" x14ac:dyDescent="0.25">
      <c r="A789">
        <v>30</v>
      </c>
      <c r="B789" t="s">
        <v>9</v>
      </c>
      <c r="C789" t="s">
        <v>12</v>
      </c>
      <c r="D789" t="s">
        <v>43</v>
      </c>
      <c r="E789">
        <v>7</v>
      </c>
      <c r="F789">
        <v>185000</v>
      </c>
    </row>
    <row r="790" spans="1:6" x14ac:dyDescent="0.25">
      <c r="A790">
        <v>31</v>
      </c>
      <c r="B790" t="s">
        <v>6</v>
      </c>
      <c r="C790" t="s">
        <v>7</v>
      </c>
      <c r="D790" t="s">
        <v>11</v>
      </c>
      <c r="E790">
        <v>9</v>
      </c>
      <c r="F790">
        <v>195000</v>
      </c>
    </row>
    <row r="791" spans="1:6" x14ac:dyDescent="0.25">
      <c r="A791">
        <v>28</v>
      </c>
      <c r="B791" t="s">
        <v>9</v>
      </c>
      <c r="C791" t="s">
        <v>7</v>
      </c>
      <c r="D791" t="s">
        <v>8</v>
      </c>
      <c r="E791">
        <v>5</v>
      </c>
      <c r="F791">
        <v>160000</v>
      </c>
    </row>
    <row r="792" spans="1:6" x14ac:dyDescent="0.25">
      <c r="A792">
        <v>26</v>
      </c>
      <c r="B792" t="s">
        <v>6</v>
      </c>
      <c r="C792" t="s">
        <v>7</v>
      </c>
      <c r="D792" t="s">
        <v>11</v>
      </c>
      <c r="E792">
        <v>3</v>
      </c>
      <c r="F792">
        <v>130000</v>
      </c>
    </row>
    <row r="793" spans="1:6" x14ac:dyDescent="0.25">
      <c r="A793">
        <v>29</v>
      </c>
      <c r="B793" t="s">
        <v>9</v>
      </c>
      <c r="C793" t="s">
        <v>10</v>
      </c>
      <c r="D793" t="s">
        <v>43</v>
      </c>
      <c r="E793">
        <v>6</v>
      </c>
      <c r="F793">
        <v>180000</v>
      </c>
    </row>
    <row r="794" spans="1:6" x14ac:dyDescent="0.25">
      <c r="A794">
        <v>32</v>
      </c>
      <c r="B794" t="s">
        <v>6</v>
      </c>
      <c r="C794" t="s">
        <v>7</v>
      </c>
      <c r="D794" t="s">
        <v>8</v>
      </c>
      <c r="E794">
        <v>8</v>
      </c>
      <c r="F794">
        <v>190000</v>
      </c>
    </row>
    <row r="795" spans="1:6" x14ac:dyDescent="0.25">
      <c r="A795">
        <v>33</v>
      </c>
      <c r="B795" t="s">
        <v>9</v>
      </c>
      <c r="C795" t="s">
        <v>10</v>
      </c>
      <c r="D795" t="s">
        <v>17</v>
      </c>
      <c r="E795">
        <v>11</v>
      </c>
      <c r="F795">
        <v>198000</v>
      </c>
    </row>
    <row r="796" spans="1:6" x14ac:dyDescent="0.25">
      <c r="A796">
        <v>24</v>
      </c>
      <c r="B796" t="s">
        <v>6</v>
      </c>
      <c r="C796" t="s">
        <v>7</v>
      </c>
      <c r="D796" t="s">
        <v>11</v>
      </c>
      <c r="E796">
        <v>1</v>
      </c>
      <c r="F796">
        <v>90000</v>
      </c>
    </row>
    <row r="797" spans="1:6" x14ac:dyDescent="0.25">
      <c r="A797">
        <v>27</v>
      </c>
      <c r="B797" t="s">
        <v>6</v>
      </c>
      <c r="C797" t="s">
        <v>7</v>
      </c>
      <c r="D797" t="s">
        <v>8</v>
      </c>
      <c r="E797">
        <v>4</v>
      </c>
      <c r="F797">
        <v>140000</v>
      </c>
    </row>
    <row r="798" spans="1:6" x14ac:dyDescent="0.25">
      <c r="A798">
        <v>25</v>
      </c>
      <c r="B798" t="s">
        <v>9</v>
      </c>
      <c r="C798" t="s">
        <v>7</v>
      </c>
      <c r="D798" t="s">
        <v>11</v>
      </c>
      <c r="E798">
        <v>2</v>
      </c>
      <c r="F798">
        <v>110000</v>
      </c>
    </row>
    <row r="799" spans="1:6" x14ac:dyDescent="0.25">
      <c r="A799">
        <v>30</v>
      </c>
      <c r="B799" t="s">
        <v>9</v>
      </c>
      <c r="C799" t="s">
        <v>12</v>
      </c>
      <c r="D799" t="s">
        <v>43</v>
      </c>
      <c r="E799">
        <v>7</v>
      </c>
      <c r="F799">
        <v>185000</v>
      </c>
    </row>
    <row r="800" spans="1:6" x14ac:dyDescent="0.25">
      <c r="A800">
        <v>31</v>
      </c>
      <c r="B800" t="s">
        <v>6</v>
      </c>
      <c r="C800" t="s">
        <v>7</v>
      </c>
      <c r="D800" t="s">
        <v>11</v>
      </c>
      <c r="E800">
        <v>9</v>
      </c>
      <c r="F800">
        <v>195000</v>
      </c>
    </row>
    <row r="801" spans="1:6" x14ac:dyDescent="0.25">
      <c r="A801">
        <v>28</v>
      </c>
      <c r="B801" t="s">
        <v>9</v>
      </c>
      <c r="C801" t="s">
        <v>7</v>
      </c>
      <c r="D801" t="s">
        <v>8</v>
      </c>
      <c r="E801">
        <v>5</v>
      </c>
      <c r="F801">
        <v>160000</v>
      </c>
    </row>
    <row r="802" spans="1:6" x14ac:dyDescent="0.25">
      <c r="A802">
        <v>26</v>
      </c>
      <c r="B802" t="s">
        <v>6</v>
      </c>
      <c r="C802" t="s">
        <v>7</v>
      </c>
      <c r="D802" t="s">
        <v>11</v>
      </c>
      <c r="E802">
        <v>3</v>
      </c>
      <c r="F802">
        <v>130000</v>
      </c>
    </row>
    <row r="803" spans="1:6" x14ac:dyDescent="0.25">
      <c r="A803">
        <v>29</v>
      </c>
      <c r="B803" t="s">
        <v>9</v>
      </c>
      <c r="C803" t="s">
        <v>10</v>
      </c>
      <c r="D803" t="s">
        <v>43</v>
      </c>
      <c r="E803">
        <v>6</v>
      </c>
      <c r="F803">
        <v>180000</v>
      </c>
    </row>
    <row r="804" spans="1:6" x14ac:dyDescent="0.25">
      <c r="A804">
        <v>32</v>
      </c>
      <c r="B804" t="s">
        <v>6</v>
      </c>
      <c r="C804" t="s">
        <v>7</v>
      </c>
      <c r="D804" t="s">
        <v>8</v>
      </c>
      <c r="E804">
        <v>8</v>
      </c>
      <c r="F804">
        <v>190000</v>
      </c>
    </row>
    <row r="805" spans="1:6" x14ac:dyDescent="0.25">
      <c r="A805">
        <v>33</v>
      </c>
      <c r="B805" t="s">
        <v>9</v>
      </c>
      <c r="C805" t="s">
        <v>10</v>
      </c>
      <c r="D805" t="s">
        <v>17</v>
      </c>
      <c r="E805">
        <v>11</v>
      </c>
      <c r="F805">
        <v>198000</v>
      </c>
    </row>
    <row r="806" spans="1:6" x14ac:dyDescent="0.25">
      <c r="A806">
        <v>24</v>
      </c>
      <c r="B806" t="s">
        <v>6</v>
      </c>
      <c r="C806" t="s">
        <v>7</v>
      </c>
      <c r="D806" t="s">
        <v>11</v>
      </c>
      <c r="E806">
        <v>1</v>
      </c>
      <c r="F806">
        <v>90000</v>
      </c>
    </row>
    <row r="807" spans="1:6" x14ac:dyDescent="0.25">
      <c r="A807">
        <v>27</v>
      </c>
      <c r="B807" t="s">
        <v>6</v>
      </c>
      <c r="C807" t="s">
        <v>7</v>
      </c>
      <c r="D807" t="s">
        <v>8</v>
      </c>
      <c r="E807">
        <v>4</v>
      </c>
      <c r="F807">
        <v>140000</v>
      </c>
    </row>
    <row r="808" spans="1:6" x14ac:dyDescent="0.25">
      <c r="A808">
        <v>25</v>
      </c>
      <c r="B808" t="s">
        <v>9</v>
      </c>
      <c r="C808" t="s">
        <v>7</v>
      </c>
      <c r="D808" t="s">
        <v>11</v>
      </c>
      <c r="E808">
        <v>2</v>
      </c>
      <c r="F808">
        <v>110000</v>
      </c>
    </row>
    <row r="809" spans="1:6" x14ac:dyDescent="0.25">
      <c r="A809">
        <v>30</v>
      </c>
      <c r="B809" t="s">
        <v>9</v>
      </c>
      <c r="C809" t="s">
        <v>12</v>
      </c>
      <c r="D809" t="s">
        <v>43</v>
      </c>
      <c r="E809">
        <v>7</v>
      </c>
      <c r="F809">
        <v>185000</v>
      </c>
    </row>
    <row r="810" spans="1:6" x14ac:dyDescent="0.25">
      <c r="A810">
        <v>31</v>
      </c>
      <c r="B810" t="s">
        <v>6</v>
      </c>
      <c r="C810" t="s">
        <v>7</v>
      </c>
      <c r="D810" t="s">
        <v>11</v>
      </c>
      <c r="E810">
        <v>9</v>
      </c>
      <c r="F810">
        <v>195000</v>
      </c>
    </row>
    <row r="811" spans="1:6" x14ac:dyDescent="0.25">
      <c r="A811">
        <v>28</v>
      </c>
      <c r="B811" t="s">
        <v>9</v>
      </c>
      <c r="C811" t="s">
        <v>7</v>
      </c>
      <c r="D811" t="s">
        <v>8</v>
      </c>
      <c r="E811">
        <v>5</v>
      </c>
      <c r="F811">
        <v>160000</v>
      </c>
    </row>
    <row r="812" spans="1:6" x14ac:dyDescent="0.25">
      <c r="A812">
        <v>25</v>
      </c>
      <c r="B812" t="s">
        <v>6</v>
      </c>
      <c r="C812" t="s">
        <v>7</v>
      </c>
      <c r="D812" t="s">
        <v>11</v>
      </c>
      <c r="E812">
        <v>3</v>
      </c>
      <c r="F812">
        <v>135000</v>
      </c>
    </row>
    <row r="813" spans="1:6" x14ac:dyDescent="0.25">
      <c r="A813">
        <v>32</v>
      </c>
      <c r="B813" t="s">
        <v>6</v>
      </c>
      <c r="C813" t="s">
        <v>7</v>
      </c>
      <c r="D813" t="s">
        <v>8</v>
      </c>
      <c r="E813">
        <v>8</v>
      </c>
      <c r="F813">
        <v>190000</v>
      </c>
    </row>
    <row r="814" spans="1:6" x14ac:dyDescent="0.25">
      <c r="A814">
        <v>29</v>
      </c>
      <c r="B814" t="s">
        <v>9</v>
      </c>
      <c r="C814" t="s">
        <v>10</v>
      </c>
      <c r="D814" t="s">
        <v>43</v>
      </c>
      <c r="E814">
        <v>6</v>
      </c>
      <c r="F814">
        <v>180000</v>
      </c>
    </row>
    <row r="815" spans="1:6" x14ac:dyDescent="0.25">
      <c r="A815">
        <v>30</v>
      </c>
      <c r="B815" t="s">
        <v>6</v>
      </c>
      <c r="C815" t="s">
        <v>7</v>
      </c>
      <c r="D815" t="s">
        <v>11</v>
      </c>
      <c r="E815">
        <v>5</v>
      </c>
      <c r="F815">
        <v>160000</v>
      </c>
    </row>
    <row r="816" spans="1:6" x14ac:dyDescent="0.25">
      <c r="A816">
        <v>24</v>
      </c>
      <c r="B816" t="s">
        <v>6</v>
      </c>
      <c r="C816" t="s">
        <v>7</v>
      </c>
      <c r="D816" t="s">
        <v>11</v>
      </c>
      <c r="E816">
        <v>1</v>
      </c>
      <c r="F816">
        <v>95000</v>
      </c>
    </row>
    <row r="817" spans="1:6" x14ac:dyDescent="0.25">
      <c r="A817">
        <v>33</v>
      </c>
      <c r="B817" t="s">
        <v>9</v>
      </c>
      <c r="C817" t="s">
        <v>10</v>
      </c>
      <c r="D817" t="s">
        <v>17</v>
      </c>
      <c r="E817">
        <v>11</v>
      </c>
      <c r="F817">
        <v>196000</v>
      </c>
    </row>
    <row r="818" spans="1:6" x14ac:dyDescent="0.25">
      <c r="A818">
        <v>27</v>
      </c>
      <c r="B818" t="s">
        <v>6</v>
      </c>
      <c r="C818" t="s">
        <v>7</v>
      </c>
      <c r="D818" t="s">
        <v>8</v>
      </c>
      <c r="E818">
        <v>4</v>
      </c>
      <c r="F818">
        <v>140000</v>
      </c>
    </row>
    <row r="819" spans="1:6" x14ac:dyDescent="0.25">
      <c r="A819">
        <v>26</v>
      </c>
      <c r="B819" t="s">
        <v>6</v>
      </c>
      <c r="C819" t="s">
        <v>7</v>
      </c>
      <c r="D819" t="s">
        <v>11</v>
      </c>
      <c r="E819">
        <v>3</v>
      </c>
      <c r="F819">
        <v>130000</v>
      </c>
    </row>
    <row r="820" spans="1:6" x14ac:dyDescent="0.25">
      <c r="A820">
        <v>30</v>
      </c>
      <c r="B820" t="s">
        <v>9</v>
      </c>
      <c r="C820" t="s">
        <v>12</v>
      </c>
      <c r="D820" t="s">
        <v>43</v>
      </c>
      <c r="E820">
        <v>7</v>
      </c>
      <c r="F820">
        <v>185000</v>
      </c>
    </row>
    <row r="821" spans="1:6" x14ac:dyDescent="0.25">
      <c r="A821">
        <v>31</v>
      </c>
      <c r="B821" t="s">
        <v>6</v>
      </c>
      <c r="C821" t="s">
        <v>7</v>
      </c>
      <c r="D821" t="s">
        <v>11</v>
      </c>
      <c r="E821">
        <v>9</v>
      </c>
      <c r="F821">
        <v>195000</v>
      </c>
    </row>
    <row r="822" spans="1:6" x14ac:dyDescent="0.25">
      <c r="A822">
        <v>28</v>
      </c>
      <c r="B822" t="s">
        <v>9</v>
      </c>
      <c r="C822" t="s">
        <v>7</v>
      </c>
      <c r="D822" t="s">
        <v>8</v>
      </c>
      <c r="E822">
        <v>5</v>
      </c>
      <c r="F822">
        <v>160000</v>
      </c>
    </row>
    <row r="823" spans="1:6" x14ac:dyDescent="0.25">
      <c r="A823">
        <v>26</v>
      </c>
      <c r="B823" t="s">
        <v>9</v>
      </c>
      <c r="C823" t="s">
        <v>7</v>
      </c>
      <c r="D823" t="s">
        <v>11</v>
      </c>
      <c r="E823">
        <v>3</v>
      </c>
      <c r="F823">
        <v>130000</v>
      </c>
    </row>
    <row r="824" spans="1:6" x14ac:dyDescent="0.25">
      <c r="A824">
        <v>30</v>
      </c>
      <c r="B824" t="s">
        <v>6</v>
      </c>
      <c r="C824" t="s">
        <v>12</v>
      </c>
      <c r="D824" t="s">
        <v>43</v>
      </c>
      <c r="E824">
        <v>7</v>
      </c>
      <c r="F824">
        <v>185000</v>
      </c>
    </row>
    <row r="825" spans="1:6" x14ac:dyDescent="0.25">
      <c r="A825">
        <v>27</v>
      </c>
      <c r="B825" t="s">
        <v>9</v>
      </c>
      <c r="C825" t="s">
        <v>7</v>
      </c>
      <c r="D825" t="s">
        <v>17</v>
      </c>
      <c r="E825">
        <v>4</v>
      </c>
      <c r="F825">
        <v>150000</v>
      </c>
    </row>
    <row r="826" spans="1:6" x14ac:dyDescent="0.25">
      <c r="A826">
        <v>24</v>
      </c>
      <c r="B826" t="s">
        <v>6</v>
      </c>
      <c r="C826" t="s">
        <v>7</v>
      </c>
      <c r="D826" t="s">
        <v>11</v>
      </c>
      <c r="E826">
        <v>1</v>
      </c>
      <c r="F826">
        <v>90000</v>
      </c>
    </row>
    <row r="827" spans="1:6" x14ac:dyDescent="0.25">
      <c r="A827">
        <v>33</v>
      </c>
      <c r="B827" t="s">
        <v>6</v>
      </c>
      <c r="C827" t="s">
        <v>10</v>
      </c>
      <c r="D827" t="s">
        <v>17</v>
      </c>
      <c r="E827">
        <v>11</v>
      </c>
      <c r="F827">
        <v>198000</v>
      </c>
    </row>
    <row r="828" spans="1:6" x14ac:dyDescent="0.25">
      <c r="A828">
        <v>25</v>
      </c>
      <c r="B828" t="s">
        <v>6</v>
      </c>
      <c r="C828" t="s">
        <v>7</v>
      </c>
      <c r="D828" t="s">
        <v>11</v>
      </c>
      <c r="E828">
        <v>2</v>
      </c>
      <c r="F828">
        <v>115000</v>
      </c>
    </row>
    <row r="829" spans="1:6" x14ac:dyDescent="0.25">
      <c r="A829">
        <v>28</v>
      </c>
      <c r="B829" t="s">
        <v>6</v>
      </c>
      <c r="C829" t="s">
        <v>7</v>
      </c>
      <c r="D829" t="s">
        <v>8</v>
      </c>
      <c r="E829">
        <v>5</v>
      </c>
      <c r="F829">
        <v>165000</v>
      </c>
    </row>
    <row r="830" spans="1:6" x14ac:dyDescent="0.25">
      <c r="A830">
        <v>26</v>
      </c>
      <c r="B830" t="s">
        <v>6</v>
      </c>
      <c r="C830" t="s">
        <v>7</v>
      </c>
      <c r="D830" t="s">
        <v>11</v>
      </c>
      <c r="E830">
        <v>3</v>
      </c>
      <c r="F830">
        <v>130000</v>
      </c>
    </row>
    <row r="831" spans="1:6" x14ac:dyDescent="0.25">
      <c r="A831">
        <v>29</v>
      </c>
      <c r="B831" t="s">
        <v>9</v>
      </c>
      <c r="C831" t="s">
        <v>10</v>
      </c>
      <c r="D831" t="s">
        <v>43</v>
      </c>
      <c r="E831">
        <v>6</v>
      </c>
      <c r="F831">
        <v>180000</v>
      </c>
    </row>
    <row r="832" spans="1:6" x14ac:dyDescent="0.25">
      <c r="A832">
        <v>32</v>
      </c>
      <c r="B832" t="s">
        <v>6</v>
      </c>
      <c r="C832" t="s">
        <v>7</v>
      </c>
      <c r="D832" t="s">
        <v>8</v>
      </c>
      <c r="E832">
        <v>8</v>
      </c>
      <c r="F832">
        <v>190000</v>
      </c>
    </row>
    <row r="833" spans="1:6" x14ac:dyDescent="0.25">
      <c r="A833">
        <v>33</v>
      </c>
      <c r="B833" t="s">
        <v>9</v>
      </c>
      <c r="C833" t="s">
        <v>10</v>
      </c>
      <c r="D833" t="s">
        <v>17</v>
      </c>
      <c r="E833">
        <v>11</v>
      </c>
      <c r="F833">
        <v>198000</v>
      </c>
    </row>
    <row r="834" spans="1:6" x14ac:dyDescent="0.25">
      <c r="A834">
        <v>27</v>
      </c>
      <c r="B834" t="s">
        <v>6</v>
      </c>
      <c r="C834" t="s">
        <v>7</v>
      </c>
      <c r="D834" t="s">
        <v>8</v>
      </c>
      <c r="E834">
        <v>4</v>
      </c>
      <c r="F834">
        <v>140000</v>
      </c>
    </row>
    <row r="835" spans="1:6" x14ac:dyDescent="0.25">
      <c r="A835">
        <v>31</v>
      </c>
      <c r="B835" t="s">
        <v>9</v>
      </c>
      <c r="C835" t="s">
        <v>10</v>
      </c>
      <c r="D835" t="s">
        <v>43</v>
      </c>
      <c r="E835">
        <v>6</v>
      </c>
      <c r="F835">
        <v>180000</v>
      </c>
    </row>
    <row r="836" spans="1:6" x14ac:dyDescent="0.25">
      <c r="A836">
        <v>30</v>
      </c>
      <c r="B836" t="s">
        <v>6</v>
      </c>
      <c r="C836" t="s">
        <v>7</v>
      </c>
      <c r="D836" t="s">
        <v>11</v>
      </c>
      <c r="E836">
        <v>5</v>
      </c>
      <c r="F836">
        <v>160000</v>
      </c>
    </row>
    <row r="837" spans="1:6" x14ac:dyDescent="0.25">
      <c r="A837">
        <v>24</v>
      </c>
      <c r="B837" t="s">
        <v>6</v>
      </c>
      <c r="C837" t="s">
        <v>7</v>
      </c>
      <c r="D837" t="s">
        <v>11</v>
      </c>
      <c r="E837">
        <v>1</v>
      </c>
      <c r="F837">
        <v>92000</v>
      </c>
    </row>
    <row r="838" spans="1:6" x14ac:dyDescent="0.25">
      <c r="A838">
        <v>28</v>
      </c>
      <c r="B838" t="s">
        <v>9</v>
      </c>
      <c r="C838" t="s">
        <v>7</v>
      </c>
      <c r="D838" t="s">
        <v>8</v>
      </c>
      <c r="E838">
        <v>5</v>
      </c>
      <c r="F838">
        <v>160000</v>
      </c>
    </row>
    <row r="839" spans="1:6" x14ac:dyDescent="0.25">
      <c r="A839">
        <v>26</v>
      </c>
      <c r="B839" t="s">
        <v>6</v>
      </c>
      <c r="C839" t="s">
        <v>7</v>
      </c>
      <c r="D839" t="s">
        <v>11</v>
      </c>
      <c r="E839">
        <v>3</v>
      </c>
      <c r="F839">
        <v>130000</v>
      </c>
    </row>
    <row r="840" spans="1:6" x14ac:dyDescent="0.25">
      <c r="A840">
        <v>32</v>
      </c>
      <c r="B840" t="s">
        <v>6</v>
      </c>
      <c r="C840" t="s">
        <v>7</v>
      </c>
      <c r="D840" t="s">
        <v>8</v>
      </c>
      <c r="E840">
        <v>8</v>
      </c>
      <c r="F840">
        <v>190000</v>
      </c>
    </row>
    <row r="841" spans="1:6" x14ac:dyDescent="0.25">
      <c r="A841">
        <v>33</v>
      </c>
      <c r="B841" t="s">
        <v>9</v>
      </c>
      <c r="C841" t="s">
        <v>10</v>
      </c>
      <c r="D841" t="s">
        <v>17</v>
      </c>
      <c r="E841">
        <v>11</v>
      </c>
      <c r="F841">
        <v>198000</v>
      </c>
    </row>
    <row r="842" spans="1:6" x14ac:dyDescent="0.25">
      <c r="A842">
        <v>25</v>
      </c>
      <c r="B842" t="s">
        <v>6</v>
      </c>
      <c r="C842" t="s">
        <v>7</v>
      </c>
      <c r="D842" t="s">
        <v>11</v>
      </c>
      <c r="E842">
        <v>2</v>
      </c>
      <c r="F842">
        <v>110000</v>
      </c>
    </row>
    <row r="843" spans="1:6" x14ac:dyDescent="0.25">
      <c r="A843">
        <v>30</v>
      </c>
      <c r="B843" t="s">
        <v>9</v>
      </c>
      <c r="C843" t="s">
        <v>12</v>
      </c>
      <c r="D843" t="s">
        <v>43</v>
      </c>
      <c r="E843">
        <v>7</v>
      </c>
      <c r="F843">
        <v>185000</v>
      </c>
    </row>
    <row r="844" spans="1:6" x14ac:dyDescent="0.25">
      <c r="A844">
        <v>27</v>
      </c>
      <c r="B844" t="s">
        <v>6</v>
      </c>
      <c r="C844" t="s">
        <v>7</v>
      </c>
      <c r="D844" t="s">
        <v>8</v>
      </c>
      <c r="E844">
        <v>4</v>
      </c>
      <c r="F844">
        <v>140000</v>
      </c>
    </row>
    <row r="845" spans="1:6" x14ac:dyDescent="0.25">
      <c r="A845">
        <v>34</v>
      </c>
      <c r="B845" t="s">
        <v>9</v>
      </c>
      <c r="C845" t="s">
        <v>10</v>
      </c>
      <c r="D845" t="s">
        <v>17</v>
      </c>
      <c r="E845">
        <v>12</v>
      </c>
      <c r="F845">
        <v>196000</v>
      </c>
    </row>
    <row r="846" spans="1:6" x14ac:dyDescent="0.25">
      <c r="A846">
        <v>31</v>
      </c>
      <c r="B846" t="s">
        <v>6</v>
      </c>
      <c r="C846" t="s">
        <v>7</v>
      </c>
      <c r="D846" t="s">
        <v>11</v>
      </c>
      <c r="E846">
        <v>9</v>
      </c>
      <c r="F846">
        <v>195000</v>
      </c>
    </row>
    <row r="847" spans="1:6" x14ac:dyDescent="0.25">
      <c r="A847">
        <v>28</v>
      </c>
      <c r="B847" t="s">
        <v>9</v>
      </c>
      <c r="C847" t="s">
        <v>7</v>
      </c>
      <c r="D847" t="s">
        <v>8</v>
      </c>
      <c r="E847">
        <v>5</v>
      </c>
      <c r="F847">
        <v>160000</v>
      </c>
    </row>
    <row r="848" spans="1:6" x14ac:dyDescent="0.25">
      <c r="A848">
        <v>26</v>
      </c>
      <c r="B848" t="s">
        <v>6</v>
      </c>
      <c r="C848" t="s">
        <v>7</v>
      </c>
      <c r="D848" t="s">
        <v>11</v>
      </c>
      <c r="E848">
        <v>3</v>
      </c>
      <c r="F848">
        <v>130000</v>
      </c>
    </row>
    <row r="849" spans="1:6" x14ac:dyDescent="0.25">
      <c r="A849">
        <v>29</v>
      </c>
      <c r="B849" t="s">
        <v>9</v>
      </c>
      <c r="C849" t="s">
        <v>10</v>
      </c>
      <c r="D849" t="s">
        <v>43</v>
      </c>
      <c r="E849">
        <v>6</v>
      </c>
      <c r="F849">
        <v>180000</v>
      </c>
    </row>
    <row r="850" spans="1:6" x14ac:dyDescent="0.25">
      <c r="A850">
        <v>32</v>
      </c>
      <c r="B850" t="s">
        <v>6</v>
      </c>
      <c r="C850" t="s">
        <v>7</v>
      </c>
      <c r="D850" t="s">
        <v>8</v>
      </c>
      <c r="E850">
        <v>8</v>
      </c>
      <c r="F850">
        <v>190000</v>
      </c>
    </row>
    <row r="851" spans="1:6" x14ac:dyDescent="0.25">
      <c r="A851">
        <v>33</v>
      </c>
      <c r="B851" t="s">
        <v>9</v>
      </c>
      <c r="C851" t="s">
        <v>10</v>
      </c>
      <c r="D851" t="s">
        <v>17</v>
      </c>
      <c r="E851">
        <v>11</v>
      </c>
      <c r="F851">
        <v>198000</v>
      </c>
    </row>
    <row r="852" spans="1:6" x14ac:dyDescent="0.25">
      <c r="A852">
        <v>24</v>
      </c>
      <c r="B852" t="s">
        <v>6</v>
      </c>
      <c r="C852" t="s">
        <v>7</v>
      </c>
      <c r="D852" t="s">
        <v>11</v>
      </c>
      <c r="E852">
        <v>1</v>
      </c>
      <c r="F852">
        <v>90000</v>
      </c>
    </row>
    <row r="853" spans="1:6" x14ac:dyDescent="0.25">
      <c r="A853">
        <v>27</v>
      </c>
      <c r="B853" t="s">
        <v>6</v>
      </c>
      <c r="C853" t="s">
        <v>7</v>
      </c>
      <c r="D853" t="s">
        <v>8</v>
      </c>
      <c r="E853">
        <v>4</v>
      </c>
      <c r="F853">
        <v>140000</v>
      </c>
    </row>
    <row r="854" spans="1:6" x14ac:dyDescent="0.25">
      <c r="A854">
        <v>25</v>
      </c>
      <c r="B854" t="s">
        <v>9</v>
      </c>
      <c r="C854" t="s">
        <v>7</v>
      </c>
      <c r="D854" t="s">
        <v>11</v>
      </c>
      <c r="E854">
        <v>2</v>
      </c>
      <c r="F854">
        <v>110000</v>
      </c>
    </row>
    <row r="855" spans="1:6" x14ac:dyDescent="0.25">
      <c r="A855">
        <v>30</v>
      </c>
      <c r="B855" t="s">
        <v>9</v>
      </c>
      <c r="C855" t="s">
        <v>12</v>
      </c>
      <c r="D855" t="s">
        <v>43</v>
      </c>
      <c r="E855">
        <v>7</v>
      </c>
      <c r="F855">
        <v>185000</v>
      </c>
    </row>
    <row r="856" spans="1:6" x14ac:dyDescent="0.25">
      <c r="A856">
        <v>31</v>
      </c>
      <c r="B856" t="s">
        <v>6</v>
      </c>
      <c r="C856" t="s">
        <v>7</v>
      </c>
      <c r="D856" t="s">
        <v>11</v>
      </c>
      <c r="E856">
        <v>9</v>
      </c>
      <c r="F856">
        <v>195000</v>
      </c>
    </row>
    <row r="857" spans="1:6" x14ac:dyDescent="0.25">
      <c r="A857">
        <v>28</v>
      </c>
      <c r="B857" t="s">
        <v>9</v>
      </c>
      <c r="C857" t="s">
        <v>7</v>
      </c>
      <c r="D857" t="s">
        <v>8</v>
      </c>
      <c r="E857">
        <v>5</v>
      </c>
      <c r="F857">
        <v>160000</v>
      </c>
    </row>
    <row r="858" spans="1:6" x14ac:dyDescent="0.25">
      <c r="A858">
        <v>26</v>
      </c>
      <c r="B858" t="s">
        <v>6</v>
      </c>
      <c r="C858" t="s">
        <v>7</v>
      </c>
      <c r="D858" t="s">
        <v>11</v>
      </c>
      <c r="E858">
        <v>3</v>
      </c>
      <c r="F858">
        <v>130000</v>
      </c>
    </row>
    <row r="859" spans="1:6" x14ac:dyDescent="0.25">
      <c r="A859">
        <v>29</v>
      </c>
      <c r="B859" t="s">
        <v>9</v>
      </c>
      <c r="C859" t="s">
        <v>10</v>
      </c>
      <c r="D859" t="s">
        <v>43</v>
      </c>
      <c r="E859">
        <v>6</v>
      </c>
      <c r="F859">
        <v>180000</v>
      </c>
    </row>
    <row r="860" spans="1:6" x14ac:dyDescent="0.25">
      <c r="A860">
        <v>32</v>
      </c>
      <c r="B860" t="s">
        <v>6</v>
      </c>
      <c r="C860" t="s">
        <v>7</v>
      </c>
      <c r="D860" t="s">
        <v>8</v>
      </c>
      <c r="E860">
        <v>8</v>
      </c>
      <c r="F860">
        <v>190000</v>
      </c>
    </row>
    <row r="861" spans="1:6" x14ac:dyDescent="0.25">
      <c r="A861">
        <v>33</v>
      </c>
      <c r="B861" t="s">
        <v>9</v>
      </c>
      <c r="C861" t="s">
        <v>10</v>
      </c>
      <c r="D861" t="s">
        <v>17</v>
      </c>
      <c r="E861">
        <v>11</v>
      </c>
      <c r="F861">
        <v>198000</v>
      </c>
    </row>
    <row r="862" spans="1:6" x14ac:dyDescent="0.25">
      <c r="A862">
        <v>24</v>
      </c>
      <c r="B862" t="s">
        <v>6</v>
      </c>
      <c r="C862" t="s">
        <v>7</v>
      </c>
      <c r="D862" t="s">
        <v>11</v>
      </c>
      <c r="E862">
        <v>1</v>
      </c>
      <c r="F862">
        <v>90000</v>
      </c>
    </row>
    <row r="863" spans="1:6" x14ac:dyDescent="0.25">
      <c r="A863">
        <v>27</v>
      </c>
      <c r="B863" t="s">
        <v>6</v>
      </c>
      <c r="C863" t="s">
        <v>7</v>
      </c>
      <c r="D863" t="s">
        <v>8</v>
      </c>
      <c r="E863">
        <v>4</v>
      </c>
      <c r="F863">
        <v>140000</v>
      </c>
    </row>
    <row r="864" spans="1:6" x14ac:dyDescent="0.25">
      <c r="A864">
        <v>25</v>
      </c>
      <c r="B864" t="s">
        <v>9</v>
      </c>
      <c r="C864" t="s">
        <v>7</v>
      </c>
      <c r="D864" t="s">
        <v>11</v>
      </c>
      <c r="E864">
        <v>2</v>
      </c>
      <c r="F864">
        <v>110000</v>
      </c>
    </row>
    <row r="865" spans="1:6" x14ac:dyDescent="0.25">
      <c r="A865">
        <v>30</v>
      </c>
      <c r="B865" t="s">
        <v>9</v>
      </c>
      <c r="C865" t="s">
        <v>12</v>
      </c>
      <c r="D865" t="s">
        <v>43</v>
      </c>
      <c r="E865">
        <v>7</v>
      </c>
      <c r="F865">
        <v>185000</v>
      </c>
    </row>
    <row r="866" spans="1:6" x14ac:dyDescent="0.25">
      <c r="A866">
        <v>31</v>
      </c>
      <c r="B866" t="s">
        <v>6</v>
      </c>
      <c r="C866" t="s">
        <v>7</v>
      </c>
      <c r="D866" t="s">
        <v>11</v>
      </c>
      <c r="E866">
        <v>9</v>
      </c>
      <c r="F866">
        <v>195000</v>
      </c>
    </row>
    <row r="867" spans="1:6" x14ac:dyDescent="0.25">
      <c r="A867">
        <v>28</v>
      </c>
      <c r="B867" t="s">
        <v>9</v>
      </c>
      <c r="C867" t="s">
        <v>7</v>
      </c>
      <c r="D867" t="s">
        <v>8</v>
      </c>
      <c r="E867">
        <v>5</v>
      </c>
      <c r="F867">
        <v>160000</v>
      </c>
    </row>
    <row r="868" spans="1:6" x14ac:dyDescent="0.25">
      <c r="A868">
        <v>26</v>
      </c>
      <c r="B868" t="s">
        <v>6</v>
      </c>
      <c r="C868" t="s">
        <v>7</v>
      </c>
      <c r="D868" t="s">
        <v>11</v>
      </c>
      <c r="E868">
        <v>3</v>
      </c>
      <c r="F868">
        <v>130000</v>
      </c>
    </row>
    <row r="869" spans="1:6" x14ac:dyDescent="0.25">
      <c r="A869">
        <v>29</v>
      </c>
      <c r="B869" t="s">
        <v>9</v>
      </c>
      <c r="C869" t="s">
        <v>10</v>
      </c>
      <c r="D869" t="s">
        <v>43</v>
      </c>
      <c r="E869">
        <v>6</v>
      </c>
      <c r="F869">
        <v>180000</v>
      </c>
    </row>
    <row r="870" spans="1:6" x14ac:dyDescent="0.25">
      <c r="A870">
        <v>32</v>
      </c>
      <c r="B870" t="s">
        <v>6</v>
      </c>
      <c r="C870" t="s">
        <v>7</v>
      </c>
      <c r="D870" t="s">
        <v>8</v>
      </c>
      <c r="E870">
        <v>8</v>
      </c>
      <c r="F870">
        <v>190000</v>
      </c>
    </row>
    <row r="871" spans="1:6" x14ac:dyDescent="0.25">
      <c r="A871">
        <v>33</v>
      </c>
      <c r="B871" t="s">
        <v>9</v>
      </c>
      <c r="C871" t="s">
        <v>10</v>
      </c>
      <c r="D871" t="s">
        <v>17</v>
      </c>
      <c r="E871">
        <v>11</v>
      </c>
      <c r="F871">
        <v>198000</v>
      </c>
    </row>
    <row r="872" spans="1:6" x14ac:dyDescent="0.25">
      <c r="A872">
        <v>24</v>
      </c>
      <c r="B872" t="s">
        <v>6</v>
      </c>
      <c r="C872" t="s">
        <v>7</v>
      </c>
      <c r="D872" t="s">
        <v>11</v>
      </c>
      <c r="E872">
        <v>1</v>
      </c>
      <c r="F872">
        <v>90000</v>
      </c>
    </row>
    <row r="873" spans="1:6" x14ac:dyDescent="0.25">
      <c r="A873">
        <v>27</v>
      </c>
      <c r="B873" t="s">
        <v>6</v>
      </c>
      <c r="C873" t="s">
        <v>7</v>
      </c>
      <c r="D873" t="s">
        <v>8</v>
      </c>
      <c r="E873">
        <v>4</v>
      </c>
      <c r="F873">
        <v>140000</v>
      </c>
    </row>
    <row r="874" spans="1:6" x14ac:dyDescent="0.25">
      <c r="A874">
        <v>25</v>
      </c>
      <c r="B874" t="s">
        <v>9</v>
      </c>
      <c r="C874" t="s">
        <v>7</v>
      </c>
      <c r="D874" t="s">
        <v>11</v>
      </c>
      <c r="E874">
        <v>2</v>
      </c>
      <c r="F874">
        <v>110000</v>
      </c>
    </row>
    <row r="875" spans="1:6" x14ac:dyDescent="0.25">
      <c r="A875">
        <v>30</v>
      </c>
      <c r="B875" t="s">
        <v>9</v>
      </c>
      <c r="C875" t="s">
        <v>12</v>
      </c>
      <c r="D875" t="s">
        <v>43</v>
      </c>
      <c r="E875">
        <v>7</v>
      </c>
      <c r="F875">
        <v>185000</v>
      </c>
    </row>
    <row r="876" spans="1:6" x14ac:dyDescent="0.25">
      <c r="A876">
        <v>31</v>
      </c>
      <c r="B876" t="s">
        <v>6</v>
      </c>
      <c r="C876" t="s">
        <v>7</v>
      </c>
      <c r="D876" t="s">
        <v>11</v>
      </c>
      <c r="E876">
        <v>9</v>
      </c>
      <c r="F876">
        <v>195000</v>
      </c>
    </row>
    <row r="877" spans="1:6" x14ac:dyDescent="0.25">
      <c r="A877">
        <v>28</v>
      </c>
      <c r="B877" t="s">
        <v>9</v>
      </c>
      <c r="C877" t="s">
        <v>7</v>
      </c>
      <c r="D877" t="s">
        <v>8</v>
      </c>
      <c r="E877">
        <v>5</v>
      </c>
      <c r="F877">
        <v>160000</v>
      </c>
    </row>
    <row r="878" spans="1:6" x14ac:dyDescent="0.25">
      <c r="A878">
        <v>26</v>
      </c>
      <c r="B878" t="s">
        <v>6</v>
      </c>
      <c r="C878" t="s">
        <v>7</v>
      </c>
      <c r="D878" t="s">
        <v>11</v>
      </c>
      <c r="E878">
        <v>3</v>
      </c>
      <c r="F878">
        <v>130000</v>
      </c>
    </row>
    <row r="879" spans="1:6" x14ac:dyDescent="0.25">
      <c r="A879">
        <v>29</v>
      </c>
      <c r="B879" t="s">
        <v>9</v>
      </c>
      <c r="C879" t="s">
        <v>10</v>
      </c>
      <c r="D879" t="s">
        <v>43</v>
      </c>
      <c r="E879">
        <v>6</v>
      </c>
      <c r="F879">
        <v>180000</v>
      </c>
    </row>
    <row r="880" spans="1:6" x14ac:dyDescent="0.25">
      <c r="A880">
        <v>32</v>
      </c>
      <c r="B880" t="s">
        <v>6</v>
      </c>
      <c r="C880" t="s">
        <v>7</v>
      </c>
      <c r="D880" t="s">
        <v>8</v>
      </c>
      <c r="E880">
        <v>8</v>
      </c>
      <c r="F880">
        <v>190000</v>
      </c>
    </row>
    <row r="881" spans="1:6" x14ac:dyDescent="0.25">
      <c r="A881">
        <v>33</v>
      </c>
      <c r="B881" t="s">
        <v>9</v>
      </c>
      <c r="C881" t="s">
        <v>10</v>
      </c>
      <c r="D881" t="s">
        <v>17</v>
      </c>
      <c r="E881">
        <v>11</v>
      </c>
      <c r="F881">
        <v>198000</v>
      </c>
    </row>
    <row r="882" spans="1:6" x14ac:dyDescent="0.25">
      <c r="A882">
        <v>24</v>
      </c>
      <c r="B882" t="s">
        <v>6</v>
      </c>
      <c r="C882" t="s">
        <v>7</v>
      </c>
      <c r="D882" t="s">
        <v>11</v>
      </c>
      <c r="E882">
        <v>1</v>
      </c>
      <c r="F882">
        <v>90000</v>
      </c>
    </row>
    <row r="883" spans="1:6" x14ac:dyDescent="0.25">
      <c r="A883">
        <v>27</v>
      </c>
      <c r="B883" t="s">
        <v>6</v>
      </c>
      <c r="C883" t="s">
        <v>7</v>
      </c>
      <c r="D883" t="s">
        <v>8</v>
      </c>
      <c r="E883">
        <v>4</v>
      </c>
      <c r="F883">
        <v>140000</v>
      </c>
    </row>
    <row r="884" spans="1:6" x14ac:dyDescent="0.25">
      <c r="A884">
        <v>25</v>
      </c>
      <c r="B884" t="s">
        <v>9</v>
      </c>
      <c r="C884" t="s">
        <v>7</v>
      </c>
      <c r="D884" t="s">
        <v>11</v>
      </c>
      <c r="E884">
        <v>2</v>
      </c>
      <c r="F884">
        <v>110000</v>
      </c>
    </row>
    <row r="885" spans="1:6" x14ac:dyDescent="0.25">
      <c r="A885">
        <v>30</v>
      </c>
      <c r="B885" t="s">
        <v>9</v>
      </c>
      <c r="C885" t="s">
        <v>12</v>
      </c>
      <c r="D885" t="s">
        <v>43</v>
      </c>
      <c r="E885">
        <v>7</v>
      </c>
      <c r="F885">
        <v>185000</v>
      </c>
    </row>
    <row r="886" spans="1:6" x14ac:dyDescent="0.25">
      <c r="A886">
        <v>31</v>
      </c>
      <c r="B886" t="s">
        <v>6</v>
      </c>
      <c r="C886" t="s">
        <v>7</v>
      </c>
      <c r="D886" t="s">
        <v>11</v>
      </c>
      <c r="E886">
        <v>9</v>
      </c>
      <c r="F886">
        <v>195000</v>
      </c>
    </row>
    <row r="887" spans="1:6" x14ac:dyDescent="0.25">
      <c r="A887">
        <v>28</v>
      </c>
      <c r="B887" t="s">
        <v>9</v>
      </c>
      <c r="C887" t="s">
        <v>7</v>
      </c>
      <c r="D887" t="s">
        <v>8</v>
      </c>
      <c r="E887">
        <v>5</v>
      </c>
      <c r="F887">
        <v>160000</v>
      </c>
    </row>
    <row r="888" spans="1:6" x14ac:dyDescent="0.25">
      <c r="A888">
        <v>26</v>
      </c>
      <c r="B888" t="s">
        <v>6</v>
      </c>
      <c r="C888" t="s">
        <v>7</v>
      </c>
      <c r="D888" t="s">
        <v>11</v>
      </c>
      <c r="E888">
        <v>3</v>
      </c>
      <c r="F888">
        <v>130000</v>
      </c>
    </row>
    <row r="889" spans="1:6" x14ac:dyDescent="0.25">
      <c r="A889">
        <v>29</v>
      </c>
      <c r="B889" t="s">
        <v>9</v>
      </c>
      <c r="C889" t="s">
        <v>10</v>
      </c>
      <c r="D889" t="s">
        <v>43</v>
      </c>
      <c r="E889">
        <v>6</v>
      </c>
      <c r="F889">
        <v>180000</v>
      </c>
    </row>
    <row r="890" spans="1:6" x14ac:dyDescent="0.25">
      <c r="A890">
        <v>32</v>
      </c>
      <c r="B890" t="s">
        <v>6</v>
      </c>
      <c r="C890" t="s">
        <v>7</v>
      </c>
      <c r="D890" t="s">
        <v>8</v>
      </c>
      <c r="E890">
        <v>8</v>
      </c>
      <c r="F890">
        <v>190000</v>
      </c>
    </row>
    <row r="891" spans="1:6" x14ac:dyDescent="0.25">
      <c r="A891">
        <v>33</v>
      </c>
      <c r="B891" t="s">
        <v>9</v>
      </c>
      <c r="C891" t="s">
        <v>10</v>
      </c>
      <c r="D891" t="s">
        <v>17</v>
      </c>
      <c r="E891">
        <v>11</v>
      </c>
      <c r="F891">
        <v>198000</v>
      </c>
    </row>
    <row r="892" spans="1:6" x14ac:dyDescent="0.25">
      <c r="A892">
        <v>24</v>
      </c>
      <c r="B892" t="s">
        <v>6</v>
      </c>
      <c r="C892" t="s">
        <v>7</v>
      </c>
      <c r="D892" t="s">
        <v>11</v>
      </c>
      <c r="E892">
        <v>1</v>
      </c>
      <c r="F892">
        <v>90000</v>
      </c>
    </row>
    <row r="893" spans="1:6" x14ac:dyDescent="0.25">
      <c r="A893">
        <v>27</v>
      </c>
      <c r="B893" t="s">
        <v>6</v>
      </c>
      <c r="C893" t="s">
        <v>7</v>
      </c>
      <c r="D893" t="s">
        <v>8</v>
      </c>
      <c r="E893">
        <v>4</v>
      </c>
      <c r="F893">
        <v>140000</v>
      </c>
    </row>
    <row r="894" spans="1:6" x14ac:dyDescent="0.25">
      <c r="A894">
        <v>25</v>
      </c>
      <c r="B894" t="s">
        <v>9</v>
      </c>
      <c r="C894" t="s">
        <v>7</v>
      </c>
      <c r="D894" t="s">
        <v>11</v>
      </c>
      <c r="E894">
        <v>2</v>
      </c>
      <c r="F894">
        <v>110000</v>
      </c>
    </row>
    <row r="895" spans="1:6" x14ac:dyDescent="0.25">
      <c r="A895">
        <v>30</v>
      </c>
      <c r="B895" t="s">
        <v>9</v>
      </c>
      <c r="C895" t="s">
        <v>12</v>
      </c>
      <c r="D895" t="s">
        <v>43</v>
      </c>
      <c r="E895">
        <v>7</v>
      </c>
      <c r="F895">
        <v>185000</v>
      </c>
    </row>
    <row r="896" spans="1:6" x14ac:dyDescent="0.25">
      <c r="A896">
        <v>31</v>
      </c>
      <c r="B896" t="s">
        <v>6</v>
      </c>
      <c r="C896" t="s">
        <v>7</v>
      </c>
      <c r="D896" t="s">
        <v>11</v>
      </c>
      <c r="E896">
        <v>9</v>
      </c>
      <c r="F896">
        <v>195000</v>
      </c>
    </row>
    <row r="897" spans="1:6" x14ac:dyDescent="0.25">
      <c r="A897">
        <v>28</v>
      </c>
      <c r="B897" t="s">
        <v>9</v>
      </c>
      <c r="C897" t="s">
        <v>7</v>
      </c>
      <c r="D897" t="s">
        <v>8</v>
      </c>
      <c r="E897">
        <v>5</v>
      </c>
      <c r="F897">
        <v>160000</v>
      </c>
    </row>
    <row r="898" spans="1:6" x14ac:dyDescent="0.25">
      <c r="A898">
        <v>26</v>
      </c>
      <c r="B898" t="s">
        <v>6</v>
      </c>
      <c r="C898" t="s">
        <v>7</v>
      </c>
      <c r="D898" t="s">
        <v>11</v>
      </c>
      <c r="E898">
        <v>3</v>
      </c>
      <c r="F898">
        <v>130000</v>
      </c>
    </row>
    <row r="899" spans="1:6" x14ac:dyDescent="0.25">
      <c r="A899">
        <v>29</v>
      </c>
      <c r="B899" t="s">
        <v>9</v>
      </c>
      <c r="C899" t="s">
        <v>10</v>
      </c>
      <c r="D899" t="s">
        <v>43</v>
      </c>
      <c r="E899">
        <v>6</v>
      </c>
      <c r="F899">
        <v>180000</v>
      </c>
    </row>
    <row r="900" spans="1:6" x14ac:dyDescent="0.25">
      <c r="A900">
        <v>32</v>
      </c>
      <c r="B900" t="s">
        <v>6</v>
      </c>
      <c r="C900" t="s">
        <v>7</v>
      </c>
      <c r="D900" t="s">
        <v>8</v>
      </c>
      <c r="E900">
        <v>8</v>
      </c>
      <c r="F900">
        <v>190000</v>
      </c>
    </row>
    <row r="901" spans="1:6" x14ac:dyDescent="0.25">
      <c r="A901">
        <v>33</v>
      </c>
      <c r="B901" t="s">
        <v>9</v>
      </c>
      <c r="C901" t="s">
        <v>10</v>
      </c>
      <c r="D901" t="s">
        <v>17</v>
      </c>
      <c r="E901">
        <v>11</v>
      </c>
      <c r="F901">
        <v>198000</v>
      </c>
    </row>
    <row r="902" spans="1:6" x14ac:dyDescent="0.25">
      <c r="A902">
        <v>24</v>
      </c>
      <c r="B902" t="s">
        <v>6</v>
      </c>
      <c r="C902" t="s">
        <v>7</v>
      </c>
      <c r="D902" t="s">
        <v>11</v>
      </c>
      <c r="E902">
        <v>1</v>
      </c>
      <c r="F902">
        <v>90000</v>
      </c>
    </row>
    <row r="903" spans="1:6" x14ac:dyDescent="0.25">
      <c r="A903">
        <v>27</v>
      </c>
      <c r="B903" t="s">
        <v>6</v>
      </c>
      <c r="C903" t="s">
        <v>7</v>
      </c>
      <c r="D903" t="s">
        <v>8</v>
      </c>
      <c r="E903">
        <v>4</v>
      </c>
      <c r="F903">
        <v>140000</v>
      </c>
    </row>
    <row r="904" spans="1:6" x14ac:dyDescent="0.25">
      <c r="A904">
        <v>25</v>
      </c>
      <c r="B904" t="s">
        <v>9</v>
      </c>
      <c r="C904" t="s">
        <v>7</v>
      </c>
      <c r="D904" t="s">
        <v>11</v>
      </c>
      <c r="E904">
        <v>2</v>
      </c>
      <c r="F904">
        <v>110000</v>
      </c>
    </row>
    <row r="905" spans="1:6" x14ac:dyDescent="0.25">
      <c r="A905">
        <v>30</v>
      </c>
      <c r="B905" t="s">
        <v>9</v>
      </c>
      <c r="C905" t="s">
        <v>12</v>
      </c>
      <c r="D905" t="s">
        <v>43</v>
      </c>
      <c r="E905">
        <v>7</v>
      </c>
      <c r="F905">
        <v>185000</v>
      </c>
    </row>
    <row r="906" spans="1:6" x14ac:dyDescent="0.25">
      <c r="A906">
        <v>31</v>
      </c>
      <c r="B906" t="s">
        <v>6</v>
      </c>
      <c r="C906" t="s">
        <v>7</v>
      </c>
      <c r="D906" t="s">
        <v>11</v>
      </c>
      <c r="E906">
        <v>9</v>
      </c>
      <c r="F906">
        <v>195000</v>
      </c>
    </row>
    <row r="907" spans="1:6" x14ac:dyDescent="0.25">
      <c r="A907">
        <v>28</v>
      </c>
      <c r="B907" t="s">
        <v>9</v>
      </c>
      <c r="C907" t="s">
        <v>7</v>
      </c>
      <c r="D907" t="s">
        <v>8</v>
      </c>
      <c r="E907">
        <v>5</v>
      </c>
      <c r="F907">
        <v>160000</v>
      </c>
    </row>
    <row r="908" spans="1:6" x14ac:dyDescent="0.25">
      <c r="A908">
        <v>26</v>
      </c>
      <c r="B908" t="s">
        <v>6</v>
      </c>
      <c r="C908" t="s">
        <v>7</v>
      </c>
      <c r="D908" t="s">
        <v>11</v>
      </c>
      <c r="E908">
        <v>3</v>
      </c>
      <c r="F908">
        <v>130000</v>
      </c>
    </row>
    <row r="909" spans="1:6" x14ac:dyDescent="0.25">
      <c r="A909">
        <v>29</v>
      </c>
      <c r="B909" t="s">
        <v>9</v>
      </c>
      <c r="C909" t="s">
        <v>10</v>
      </c>
      <c r="D909" t="s">
        <v>43</v>
      </c>
      <c r="E909">
        <v>6</v>
      </c>
      <c r="F909">
        <v>180000</v>
      </c>
    </row>
    <row r="910" spans="1:6" x14ac:dyDescent="0.25">
      <c r="A910">
        <v>32</v>
      </c>
      <c r="B910" t="s">
        <v>6</v>
      </c>
      <c r="C910" t="s">
        <v>7</v>
      </c>
      <c r="D910" t="s">
        <v>8</v>
      </c>
      <c r="E910">
        <v>8</v>
      </c>
      <c r="F910">
        <v>190000</v>
      </c>
    </row>
    <row r="911" spans="1:6" x14ac:dyDescent="0.25">
      <c r="A911">
        <v>33</v>
      </c>
      <c r="B911" t="s">
        <v>9</v>
      </c>
      <c r="C911" t="s">
        <v>10</v>
      </c>
      <c r="D911" t="s">
        <v>17</v>
      </c>
      <c r="E911">
        <v>11</v>
      </c>
      <c r="F911">
        <v>198000</v>
      </c>
    </row>
    <row r="912" spans="1:6" x14ac:dyDescent="0.25">
      <c r="A912">
        <v>24</v>
      </c>
      <c r="B912" t="s">
        <v>6</v>
      </c>
      <c r="C912" t="s">
        <v>7</v>
      </c>
      <c r="D912" t="s">
        <v>11</v>
      </c>
      <c r="E912">
        <v>1</v>
      </c>
      <c r="F912">
        <v>90000</v>
      </c>
    </row>
    <row r="913" spans="1:6" x14ac:dyDescent="0.25">
      <c r="A913">
        <v>27</v>
      </c>
      <c r="B913" t="s">
        <v>6</v>
      </c>
      <c r="C913" t="s">
        <v>7</v>
      </c>
      <c r="D913" t="s">
        <v>8</v>
      </c>
      <c r="E913">
        <v>4</v>
      </c>
      <c r="F913">
        <v>140000</v>
      </c>
    </row>
    <row r="914" spans="1:6" x14ac:dyDescent="0.25">
      <c r="A914">
        <v>25</v>
      </c>
      <c r="B914" t="s">
        <v>9</v>
      </c>
      <c r="C914" t="s">
        <v>7</v>
      </c>
      <c r="D914" t="s">
        <v>11</v>
      </c>
      <c r="E914">
        <v>2</v>
      </c>
      <c r="F914">
        <v>110000</v>
      </c>
    </row>
    <row r="915" spans="1:6" x14ac:dyDescent="0.25">
      <c r="A915">
        <v>30</v>
      </c>
      <c r="B915" t="s">
        <v>9</v>
      </c>
      <c r="C915" t="s">
        <v>12</v>
      </c>
      <c r="D915" t="s">
        <v>43</v>
      </c>
      <c r="E915">
        <v>7</v>
      </c>
      <c r="F915">
        <v>185000</v>
      </c>
    </row>
    <row r="916" spans="1:6" x14ac:dyDescent="0.25">
      <c r="A916">
        <v>31</v>
      </c>
      <c r="B916" t="s">
        <v>6</v>
      </c>
      <c r="C916" t="s">
        <v>7</v>
      </c>
      <c r="D916" t="s">
        <v>11</v>
      </c>
      <c r="E916">
        <v>9</v>
      </c>
      <c r="F916">
        <v>195000</v>
      </c>
    </row>
    <row r="917" spans="1:6" x14ac:dyDescent="0.25">
      <c r="A917">
        <v>28</v>
      </c>
      <c r="B917" t="s">
        <v>9</v>
      </c>
      <c r="C917" t="s">
        <v>7</v>
      </c>
      <c r="D917" t="s">
        <v>8</v>
      </c>
      <c r="E917">
        <v>5</v>
      </c>
      <c r="F917">
        <v>160000</v>
      </c>
    </row>
    <row r="918" spans="1:6" x14ac:dyDescent="0.25">
      <c r="A918">
        <v>26</v>
      </c>
      <c r="B918" t="s">
        <v>6</v>
      </c>
      <c r="C918" t="s">
        <v>7</v>
      </c>
      <c r="D918" t="s">
        <v>11</v>
      </c>
      <c r="E918">
        <v>3</v>
      </c>
      <c r="F918">
        <v>130000</v>
      </c>
    </row>
    <row r="919" spans="1:6" x14ac:dyDescent="0.25">
      <c r="A919">
        <v>29</v>
      </c>
      <c r="B919" t="s">
        <v>9</v>
      </c>
      <c r="C919" t="s">
        <v>10</v>
      </c>
      <c r="D919" t="s">
        <v>43</v>
      </c>
      <c r="E919">
        <v>6</v>
      </c>
      <c r="F919">
        <v>180000</v>
      </c>
    </row>
    <row r="920" spans="1:6" x14ac:dyDescent="0.25">
      <c r="A920">
        <v>32</v>
      </c>
      <c r="B920" t="s">
        <v>6</v>
      </c>
      <c r="C920" t="s">
        <v>7</v>
      </c>
      <c r="D920" t="s">
        <v>8</v>
      </c>
      <c r="E920">
        <v>8</v>
      </c>
      <c r="F920">
        <v>190000</v>
      </c>
    </row>
    <row r="921" spans="1:6" x14ac:dyDescent="0.25">
      <c r="A921">
        <v>33</v>
      </c>
      <c r="B921" t="s">
        <v>9</v>
      </c>
      <c r="C921" t="s">
        <v>10</v>
      </c>
      <c r="D921" t="s">
        <v>17</v>
      </c>
      <c r="E921">
        <v>11</v>
      </c>
      <c r="F921">
        <v>198000</v>
      </c>
    </row>
    <row r="922" spans="1:6" x14ac:dyDescent="0.25">
      <c r="A922">
        <v>24</v>
      </c>
      <c r="B922" t="s">
        <v>6</v>
      </c>
      <c r="C922" t="s">
        <v>7</v>
      </c>
      <c r="D922" t="s">
        <v>11</v>
      </c>
      <c r="E922">
        <v>1</v>
      </c>
      <c r="F922">
        <v>90000</v>
      </c>
    </row>
    <row r="923" spans="1:6" x14ac:dyDescent="0.25">
      <c r="A923">
        <v>27</v>
      </c>
      <c r="B923" t="s">
        <v>6</v>
      </c>
      <c r="C923" t="s">
        <v>7</v>
      </c>
      <c r="D923" t="s">
        <v>8</v>
      </c>
      <c r="E923">
        <v>4</v>
      </c>
      <c r="F923">
        <v>140000</v>
      </c>
    </row>
    <row r="924" spans="1:6" x14ac:dyDescent="0.25">
      <c r="A924">
        <v>25</v>
      </c>
      <c r="B924" t="s">
        <v>9</v>
      </c>
      <c r="C924" t="s">
        <v>7</v>
      </c>
      <c r="D924" t="s">
        <v>11</v>
      </c>
      <c r="E924">
        <v>2</v>
      </c>
      <c r="F924">
        <v>110000</v>
      </c>
    </row>
    <row r="925" spans="1:6" x14ac:dyDescent="0.25">
      <c r="A925">
        <v>30</v>
      </c>
      <c r="B925" t="s">
        <v>9</v>
      </c>
      <c r="C925" t="s">
        <v>12</v>
      </c>
      <c r="D925" t="s">
        <v>43</v>
      </c>
      <c r="E925">
        <v>7</v>
      </c>
      <c r="F925">
        <v>185000</v>
      </c>
    </row>
    <row r="926" spans="1:6" x14ac:dyDescent="0.25">
      <c r="A926">
        <v>31</v>
      </c>
      <c r="B926" t="s">
        <v>6</v>
      </c>
      <c r="C926" t="s">
        <v>7</v>
      </c>
      <c r="D926" t="s">
        <v>11</v>
      </c>
      <c r="E926">
        <v>9</v>
      </c>
      <c r="F926">
        <v>195000</v>
      </c>
    </row>
    <row r="927" spans="1:6" x14ac:dyDescent="0.25">
      <c r="A927">
        <v>28</v>
      </c>
      <c r="B927" t="s">
        <v>9</v>
      </c>
      <c r="C927" t="s">
        <v>7</v>
      </c>
      <c r="D927" t="s">
        <v>8</v>
      </c>
      <c r="E927">
        <v>5</v>
      </c>
      <c r="F927">
        <v>160000</v>
      </c>
    </row>
    <row r="928" spans="1:6" x14ac:dyDescent="0.25">
      <c r="A928">
        <v>26</v>
      </c>
      <c r="B928" t="s">
        <v>6</v>
      </c>
      <c r="C928" t="s">
        <v>7</v>
      </c>
      <c r="D928" t="s">
        <v>11</v>
      </c>
      <c r="E928">
        <v>3</v>
      </c>
      <c r="F928">
        <v>130000</v>
      </c>
    </row>
    <row r="929" spans="1:6" x14ac:dyDescent="0.25">
      <c r="A929">
        <v>29</v>
      </c>
      <c r="B929" t="s">
        <v>9</v>
      </c>
      <c r="C929" t="s">
        <v>10</v>
      </c>
      <c r="D929" t="s">
        <v>43</v>
      </c>
      <c r="E929">
        <v>6</v>
      </c>
      <c r="F929">
        <v>180000</v>
      </c>
    </row>
    <row r="930" spans="1:6" x14ac:dyDescent="0.25">
      <c r="A930">
        <v>32</v>
      </c>
      <c r="B930" t="s">
        <v>6</v>
      </c>
      <c r="C930" t="s">
        <v>7</v>
      </c>
      <c r="D930" t="s">
        <v>8</v>
      </c>
      <c r="E930">
        <v>8</v>
      </c>
      <c r="F930">
        <v>190000</v>
      </c>
    </row>
    <row r="931" spans="1:6" x14ac:dyDescent="0.25">
      <c r="A931">
        <v>33</v>
      </c>
      <c r="B931" t="s">
        <v>9</v>
      </c>
      <c r="C931" t="s">
        <v>10</v>
      </c>
      <c r="D931" t="s">
        <v>17</v>
      </c>
      <c r="E931">
        <v>11</v>
      </c>
      <c r="F931">
        <v>198000</v>
      </c>
    </row>
    <row r="932" spans="1:6" x14ac:dyDescent="0.25">
      <c r="A932">
        <v>24</v>
      </c>
      <c r="B932" t="s">
        <v>6</v>
      </c>
      <c r="C932" t="s">
        <v>7</v>
      </c>
      <c r="D932" t="s">
        <v>11</v>
      </c>
      <c r="E932">
        <v>1</v>
      </c>
      <c r="F932">
        <v>90000</v>
      </c>
    </row>
    <row r="933" spans="1:6" x14ac:dyDescent="0.25">
      <c r="A933">
        <v>27</v>
      </c>
      <c r="B933" t="s">
        <v>6</v>
      </c>
      <c r="C933" t="s">
        <v>7</v>
      </c>
      <c r="D933" t="s">
        <v>8</v>
      </c>
      <c r="E933">
        <v>4</v>
      </c>
      <c r="F933">
        <v>140000</v>
      </c>
    </row>
    <row r="934" spans="1:6" x14ac:dyDescent="0.25">
      <c r="A934">
        <v>25</v>
      </c>
      <c r="B934" t="s">
        <v>9</v>
      </c>
      <c r="C934" t="s">
        <v>7</v>
      </c>
      <c r="D934" t="s">
        <v>11</v>
      </c>
      <c r="E934">
        <v>2</v>
      </c>
      <c r="F934">
        <v>110000</v>
      </c>
    </row>
    <row r="935" spans="1:6" x14ac:dyDescent="0.25">
      <c r="A935">
        <v>30</v>
      </c>
      <c r="B935" t="s">
        <v>9</v>
      </c>
      <c r="C935" t="s">
        <v>12</v>
      </c>
      <c r="D935" t="s">
        <v>43</v>
      </c>
      <c r="E935">
        <v>7</v>
      </c>
      <c r="F935">
        <v>185000</v>
      </c>
    </row>
    <row r="936" spans="1:6" x14ac:dyDescent="0.25">
      <c r="A936">
        <v>31</v>
      </c>
      <c r="B936" t="s">
        <v>6</v>
      </c>
      <c r="C936" t="s">
        <v>7</v>
      </c>
      <c r="D936" t="s">
        <v>11</v>
      </c>
      <c r="E936">
        <v>9</v>
      </c>
      <c r="F936">
        <v>195000</v>
      </c>
    </row>
    <row r="937" spans="1:6" x14ac:dyDescent="0.25">
      <c r="A937">
        <v>28</v>
      </c>
      <c r="B937" t="s">
        <v>9</v>
      </c>
      <c r="C937" t="s">
        <v>7</v>
      </c>
      <c r="D937" t="s">
        <v>8</v>
      </c>
      <c r="E937">
        <v>5</v>
      </c>
      <c r="F937">
        <v>160000</v>
      </c>
    </row>
    <row r="938" spans="1:6" x14ac:dyDescent="0.25">
      <c r="A938">
        <v>26</v>
      </c>
      <c r="B938" t="s">
        <v>6</v>
      </c>
      <c r="C938" t="s">
        <v>7</v>
      </c>
      <c r="D938" t="s">
        <v>11</v>
      </c>
      <c r="E938">
        <v>3</v>
      </c>
      <c r="F938">
        <v>130000</v>
      </c>
    </row>
    <row r="939" spans="1:6" x14ac:dyDescent="0.25">
      <c r="A939">
        <v>29</v>
      </c>
      <c r="B939" t="s">
        <v>9</v>
      </c>
      <c r="C939" t="s">
        <v>10</v>
      </c>
      <c r="D939" t="s">
        <v>43</v>
      </c>
      <c r="E939">
        <v>6</v>
      </c>
      <c r="F939">
        <v>180000</v>
      </c>
    </row>
    <row r="940" spans="1:6" x14ac:dyDescent="0.25">
      <c r="A940">
        <v>32</v>
      </c>
      <c r="B940" t="s">
        <v>6</v>
      </c>
      <c r="C940" t="s">
        <v>7</v>
      </c>
      <c r="D940" t="s">
        <v>8</v>
      </c>
      <c r="E940">
        <v>8</v>
      </c>
      <c r="F940">
        <v>190000</v>
      </c>
    </row>
    <row r="941" spans="1:6" x14ac:dyDescent="0.25">
      <c r="A941">
        <v>33</v>
      </c>
      <c r="B941" t="s">
        <v>9</v>
      </c>
      <c r="C941" t="s">
        <v>10</v>
      </c>
      <c r="D941" t="s">
        <v>17</v>
      </c>
      <c r="E941">
        <v>11</v>
      </c>
      <c r="F941">
        <v>198000</v>
      </c>
    </row>
    <row r="942" spans="1:6" x14ac:dyDescent="0.25">
      <c r="A942">
        <v>24</v>
      </c>
      <c r="B942" t="s">
        <v>6</v>
      </c>
      <c r="C942" t="s">
        <v>7</v>
      </c>
      <c r="D942" t="s">
        <v>11</v>
      </c>
      <c r="E942">
        <v>1</v>
      </c>
      <c r="F942">
        <v>90000</v>
      </c>
    </row>
    <row r="943" spans="1:6" x14ac:dyDescent="0.25">
      <c r="A943">
        <v>27</v>
      </c>
      <c r="B943" t="s">
        <v>6</v>
      </c>
      <c r="C943" t="s">
        <v>7</v>
      </c>
      <c r="D943" t="s">
        <v>8</v>
      </c>
      <c r="E943">
        <v>4</v>
      </c>
      <c r="F943">
        <v>140000</v>
      </c>
    </row>
    <row r="944" spans="1:6" x14ac:dyDescent="0.25">
      <c r="A944">
        <v>25</v>
      </c>
      <c r="B944" t="s">
        <v>9</v>
      </c>
      <c r="C944" t="s">
        <v>7</v>
      </c>
      <c r="D944" t="s">
        <v>11</v>
      </c>
      <c r="E944">
        <v>2</v>
      </c>
      <c r="F944">
        <v>110000</v>
      </c>
    </row>
    <row r="945" spans="1:6" x14ac:dyDescent="0.25">
      <c r="A945">
        <v>30</v>
      </c>
      <c r="B945" t="s">
        <v>9</v>
      </c>
      <c r="C945" t="s">
        <v>12</v>
      </c>
      <c r="D945" t="s">
        <v>43</v>
      </c>
      <c r="E945">
        <v>7</v>
      </c>
      <c r="F945">
        <v>185000</v>
      </c>
    </row>
    <row r="946" spans="1:6" x14ac:dyDescent="0.25">
      <c r="A946">
        <v>32</v>
      </c>
      <c r="B946" t="s">
        <v>6</v>
      </c>
      <c r="C946" t="s">
        <v>185</v>
      </c>
      <c r="D946" t="s">
        <v>11</v>
      </c>
      <c r="E946">
        <v>5</v>
      </c>
      <c r="F946">
        <v>135000</v>
      </c>
    </row>
    <row r="947" spans="1:6" x14ac:dyDescent="0.25">
      <c r="A947">
        <v>27</v>
      </c>
      <c r="B947" t="s">
        <v>9</v>
      </c>
      <c r="C947" t="s">
        <v>186</v>
      </c>
      <c r="D947" t="s">
        <v>43</v>
      </c>
      <c r="E947">
        <v>3</v>
      </c>
      <c r="F947">
        <v>180000</v>
      </c>
    </row>
    <row r="948" spans="1:6" x14ac:dyDescent="0.25">
      <c r="A948">
        <v>40</v>
      </c>
      <c r="B948" t="s">
        <v>6</v>
      </c>
      <c r="C948" t="s">
        <v>185</v>
      </c>
      <c r="D948" t="s">
        <v>8</v>
      </c>
      <c r="E948">
        <v>12</v>
      </c>
      <c r="F948">
        <v>195000</v>
      </c>
    </row>
    <row r="949" spans="1:6" x14ac:dyDescent="0.25">
      <c r="A949">
        <v>35</v>
      </c>
      <c r="B949" t="s">
        <v>9</v>
      </c>
      <c r="C949" t="s">
        <v>185</v>
      </c>
      <c r="D949" t="s">
        <v>17</v>
      </c>
      <c r="E949">
        <v>8</v>
      </c>
      <c r="F949">
        <v>165000</v>
      </c>
    </row>
    <row r="950" spans="1:6" x14ac:dyDescent="0.25">
      <c r="A950">
        <v>43</v>
      </c>
      <c r="B950" t="s">
        <v>6</v>
      </c>
      <c r="C950" t="s">
        <v>186</v>
      </c>
      <c r="D950" t="s">
        <v>43</v>
      </c>
      <c r="E950">
        <v>15</v>
      </c>
      <c r="F950">
        <v>198000</v>
      </c>
    </row>
    <row r="951" spans="1:6" x14ac:dyDescent="0.25">
      <c r="A951">
        <v>29</v>
      </c>
      <c r="B951" t="s">
        <v>9</v>
      </c>
      <c r="C951" t="s">
        <v>185</v>
      </c>
      <c r="D951" t="s">
        <v>8</v>
      </c>
      <c r="E951">
        <v>4</v>
      </c>
      <c r="F951">
        <v>150000</v>
      </c>
    </row>
    <row r="952" spans="1:6" x14ac:dyDescent="0.25">
      <c r="A952">
        <v>36</v>
      </c>
      <c r="B952" t="s">
        <v>6</v>
      </c>
      <c r="C952" t="s">
        <v>185</v>
      </c>
      <c r="D952" t="s">
        <v>11</v>
      </c>
      <c r="E952">
        <v>9</v>
      </c>
      <c r="F952">
        <v>162000</v>
      </c>
    </row>
    <row r="953" spans="1:6" x14ac:dyDescent="0.25">
      <c r="A953">
        <v>31</v>
      </c>
      <c r="B953" t="s">
        <v>6</v>
      </c>
      <c r="C953" t="s">
        <v>186</v>
      </c>
      <c r="D953" t="s">
        <v>43</v>
      </c>
      <c r="E953">
        <v>6</v>
      </c>
      <c r="F953">
        <v>175000</v>
      </c>
    </row>
    <row r="954" spans="1:6" x14ac:dyDescent="0.25">
      <c r="A954">
        <v>42</v>
      </c>
      <c r="B954" t="s">
        <v>9</v>
      </c>
      <c r="C954" t="s">
        <v>185</v>
      </c>
      <c r="D954" t="s">
        <v>8</v>
      </c>
      <c r="E954">
        <v>13</v>
      </c>
      <c r="F954">
        <v>197000</v>
      </c>
    </row>
    <row r="955" spans="1:6" x14ac:dyDescent="0.25">
      <c r="A955">
        <v>33</v>
      </c>
      <c r="B955" t="s">
        <v>6</v>
      </c>
      <c r="C955" t="s">
        <v>185</v>
      </c>
      <c r="D955" t="s">
        <v>11</v>
      </c>
      <c r="E955">
        <v>7</v>
      </c>
      <c r="F955">
        <v>142000</v>
      </c>
    </row>
    <row r="956" spans="1:6" x14ac:dyDescent="0.25">
      <c r="A956">
        <v>29</v>
      </c>
      <c r="B956" t="s">
        <v>9</v>
      </c>
      <c r="C956" t="s">
        <v>186</v>
      </c>
      <c r="D956" t="s">
        <v>43</v>
      </c>
      <c r="E956">
        <v>4</v>
      </c>
      <c r="F956">
        <v>182000</v>
      </c>
    </row>
    <row r="957" spans="1:6" x14ac:dyDescent="0.25">
      <c r="A957">
        <v>41</v>
      </c>
      <c r="B957" t="s">
        <v>6</v>
      </c>
      <c r="C957" t="s">
        <v>185</v>
      </c>
      <c r="D957" t="s">
        <v>8</v>
      </c>
      <c r="E957">
        <v>11</v>
      </c>
      <c r="F957">
        <v>185000</v>
      </c>
    </row>
    <row r="958" spans="1:6" x14ac:dyDescent="0.25">
      <c r="A958">
        <v>35</v>
      </c>
      <c r="B958" t="s">
        <v>9</v>
      </c>
      <c r="C958" t="s">
        <v>185</v>
      </c>
      <c r="D958" t="s">
        <v>17</v>
      </c>
      <c r="E958">
        <v>8</v>
      </c>
      <c r="F958">
        <v>170000</v>
      </c>
    </row>
    <row r="959" spans="1:6" x14ac:dyDescent="0.25">
      <c r="A959">
        <v>27</v>
      </c>
      <c r="B959" t="s">
        <v>6</v>
      </c>
      <c r="C959" t="s">
        <v>7</v>
      </c>
      <c r="D959" t="s">
        <v>8</v>
      </c>
      <c r="E959">
        <v>4</v>
      </c>
      <c r="F959">
        <v>160000</v>
      </c>
    </row>
    <row r="960" spans="1:6" x14ac:dyDescent="0.25">
      <c r="A960">
        <v>32</v>
      </c>
      <c r="B960" t="s">
        <v>6</v>
      </c>
      <c r="C960" t="s">
        <v>7</v>
      </c>
      <c r="D960" t="s">
        <v>43</v>
      </c>
      <c r="E960">
        <v>8</v>
      </c>
      <c r="F960">
        <v>180000</v>
      </c>
    </row>
    <row r="961" spans="1:6" x14ac:dyDescent="0.25">
      <c r="A961">
        <v>29</v>
      </c>
      <c r="B961" t="s">
        <v>9</v>
      </c>
      <c r="C961" t="s">
        <v>10</v>
      </c>
      <c r="D961" t="s">
        <v>11</v>
      </c>
      <c r="E961">
        <v>6</v>
      </c>
      <c r="F961">
        <v>150000</v>
      </c>
    </row>
    <row r="962" spans="1:6" x14ac:dyDescent="0.25">
      <c r="A962">
        <v>30</v>
      </c>
      <c r="B962" t="s">
        <v>6</v>
      </c>
      <c r="C962" t="s">
        <v>7</v>
      </c>
      <c r="D962" t="s">
        <v>11</v>
      </c>
      <c r="E962">
        <v>5</v>
      </c>
      <c r="F962">
        <v>140000</v>
      </c>
    </row>
    <row r="963" spans="1:6" x14ac:dyDescent="0.25">
      <c r="A963">
        <v>24</v>
      </c>
      <c r="B963" t="s">
        <v>6</v>
      </c>
      <c r="C963" t="s">
        <v>7</v>
      </c>
      <c r="D963" t="s">
        <v>11</v>
      </c>
      <c r="E963">
        <v>2</v>
      </c>
      <c r="F963">
        <v>100000</v>
      </c>
    </row>
    <row r="964" spans="1:6" x14ac:dyDescent="0.25">
      <c r="A964">
        <v>33</v>
      </c>
      <c r="B964" t="s">
        <v>9</v>
      </c>
      <c r="C964" t="s">
        <v>10</v>
      </c>
      <c r="D964" t="s">
        <v>17</v>
      </c>
      <c r="E964">
        <v>11</v>
      </c>
      <c r="F964">
        <v>190000</v>
      </c>
    </row>
    <row r="965" spans="1:6" x14ac:dyDescent="0.25">
      <c r="A965">
        <v>27</v>
      </c>
      <c r="B965" t="s">
        <v>6</v>
      </c>
      <c r="C965" t="s">
        <v>7</v>
      </c>
      <c r="D965" t="s">
        <v>8</v>
      </c>
      <c r="E965">
        <v>4</v>
      </c>
      <c r="F965">
        <v>160000</v>
      </c>
    </row>
    <row r="966" spans="1:6" x14ac:dyDescent="0.25">
      <c r="A966">
        <v>26</v>
      </c>
      <c r="B966" t="s">
        <v>6</v>
      </c>
      <c r="C966" t="s">
        <v>7</v>
      </c>
      <c r="D966" t="s">
        <v>11</v>
      </c>
      <c r="E966">
        <v>3</v>
      </c>
      <c r="F966">
        <v>120000</v>
      </c>
    </row>
    <row r="967" spans="1:6" x14ac:dyDescent="0.25">
      <c r="A967">
        <v>30</v>
      </c>
      <c r="B967" t="s">
        <v>9</v>
      </c>
      <c r="C967" t="s">
        <v>12</v>
      </c>
      <c r="D967" t="s">
        <v>43</v>
      </c>
      <c r="E967">
        <v>7</v>
      </c>
      <c r="F967">
        <v>170000</v>
      </c>
    </row>
    <row r="968" spans="1:6" x14ac:dyDescent="0.25">
      <c r="A968">
        <v>31</v>
      </c>
      <c r="B968" t="s">
        <v>6</v>
      </c>
      <c r="C968" t="s">
        <v>7</v>
      </c>
      <c r="D968" t="s">
        <v>11</v>
      </c>
      <c r="E968">
        <v>9</v>
      </c>
      <c r="F968">
        <v>190000</v>
      </c>
    </row>
    <row r="969" spans="1:6" x14ac:dyDescent="0.25">
      <c r="A969">
        <v>28</v>
      </c>
      <c r="B969" t="s">
        <v>9</v>
      </c>
      <c r="C969" t="s">
        <v>7</v>
      </c>
      <c r="D969" t="s">
        <v>8</v>
      </c>
      <c r="E969">
        <v>5</v>
      </c>
      <c r="F969">
        <v>150000</v>
      </c>
    </row>
    <row r="970" spans="1:6" x14ac:dyDescent="0.25">
      <c r="A970">
        <v>26</v>
      </c>
      <c r="B970" t="s">
        <v>9</v>
      </c>
      <c r="C970" t="s">
        <v>7</v>
      </c>
      <c r="D970" t="s">
        <v>11</v>
      </c>
      <c r="E970">
        <v>3</v>
      </c>
      <c r="F970">
        <v>120000</v>
      </c>
    </row>
    <row r="971" spans="1:6" x14ac:dyDescent="0.25">
      <c r="A971">
        <v>30</v>
      </c>
      <c r="B971" t="s">
        <v>6</v>
      </c>
      <c r="C971" t="s">
        <v>12</v>
      </c>
      <c r="D971" t="s">
        <v>43</v>
      </c>
      <c r="E971">
        <v>7</v>
      </c>
      <c r="F971">
        <v>170000</v>
      </c>
    </row>
    <row r="972" spans="1:6" x14ac:dyDescent="0.25">
      <c r="A972">
        <v>27</v>
      </c>
      <c r="B972" t="s">
        <v>9</v>
      </c>
      <c r="C972" t="s">
        <v>7</v>
      </c>
      <c r="D972" t="s">
        <v>17</v>
      </c>
      <c r="E972">
        <v>4</v>
      </c>
      <c r="F972">
        <v>130000</v>
      </c>
    </row>
    <row r="973" spans="1:6" x14ac:dyDescent="0.25">
      <c r="A973">
        <v>24</v>
      </c>
      <c r="B973" t="s">
        <v>6</v>
      </c>
      <c r="C973" t="s">
        <v>7</v>
      </c>
      <c r="D973" t="s">
        <v>11</v>
      </c>
      <c r="E973">
        <v>2</v>
      </c>
      <c r="F973">
        <v>95000</v>
      </c>
    </row>
    <row r="974" spans="1:6" x14ac:dyDescent="0.25">
      <c r="A974">
        <v>33</v>
      </c>
      <c r="B974" t="s">
        <v>6</v>
      </c>
      <c r="C974" t="s">
        <v>10</v>
      </c>
      <c r="D974" t="s">
        <v>17</v>
      </c>
      <c r="E974">
        <v>11</v>
      </c>
      <c r="F974">
        <v>195000</v>
      </c>
    </row>
    <row r="975" spans="1:6" x14ac:dyDescent="0.25">
      <c r="A975">
        <v>25</v>
      </c>
      <c r="B975" t="s">
        <v>6</v>
      </c>
      <c r="C975" t="s">
        <v>7</v>
      </c>
      <c r="D975" t="s">
        <v>11</v>
      </c>
      <c r="E975">
        <v>2</v>
      </c>
      <c r="F975">
        <v>100000</v>
      </c>
    </row>
    <row r="976" spans="1:6" x14ac:dyDescent="0.25">
      <c r="A976">
        <v>28</v>
      </c>
      <c r="B976" t="s">
        <v>6</v>
      </c>
      <c r="C976" t="s">
        <v>7</v>
      </c>
      <c r="D976" t="s">
        <v>8</v>
      </c>
      <c r="E976">
        <v>5</v>
      </c>
      <c r="F976">
        <v>150000</v>
      </c>
    </row>
    <row r="977" spans="1:6" x14ac:dyDescent="0.25">
      <c r="A977">
        <v>26</v>
      </c>
      <c r="B977" t="s">
        <v>6</v>
      </c>
      <c r="C977" t="s">
        <v>7</v>
      </c>
      <c r="D977" t="s">
        <v>11</v>
      </c>
      <c r="E977">
        <v>3</v>
      </c>
      <c r="F977">
        <v>120000</v>
      </c>
    </row>
    <row r="978" spans="1:6" x14ac:dyDescent="0.25">
      <c r="A978">
        <v>29</v>
      </c>
      <c r="B978" t="s">
        <v>9</v>
      </c>
      <c r="C978" t="s">
        <v>10</v>
      </c>
      <c r="D978" t="s">
        <v>43</v>
      </c>
      <c r="E978">
        <v>6</v>
      </c>
      <c r="F978">
        <v>150000</v>
      </c>
    </row>
    <row r="979" spans="1:6" x14ac:dyDescent="0.25">
      <c r="A979">
        <v>32</v>
      </c>
      <c r="B979" t="s">
        <v>6</v>
      </c>
      <c r="C979" t="s">
        <v>7</v>
      </c>
      <c r="D979" t="s">
        <v>43</v>
      </c>
      <c r="E979">
        <v>8</v>
      </c>
      <c r="F979">
        <v>180000</v>
      </c>
    </row>
    <row r="980" spans="1:6" x14ac:dyDescent="0.25">
      <c r="A980">
        <v>33</v>
      </c>
      <c r="B980" t="s">
        <v>9</v>
      </c>
      <c r="C980" t="s">
        <v>10</v>
      </c>
      <c r="D980" t="s">
        <v>17</v>
      </c>
      <c r="E980">
        <v>11</v>
      </c>
      <c r="F980">
        <v>195000</v>
      </c>
    </row>
    <row r="981" spans="1:6" x14ac:dyDescent="0.25">
      <c r="A981">
        <v>27</v>
      </c>
      <c r="B981" t="s">
        <v>6</v>
      </c>
      <c r="C981" t="s">
        <v>7</v>
      </c>
      <c r="D981" t="s">
        <v>8</v>
      </c>
      <c r="E981">
        <v>4</v>
      </c>
      <c r="F981">
        <v>160000</v>
      </c>
    </row>
    <row r="982" spans="1:6" x14ac:dyDescent="0.25">
      <c r="A982">
        <v>31</v>
      </c>
      <c r="B982" t="s">
        <v>9</v>
      </c>
      <c r="C982" t="s">
        <v>10</v>
      </c>
      <c r="D982" t="s">
        <v>43</v>
      </c>
      <c r="E982">
        <v>6</v>
      </c>
      <c r="F982">
        <v>170000</v>
      </c>
    </row>
    <row r="983" spans="1:6" x14ac:dyDescent="0.25">
      <c r="A983">
        <v>30</v>
      </c>
      <c r="B983" t="s">
        <v>6</v>
      </c>
      <c r="C983" t="s">
        <v>7</v>
      </c>
      <c r="D983" t="s">
        <v>11</v>
      </c>
      <c r="E983">
        <v>5</v>
      </c>
      <c r="F983">
        <v>140000</v>
      </c>
    </row>
    <row r="984" spans="1:6" x14ac:dyDescent="0.25">
      <c r="A984">
        <v>24</v>
      </c>
      <c r="B984" t="s">
        <v>6</v>
      </c>
      <c r="C984" t="s">
        <v>7</v>
      </c>
      <c r="D984" t="s">
        <v>11</v>
      </c>
      <c r="E984">
        <v>2</v>
      </c>
      <c r="F984">
        <v>95000</v>
      </c>
    </row>
    <row r="985" spans="1:6" x14ac:dyDescent="0.25">
      <c r="A985">
        <v>28</v>
      </c>
      <c r="B985" t="s">
        <v>9</v>
      </c>
      <c r="C985" t="s">
        <v>7</v>
      </c>
      <c r="D985" t="s">
        <v>8</v>
      </c>
      <c r="E985">
        <v>5</v>
      </c>
      <c r="F985">
        <v>150000</v>
      </c>
    </row>
    <row r="986" spans="1:6" x14ac:dyDescent="0.25">
      <c r="A986">
        <v>26</v>
      </c>
      <c r="B986" t="s">
        <v>6</v>
      </c>
      <c r="C986" t="s">
        <v>7</v>
      </c>
      <c r="D986" t="s">
        <v>11</v>
      </c>
      <c r="E986">
        <v>3</v>
      </c>
      <c r="F986">
        <v>120000</v>
      </c>
    </row>
    <row r="987" spans="1:6" x14ac:dyDescent="0.25">
      <c r="A987">
        <v>32</v>
      </c>
      <c r="B987" t="s">
        <v>6</v>
      </c>
      <c r="C987" t="s">
        <v>7</v>
      </c>
      <c r="D987" t="s">
        <v>8</v>
      </c>
      <c r="E987">
        <v>8</v>
      </c>
      <c r="F987">
        <v>180000</v>
      </c>
    </row>
    <row r="988" spans="1:6" x14ac:dyDescent="0.25">
      <c r="A988">
        <v>33</v>
      </c>
      <c r="B988" t="s">
        <v>9</v>
      </c>
      <c r="C988" t="s">
        <v>10</v>
      </c>
      <c r="D988" t="s">
        <v>17</v>
      </c>
      <c r="E988">
        <v>11</v>
      </c>
      <c r="F988">
        <v>195000</v>
      </c>
    </row>
    <row r="989" spans="1:6" x14ac:dyDescent="0.25">
      <c r="A989">
        <v>25</v>
      </c>
      <c r="B989" t="s">
        <v>6</v>
      </c>
      <c r="C989" t="s">
        <v>7</v>
      </c>
      <c r="D989" t="s">
        <v>11</v>
      </c>
      <c r="E989">
        <v>2</v>
      </c>
      <c r="F989">
        <v>100000</v>
      </c>
    </row>
    <row r="990" spans="1:6" x14ac:dyDescent="0.25">
      <c r="A990">
        <v>30</v>
      </c>
      <c r="B990" t="s">
        <v>9</v>
      </c>
      <c r="C990" t="s">
        <v>12</v>
      </c>
      <c r="D990" t="s">
        <v>43</v>
      </c>
      <c r="E990">
        <v>7</v>
      </c>
      <c r="F990">
        <v>170000</v>
      </c>
    </row>
    <row r="991" spans="1:6" x14ac:dyDescent="0.25">
      <c r="A991">
        <v>27</v>
      </c>
      <c r="B991" t="s">
        <v>6</v>
      </c>
      <c r="C991" t="s">
        <v>7</v>
      </c>
      <c r="D991" t="s">
        <v>8</v>
      </c>
      <c r="E991">
        <v>4</v>
      </c>
      <c r="F991">
        <v>160000</v>
      </c>
    </row>
    <row r="992" spans="1:6" x14ac:dyDescent="0.25">
      <c r="A992">
        <v>34</v>
      </c>
      <c r="B992" t="s">
        <v>9</v>
      </c>
      <c r="C992" t="s">
        <v>10</v>
      </c>
      <c r="D992" t="s">
        <v>17</v>
      </c>
      <c r="E992">
        <v>12</v>
      </c>
      <c r="F992">
        <v>190000</v>
      </c>
    </row>
    <row r="993" spans="1:6" x14ac:dyDescent="0.25">
      <c r="A993">
        <v>31</v>
      </c>
      <c r="B993" t="s">
        <v>6</v>
      </c>
      <c r="C993" t="s">
        <v>7</v>
      </c>
      <c r="D993" t="s">
        <v>11</v>
      </c>
      <c r="E993">
        <v>9</v>
      </c>
      <c r="F993">
        <v>190000</v>
      </c>
    </row>
    <row r="994" spans="1:6" x14ac:dyDescent="0.25">
      <c r="A994">
        <v>28</v>
      </c>
      <c r="B994" t="s">
        <v>9</v>
      </c>
      <c r="C994" t="s">
        <v>7</v>
      </c>
      <c r="D994" t="s">
        <v>8</v>
      </c>
      <c r="E994">
        <v>5</v>
      </c>
      <c r="F994">
        <v>150000</v>
      </c>
    </row>
    <row r="995" spans="1:6" x14ac:dyDescent="0.25">
      <c r="A995">
        <v>26</v>
      </c>
      <c r="B995" t="s">
        <v>6</v>
      </c>
      <c r="C995" t="s">
        <v>7</v>
      </c>
      <c r="D995" t="s">
        <v>11</v>
      </c>
      <c r="E995">
        <v>3</v>
      </c>
      <c r="F995">
        <v>120000</v>
      </c>
    </row>
    <row r="996" spans="1:6" x14ac:dyDescent="0.25">
      <c r="A996">
        <v>29</v>
      </c>
      <c r="B996" t="s">
        <v>9</v>
      </c>
      <c r="C996" t="s">
        <v>10</v>
      </c>
      <c r="D996" t="s">
        <v>43</v>
      </c>
      <c r="E996">
        <v>6</v>
      </c>
      <c r="F996">
        <v>150000</v>
      </c>
    </row>
    <row r="997" spans="1:6" x14ac:dyDescent="0.25">
      <c r="A997">
        <v>32</v>
      </c>
      <c r="B997" t="s">
        <v>6</v>
      </c>
      <c r="C997" t="s">
        <v>7</v>
      </c>
      <c r="D997" t="s">
        <v>8</v>
      </c>
      <c r="E997">
        <v>8</v>
      </c>
      <c r="F997">
        <v>180000</v>
      </c>
    </row>
    <row r="998" spans="1:6" x14ac:dyDescent="0.25">
      <c r="A998">
        <v>33</v>
      </c>
      <c r="B998" t="s">
        <v>9</v>
      </c>
      <c r="C998" t="s">
        <v>10</v>
      </c>
      <c r="D998" t="s">
        <v>17</v>
      </c>
      <c r="E998">
        <v>11</v>
      </c>
      <c r="F998">
        <v>195000</v>
      </c>
    </row>
    <row r="999" spans="1:6" x14ac:dyDescent="0.25">
      <c r="A999">
        <v>24</v>
      </c>
      <c r="B999" t="s">
        <v>6</v>
      </c>
      <c r="C999" t="s">
        <v>7</v>
      </c>
      <c r="D999" t="s">
        <v>11</v>
      </c>
      <c r="E999">
        <v>2</v>
      </c>
      <c r="F999">
        <v>95000</v>
      </c>
    </row>
    <row r="1000" spans="1:6" x14ac:dyDescent="0.25">
      <c r="A1000">
        <v>27</v>
      </c>
      <c r="B1000" t="s">
        <v>6</v>
      </c>
      <c r="C1000" t="s">
        <v>7</v>
      </c>
      <c r="D1000" t="s">
        <v>8</v>
      </c>
      <c r="E1000">
        <v>4</v>
      </c>
      <c r="F1000">
        <v>160000</v>
      </c>
    </row>
    <row r="1001" spans="1:6" x14ac:dyDescent="0.25">
      <c r="A1001">
        <v>25</v>
      </c>
      <c r="B1001" t="s">
        <v>9</v>
      </c>
      <c r="C1001" t="s">
        <v>7</v>
      </c>
      <c r="D1001" t="s">
        <v>11</v>
      </c>
      <c r="E1001">
        <v>2</v>
      </c>
      <c r="F1001">
        <v>100000</v>
      </c>
    </row>
    <row r="1002" spans="1:6" x14ac:dyDescent="0.25">
      <c r="A1002">
        <v>30</v>
      </c>
      <c r="B1002" t="s">
        <v>9</v>
      </c>
      <c r="C1002" t="s">
        <v>12</v>
      </c>
      <c r="D1002" t="s">
        <v>43</v>
      </c>
      <c r="E1002">
        <v>7</v>
      </c>
      <c r="F1002">
        <v>170000</v>
      </c>
    </row>
    <row r="1003" spans="1:6" x14ac:dyDescent="0.25">
      <c r="A1003">
        <v>31</v>
      </c>
      <c r="B1003" t="s">
        <v>6</v>
      </c>
      <c r="C1003" t="s">
        <v>7</v>
      </c>
      <c r="D1003" t="s">
        <v>11</v>
      </c>
      <c r="E1003">
        <v>9</v>
      </c>
      <c r="F1003">
        <v>190000</v>
      </c>
    </row>
    <row r="1004" spans="1:6" x14ac:dyDescent="0.25">
      <c r="A1004">
        <v>28</v>
      </c>
      <c r="B1004" t="s">
        <v>9</v>
      </c>
      <c r="C1004" t="s">
        <v>7</v>
      </c>
      <c r="D1004" t="s">
        <v>8</v>
      </c>
      <c r="E1004">
        <v>5</v>
      </c>
      <c r="F1004">
        <v>150000</v>
      </c>
    </row>
    <row r="1005" spans="1:6" x14ac:dyDescent="0.25">
      <c r="A1005">
        <v>26</v>
      </c>
      <c r="B1005" t="s">
        <v>6</v>
      </c>
      <c r="C1005" t="s">
        <v>7</v>
      </c>
      <c r="D1005" t="s">
        <v>11</v>
      </c>
      <c r="E1005">
        <v>3</v>
      </c>
      <c r="F1005">
        <v>120000</v>
      </c>
    </row>
    <row r="1006" spans="1:6" x14ac:dyDescent="0.25">
      <c r="A1006">
        <v>29</v>
      </c>
      <c r="B1006" t="s">
        <v>9</v>
      </c>
      <c r="C1006" t="s">
        <v>10</v>
      </c>
      <c r="D1006" t="s">
        <v>43</v>
      </c>
      <c r="E1006">
        <v>6</v>
      </c>
      <c r="F1006">
        <v>150000</v>
      </c>
    </row>
    <row r="1007" spans="1:6" x14ac:dyDescent="0.25">
      <c r="A1007">
        <v>32</v>
      </c>
      <c r="B1007" t="s">
        <v>6</v>
      </c>
      <c r="C1007" t="s">
        <v>7</v>
      </c>
      <c r="D1007" t="s">
        <v>8</v>
      </c>
      <c r="E1007">
        <v>8</v>
      </c>
      <c r="F1007">
        <v>180000</v>
      </c>
    </row>
    <row r="1008" spans="1:6" x14ac:dyDescent="0.25">
      <c r="A1008">
        <v>33</v>
      </c>
      <c r="B1008" t="s">
        <v>9</v>
      </c>
      <c r="C1008" t="s">
        <v>10</v>
      </c>
      <c r="D1008" t="s">
        <v>17</v>
      </c>
      <c r="E1008">
        <v>11</v>
      </c>
      <c r="F1008">
        <v>195000</v>
      </c>
    </row>
    <row r="1009" spans="1:6" x14ac:dyDescent="0.25">
      <c r="A1009">
        <v>24</v>
      </c>
      <c r="B1009" t="s">
        <v>6</v>
      </c>
      <c r="C1009" t="s">
        <v>7</v>
      </c>
      <c r="D1009" t="s">
        <v>11</v>
      </c>
      <c r="E1009">
        <v>2</v>
      </c>
      <c r="F1009">
        <v>95000</v>
      </c>
    </row>
    <row r="1010" spans="1:6" x14ac:dyDescent="0.25">
      <c r="A1010">
        <v>27</v>
      </c>
      <c r="B1010" t="s">
        <v>6</v>
      </c>
      <c r="C1010" t="s">
        <v>7</v>
      </c>
      <c r="D1010" t="s">
        <v>8</v>
      </c>
      <c r="E1010">
        <v>4</v>
      </c>
      <c r="F1010">
        <v>160000</v>
      </c>
    </row>
    <row r="1011" spans="1:6" x14ac:dyDescent="0.25">
      <c r="A1011">
        <v>25</v>
      </c>
      <c r="B1011" t="s">
        <v>9</v>
      </c>
      <c r="C1011" t="s">
        <v>7</v>
      </c>
      <c r="D1011" t="s">
        <v>11</v>
      </c>
      <c r="E1011">
        <v>2</v>
      </c>
      <c r="F1011">
        <v>100000</v>
      </c>
    </row>
    <row r="1012" spans="1:6" x14ac:dyDescent="0.25">
      <c r="A1012">
        <v>30</v>
      </c>
      <c r="B1012" t="s">
        <v>9</v>
      </c>
      <c r="C1012" t="s">
        <v>12</v>
      </c>
      <c r="D1012" t="s">
        <v>43</v>
      </c>
      <c r="E1012">
        <v>7</v>
      </c>
      <c r="F1012">
        <v>170000</v>
      </c>
    </row>
    <row r="1013" spans="1:6" x14ac:dyDescent="0.25">
      <c r="A1013">
        <v>31</v>
      </c>
      <c r="B1013" t="s">
        <v>6</v>
      </c>
      <c r="C1013" t="s">
        <v>7</v>
      </c>
      <c r="D1013" t="s">
        <v>11</v>
      </c>
      <c r="E1013">
        <v>9</v>
      </c>
      <c r="F1013">
        <v>190000</v>
      </c>
    </row>
    <row r="1014" spans="1:6" x14ac:dyDescent="0.25">
      <c r="A1014">
        <v>28</v>
      </c>
      <c r="B1014" t="s">
        <v>9</v>
      </c>
      <c r="C1014" t="s">
        <v>7</v>
      </c>
      <c r="D1014" t="s">
        <v>8</v>
      </c>
      <c r="E1014">
        <v>5</v>
      </c>
      <c r="F1014">
        <v>150000</v>
      </c>
    </row>
    <row r="1015" spans="1:6" x14ac:dyDescent="0.25">
      <c r="A1015">
        <v>26</v>
      </c>
      <c r="B1015" t="s">
        <v>6</v>
      </c>
      <c r="C1015" t="s">
        <v>7</v>
      </c>
      <c r="D1015" t="s">
        <v>11</v>
      </c>
      <c r="E1015">
        <v>3</v>
      </c>
      <c r="F1015">
        <v>120000</v>
      </c>
    </row>
    <row r="1016" spans="1:6" x14ac:dyDescent="0.25">
      <c r="A1016">
        <v>29</v>
      </c>
      <c r="B1016" t="s">
        <v>9</v>
      </c>
      <c r="C1016" t="s">
        <v>10</v>
      </c>
      <c r="D1016" t="s">
        <v>43</v>
      </c>
      <c r="E1016">
        <v>6</v>
      </c>
      <c r="F1016">
        <v>150000</v>
      </c>
    </row>
    <row r="1017" spans="1:6" x14ac:dyDescent="0.25">
      <c r="A1017">
        <v>32</v>
      </c>
      <c r="B1017" t="s">
        <v>6</v>
      </c>
      <c r="C1017" t="s">
        <v>7</v>
      </c>
      <c r="D1017" t="s">
        <v>8</v>
      </c>
      <c r="E1017">
        <v>8</v>
      </c>
      <c r="F1017">
        <v>180000</v>
      </c>
    </row>
    <row r="1018" spans="1:6" x14ac:dyDescent="0.25">
      <c r="A1018">
        <v>33</v>
      </c>
      <c r="B1018" t="s">
        <v>9</v>
      </c>
      <c r="C1018" t="s">
        <v>10</v>
      </c>
      <c r="D1018" t="s">
        <v>17</v>
      </c>
      <c r="E1018">
        <v>11</v>
      </c>
      <c r="F1018">
        <v>195000</v>
      </c>
    </row>
    <row r="1019" spans="1:6" x14ac:dyDescent="0.25">
      <c r="A1019">
        <v>24</v>
      </c>
      <c r="B1019" t="s">
        <v>6</v>
      </c>
      <c r="C1019" t="s">
        <v>7</v>
      </c>
      <c r="D1019" t="s">
        <v>11</v>
      </c>
      <c r="E1019">
        <v>2</v>
      </c>
      <c r="F1019">
        <v>95000</v>
      </c>
    </row>
    <row r="1020" spans="1:6" x14ac:dyDescent="0.25">
      <c r="A1020">
        <v>27</v>
      </c>
      <c r="B1020" t="s">
        <v>6</v>
      </c>
      <c r="C1020" t="s">
        <v>7</v>
      </c>
      <c r="D1020" t="s">
        <v>8</v>
      </c>
      <c r="E1020">
        <v>4</v>
      </c>
      <c r="F1020">
        <v>160000</v>
      </c>
    </row>
    <row r="1021" spans="1:6" x14ac:dyDescent="0.25">
      <c r="A1021">
        <v>25</v>
      </c>
      <c r="B1021" t="s">
        <v>9</v>
      </c>
      <c r="C1021" t="s">
        <v>7</v>
      </c>
      <c r="D1021" t="s">
        <v>11</v>
      </c>
      <c r="E1021">
        <v>2</v>
      </c>
      <c r="F1021">
        <v>100000</v>
      </c>
    </row>
    <row r="1022" spans="1:6" x14ac:dyDescent="0.25">
      <c r="A1022">
        <v>30</v>
      </c>
      <c r="B1022" t="s">
        <v>9</v>
      </c>
      <c r="C1022" t="s">
        <v>12</v>
      </c>
      <c r="D1022" t="s">
        <v>43</v>
      </c>
      <c r="E1022">
        <v>7</v>
      </c>
      <c r="F1022">
        <v>170000</v>
      </c>
    </row>
    <row r="1023" spans="1:6" x14ac:dyDescent="0.25">
      <c r="A1023">
        <v>31</v>
      </c>
      <c r="B1023" t="s">
        <v>6</v>
      </c>
      <c r="C1023" t="s">
        <v>7</v>
      </c>
      <c r="D1023" t="s">
        <v>11</v>
      </c>
      <c r="E1023">
        <v>9</v>
      </c>
      <c r="F1023">
        <v>190000</v>
      </c>
    </row>
    <row r="1024" spans="1:6" x14ac:dyDescent="0.25">
      <c r="A1024">
        <v>28</v>
      </c>
      <c r="B1024" t="s">
        <v>9</v>
      </c>
      <c r="C1024" t="s">
        <v>7</v>
      </c>
      <c r="D1024" t="s">
        <v>8</v>
      </c>
      <c r="E1024">
        <v>5</v>
      </c>
      <c r="F1024">
        <v>150000</v>
      </c>
    </row>
    <row r="1025" spans="1:6" x14ac:dyDescent="0.25">
      <c r="A1025">
        <v>26</v>
      </c>
      <c r="B1025" t="s">
        <v>6</v>
      </c>
      <c r="C1025" t="s">
        <v>7</v>
      </c>
      <c r="D1025" t="s">
        <v>11</v>
      </c>
      <c r="E1025">
        <v>3</v>
      </c>
      <c r="F1025">
        <v>120000</v>
      </c>
    </row>
    <row r="1026" spans="1:6" x14ac:dyDescent="0.25">
      <c r="A1026">
        <v>29</v>
      </c>
      <c r="B1026" t="s">
        <v>9</v>
      </c>
      <c r="C1026" t="s">
        <v>10</v>
      </c>
      <c r="D1026" t="s">
        <v>43</v>
      </c>
      <c r="E1026">
        <v>6</v>
      </c>
      <c r="F1026">
        <v>150000</v>
      </c>
    </row>
    <row r="1027" spans="1:6" x14ac:dyDescent="0.25">
      <c r="A1027">
        <v>32</v>
      </c>
      <c r="B1027" t="s">
        <v>6</v>
      </c>
      <c r="C1027" t="s">
        <v>7</v>
      </c>
      <c r="D1027" t="s">
        <v>8</v>
      </c>
      <c r="E1027">
        <v>8</v>
      </c>
      <c r="F1027">
        <v>180000</v>
      </c>
    </row>
    <row r="1028" spans="1:6" x14ac:dyDescent="0.25">
      <c r="A1028">
        <v>33</v>
      </c>
      <c r="B1028" t="s">
        <v>9</v>
      </c>
      <c r="C1028" t="s">
        <v>10</v>
      </c>
      <c r="D1028" t="s">
        <v>17</v>
      </c>
      <c r="E1028">
        <v>11</v>
      </c>
      <c r="F1028">
        <v>195000</v>
      </c>
    </row>
    <row r="1029" spans="1:6" x14ac:dyDescent="0.25">
      <c r="A1029">
        <v>24</v>
      </c>
      <c r="B1029" t="s">
        <v>6</v>
      </c>
      <c r="C1029" t="s">
        <v>7</v>
      </c>
      <c r="D1029" t="s">
        <v>11</v>
      </c>
      <c r="E1029">
        <v>2</v>
      </c>
      <c r="F1029">
        <v>95000</v>
      </c>
    </row>
    <row r="1030" spans="1:6" x14ac:dyDescent="0.25">
      <c r="A1030">
        <v>27</v>
      </c>
      <c r="B1030" t="s">
        <v>6</v>
      </c>
      <c r="C1030" t="s">
        <v>7</v>
      </c>
      <c r="D1030" t="s">
        <v>8</v>
      </c>
      <c r="E1030">
        <v>4</v>
      </c>
      <c r="F1030">
        <v>160000</v>
      </c>
    </row>
    <row r="1031" spans="1:6" x14ac:dyDescent="0.25">
      <c r="A1031">
        <v>25</v>
      </c>
      <c r="B1031" t="s">
        <v>9</v>
      </c>
      <c r="C1031" t="s">
        <v>7</v>
      </c>
      <c r="D1031" t="s">
        <v>11</v>
      </c>
      <c r="E1031">
        <v>2</v>
      </c>
      <c r="F1031">
        <v>100000</v>
      </c>
    </row>
    <row r="1032" spans="1:6" x14ac:dyDescent="0.25">
      <c r="A1032">
        <v>30</v>
      </c>
      <c r="B1032" t="s">
        <v>9</v>
      </c>
      <c r="C1032" t="s">
        <v>12</v>
      </c>
      <c r="D1032" t="s">
        <v>43</v>
      </c>
      <c r="E1032">
        <v>7</v>
      </c>
      <c r="F1032">
        <v>170000</v>
      </c>
    </row>
    <row r="1033" spans="1:6" x14ac:dyDescent="0.25">
      <c r="A1033">
        <v>31</v>
      </c>
      <c r="B1033" t="s">
        <v>6</v>
      </c>
      <c r="C1033" t="s">
        <v>7</v>
      </c>
      <c r="D1033" t="s">
        <v>11</v>
      </c>
      <c r="E1033">
        <v>9</v>
      </c>
      <c r="F1033">
        <v>190000</v>
      </c>
    </row>
    <row r="1034" spans="1:6" x14ac:dyDescent="0.25">
      <c r="A1034">
        <v>28</v>
      </c>
      <c r="B1034" t="s">
        <v>9</v>
      </c>
      <c r="C1034" t="s">
        <v>7</v>
      </c>
      <c r="D1034" t="s">
        <v>8</v>
      </c>
      <c r="E1034">
        <v>5</v>
      </c>
      <c r="F1034">
        <v>150000</v>
      </c>
    </row>
    <row r="1035" spans="1:6" x14ac:dyDescent="0.25">
      <c r="A1035">
        <v>26</v>
      </c>
      <c r="B1035" t="s">
        <v>6</v>
      </c>
      <c r="C1035" t="s">
        <v>7</v>
      </c>
      <c r="D1035" t="s">
        <v>11</v>
      </c>
      <c r="E1035">
        <v>3</v>
      </c>
      <c r="F1035">
        <v>120000</v>
      </c>
    </row>
    <row r="1036" spans="1:6" x14ac:dyDescent="0.25">
      <c r="A1036">
        <v>29</v>
      </c>
      <c r="B1036" t="s">
        <v>9</v>
      </c>
      <c r="C1036" t="s">
        <v>10</v>
      </c>
      <c r="D1036" t="s">
        <v>43</v>
      </c>
      <c r="E1036">
        <v>6</v>
      </c>
      <c r="F1036">
        <v>150000</v>
      </c>
    </row>
    <row r="1037" spans="1:6" x14ac:dyDescent="0.25">
      <c r="A1037">
        <v>32</v>
      </c>
      <c r="B1037" t="s">
        <v>6</v>
      </c>
      <c r="C1037" t="s">
        <v>7</v>
      </c>
      <c r="D1037" t="s">
        <v>8</v>
      </c>
      <c r="E1037">
        <v>8</v>
      </c>
      <c r="F1037">
        <v>180000</v>
      </c>
    </row>
    <row r="1038" spans="1:6" x14ac:dyDescent="0.25">
      <c r="A1038">
        <v>33</v>
      </c>
      <c r="B1038" t="s">
        <v>9</v>
      </c>
      <c r="C1038" t="s">
        <v>10</v>
      </c>
      <c r="D1038" t="s">
        <v>17</v>
      </c>
      <c r="E1038">
        <v>11</v>
      </c>
      <c r="F1038">
        <v>195000</v>
      </c>
    </row>
    <row r="1039" spans="1:6" x14ac:dyDescent="0.25">
      <c r="A1039">
        <v>24</v>
      </c>
      <c r="B1039" t="s">
        <v>6</v>
      </c>
      <c r="C1039" t="s">
        <v>7</v>
      </c>
      <c r="D1039" t="s">
        <v>11</v>
      </c>
      <c r="E1039">
        <v>2</v>
      </c>
      <c r="F1039">
        <v>95000</v>
      </c>
    </row>
    <row r="1040" spans="1:6" x14ac:dyDescent="0.25">
      <c r="A1040">
        <v>27</v>
      </c>
      <c r="B1040" t="s">
        <v>6</v>
      </c>
      <c r="C1040" t="s">
        <v>7</v>
      </c>
      <c r="D1040" t="s">
        <v>8</v>
      </c>
      <c r="E1040">
        <v>4</v>
      </c>
      <c r="F1040">
        <v>160000</v>
      </c>
    </row>
    <row r="1041" spans="1:6" x14ac:dyDescent="0.25">
      <c r="A1041">
        <v>25</v>
      </c>
      <c r="B1041" t="s">
        <v>9</v>
      </c>
      <c r="C1041" t="s">
        <v>7</v>
      </c>
      <c r="D1041" t="s">
        <v>11</v>
      </c>
      <c r="E1041">
        <v>2</v>
      </c>
      <c r="F1041">
        <v>100000</v>
      </c>
    </row>
    <row r="1042" spans="1:6" x14ac:dyDescent="0.25">
      <c r="A1042">
        <v>30</v>
      </c>
      <c r="B1042" t="s">
        <v>9</v>
      </c>
      <c r="C1042" t="s">
        <v>12</v>
      </c>
      <c r="D1042" t="s">
        <v>43</v>
      </c>
      <c r="E1042">
        <v>7</v>
      </c>
      <c r="F1042">
        <v>170000</v>
      </c>
    </row>
    <row r="1043" spans="1:6" x14ac:dyDescent="0.25">
      <c r="A1043">
        <v>31</v>
      </c>
      <c r="B1043" t="s">
        <v>6</v>
      </c>
      <c r="C1043" t="s">
        <v>7</v>
      </c>
      <c r="D1043" t="s">
        <v>11</v>
      </c>
      <c r="E1043">
        <v>9</v>
      </c>
      <c r="F1043">
        <v>190000</v>
      </c>
    </row>
    <row r="1044" spans="1:6" x14ac:dyDescent="0.25">
      <c r="A1044">
        <v>28</v>
      </c>
      <c r="B1044" t="s">
        <v>9</v>
      </c>
      <c r="C1044" t="s">
        <v>7</v>
      </c>
      <c r="D1044" t="s">
        <v>8</v>
      </c>
      <c r="E1044">
        <v>5</v>
      </c>
      <c r="F1044">
        <v>150000</v>
      </c>
    </row>
    <row r="1045" spans="1:6" x14ac:dyDescent="0.25">
      <c r="A1045">
        <v>26</v>
      </c>
      <c r="B1045" t="s">
        <v>6</v>
      </c>
      <c r="C1045" t="s">
        <v>7</v>
      </c>
      <c r="D1045" t="s">
        <v>11</v>
      </c>
      <c r="E1045">
        <v>3</v>
      </c>
      <c r="F1045">
        <v>120000</v>
      </c>
    </row>
    <row r="1046" spans="1:6" x14ac:dyDescent="0.25">
      <c r="A1046">
        <v>29</v>
      </c>
      <c r="B1046" t="s">
        <v>9</v>
      </c>
      <c r="C1046" t="s">
        <v>10</v>
      </c>
      <c r="D1046" t="s">
        <v>43</v>
      </c>
      <c r="E1046">
        <v>6</v>
      </c>
      <c r="F1046">
        <v>150000</v>
      </c>
    </row>
    <row r="1047" spans="1:6" x14ac:dyDescent="0.25">
      <c r="A1047">
        <v>32</v>
      </c>
      <c r="B1047" t="s">
        <v>6</v>
      </c>
      <c r="C1047" t="s">
        <v>7</v>
      </c>
      <c r="D1047" t="s">
        <v>8</v>
      </c>
      <c r="E1047">
        <v>8</v>
      </c>
      <c r="F1047">
        <v>180000</v>
      </c>
    </row>
    <row r="1048" spans="1:6" x14ac:dyDescent="0.25">
      <c r="A1048">
        <v>33</v>
      </c>
      <c r="B1048" t="s">
        <v>9</v>
      </c>
      <c r="C1048" t="s">
        <v>10</v>
      </c>
      <c r="D1048" t="s">
        <v>17</v>
      </c>
      <c r="E1048">
        <v>11</v>
      </c>
      <c r="F1048">
        <v>195000</v>
      </c>
    </row>
    <row r="1049" spans="1:6" x14ac:dyDescent="0.25">
      <c r="A1049">
        <v>24</v>
      </c>
      <c r="B1049" t="s">
        <v>6</v>
      </c>
      <c r="C1049" t="s">
        <v>7</v>
      </c>
      <c r="D1049" t="s">
        <v>11</v>
      </c>
      <c r="E1049">
        <v>2</v>
      </c>
      <c r="F1049">
        <v>95000</v>
      </c>
    </row>
    <row r="1050" spans="1:6" x14ac:dyDescent="0.25">
      <c r="A1050">
        <v>27</v>
      </c>
      <c r="B1050" t="s">
        <v>6</v>
      </c>
      <c r="C1050" t="s">
        <v>7</v>
      </c>
      <c r="D1050" t="s">
        <v>8</v>
      </c>
      <c r="E1050">
        <v>4</v>
      </c>
      <c r="F1050">
        <v>160000</v>
      </c>
    </row>
    <row r="1051" spans="1:6" x14ac:dyDescent="0.25">
      <c r="A1051">
        <v>25</v>
      </c>
      <c r="B1051" t="s">
        <v>9</v>
      </c>
      <c r="C1051" t="s">
        <v>7</v>
      </c>
      <c r="D1051" t="s">
        <v>11</v>
      </c>
      <c r="E1051">
        <v>2</v>
      </c>
      <c r="F1051">
        <v>100000</v>
      </c>
    </row>
    <row r="1052" spans="1:6" x14ac:dyDescent="0.25">
      <c r="A1052">
        <v>30</v>
      </c>
      <c r="B1052" t="s">
        <v>9</v>
      </c>
      <c r="C1052" t="s">
        <v>12</v>
      </c>
      <c r="D1052" t="s">
        <v>43</v>
      </c>
      <c r="E1052">
        <v>7</v>
      </c>
      <c r="F1052">
        <v>170000</v>
      </c>
    </row>
    <row r="1053" spans="1:6" x14ac:dyDescent="0.25">
      <c r="A1053">
        <v>31</v>
      </c>
      <c r="B1053" t="s">
        <v>6</v>
      </c>
      <c r="C1053" t="s">
        <v>7</v>
      </c>
      <c r="D1053" t="s">
        <v>11</v>
      </c>
      <c r="E1053">
        <v>9</v>
      </c>
      <c r="F1053">
        <v>190000</v>
      </c>
    </row>
    <row r="1054" spans="1:6" x14ac:dyDescent="0.25">
      <c r="A1054">
        <v>28</v>
      </c>
      <c r="B1054" t="s">
        <v>9</v>
      </c>
      <c r="C1054" t="s">
        <v>7</v>
      </c>
      <c r="D1054" t="s">
        <v>8</v>
      </c>
      <c r="E1054">
        <v>5</v>
      </c>
      <c r="F1054">
        <v>150000</v>
      </c>
    </row>
    <row r="1055" spans="1:6" x14ac:dyDescent="0.25">
      <c r="A1055">
        <v>26</v>
      </c>
      <c r="B1055" t="s">
        <v>6</v>
      </c>
      <c r="C1055" t="s">
        <v>7</v>
      </c>
      <c r="D1055" t="s">
        <v>11</v>
      </c>
      <c r="E1055">
        <v>3</v>
      </c>
      <c r="F1055">
        <v>120000</v>
      </c>
    </row>
    <row r="1056" spans="1:6" x14ac:dyDescent="0.25">
      <c r="A1056">
        <v>29</v>
      </c>
      <c r="B1056" t="s">
        <v>9</v>
      </c>
      <c r="C1056" t="s">
        <v>10</v>
      </c>
      <c r="D1056" t="s">
        <v>43</v>
      </c>
      <c r="E1056">
        <v>6</v>
      </c>
      <c r="F1056">
        <v>150000</v>
      </c>
    </row>
    <row r="1057" spans="1:6" x14ac:dyDescent="0.25">
      <c r="A1057">
        <v>32</v>
      </c>
      <c r="B1057" t="s">
        <v>6</v>
      </c>
      <c r="C1057" t="s">
        <v>7</v>
      </c>
      <c r="D1057" t="s">
        <v>8</v>
      </c>
      <c r="E1057">
        <v>8</v>
      </c>
      <c r="F1057">
        <v>180000</v>
      </c>
    </row>
    <row r="1058" spans="1:6" x14ac:dyDescent="0.25">
      <c r="A1058">
        <v>33</v>
      </c>
      <c r="B1058" t="s">
        <v>9</v>
      </c>
      <c r="C1058" t="s">
        <v>10</v>
      </c>
      <c r="D1058" t="s">
        <v>17</v>
      </c>
      <c r="E1058">
        <v>11</v>
      </c>
      <c r="F1058">
        <v>195000</v>
      </c>
    </row>
    <row r="1059" spans="1:6" x14ac:dyDescent="0.25">
      <c r="A1059">
        <v>24</v>
      </c>
      <c r="B1059" t="s">
        <v>6</v>
      </c>
      <c r="C1059" t="s">
        <v>7</v>
      </c>
      <c r="D1059" t="s">
        <v>11</v>
      </c>
      <c r="E1059">
        <v>2</v>
      </c>
      <c r="F1059">
        <v>95000</v>
      </c>
    </row>
    <row r="1060" spans="1:6" x14ac:dyDescent="0.25">
      <c r="A1060">
        <v>27</v>
      </c>
      <c r="B1060" t="s">
        <v>6</v>
      </c>
      <c r="C1060" t="s">
        <v>7</v>
      </c>
      <c r="D1060" t="s">
        <v>8</v>
      </c>
      <c r="E1060">
        <v>4</v>
      </c>
      <c r="F1060">
        <v>160000</v>
      </c>
    </row>
    <row r="1061" spans="1:6" x14ac:dyDescent="0.25">
      <c r="A1061">
        <v>25</v>
      </c>
      <c r="B1061" t="s">
        <v>9</v>
      </c>
      <c r="C1061" t="s">
        <v>7</v>
      </c>
      <c r="D1061" t="s">
        <v>11</v>
      </c>
      <c r="E1061">
        <v>2</v>
      </c>
      <c r="F1061">
        <v>100000</v>
      </c>
    </row>
    <row r="1062" spans="1:6" x14ac:dyDescent="0.25">
      <c r="A1062">
        <v>30</v>
      </c>
      <c r="B1062" t="s">
        <v>9</v>
      </c>
      <c r="C1062" t="s">
        <v>12</v>
      </c>
      <c r="D1062" t="s">
        <v>43</v>
      </c>
      <c r="E1062">
        <v>7</v>
      </c>
      <c r="F1062">
        <v>170000</v>
      </c>
    </row>
    <row r="1063" spans="1:6" x14ac:dyDescent="0.25">
      <c r="A1063">
        <v>31</v>
      </c>
      <c r="B1063" t="s">
        <v>6</v>
      </c>
      <c r="C1063" t="s">
        <v>7</v>
      </c>
      <c r="D1063" t="s">
        <v>11</v>
      </c>
      <c r="E1063">
        <v>9</v>
      </c>
      <c r="F1063">
        <v>190000</v>
      </c>
    </row>
    <row r="1064" spans="1:6" x14ac:dyDescent="0.25">
      <c r="A1064">
        <v>28</v>
      </c>
      <c r="B1064" t="s">
        <v>9</v>
      </c>
      <c r="C1064" t="s">
        <v>7</v>
      </c>
      <c r="D1064" t="s">
        <v>8</v>
      </c>
      <c r="E1064">
        <v>5</v>
      </c>
      <c r="F1064">
        <v>150000</v>
      </c>
    </row>
    <row r="1065" spans="1:6" x14ac:dyDescent="0.25">
      <c r="A1065">
        <v>26</v>
      </c>
      <c r="B1065" t="s">
        <v>6</v>
      </c>
      <c r="C1065" t="s">
        <v>7</v>
      </c>
      <c r="D1065" t="s">
        <v>11</v>
      </c>
      <c r="E1065">
        <v>3</v>
      </c>
      <c r="F1065">
        <v>120000</v>
      </c>
    </row>
    <row r="1066" spans="1:6" x14ac:dyDescent="0.25">
      <c r="A1066">
        <v>29</v>
      </c>
      <c r="B1066" t="s">
        <v>9</v>
      </c>
      <c r="C1066" t="s">
        <v>10</v>
      </c>
      <c r="D1066" t="s">
        <v>43</v>
      </c>
      <c r="E1066">
        <v>6</v>
      </c>
      <c r="F1066">
        <v>150000</v>
      </c>
    </row>
    <row r="1067" spans="1:6" x14ac:dyDescent="0.25">
      <c r="A1067">
        <v>32</v>
      </c>
      <c r="B1067" t="s">
        <v>6</v>
      </c>
      <c r="C1067" t="s">
        <v>7</v>
      </c>
      <c r="D1067" t="s">
        <v>8</v>
      </c>
      <c r="E1067">
        <v>8</v>
      </c>
      <c r="F1067">
        <v>180000</v>
      </c>
    </row>
    <row r="1068" spans="1:6" x14ac:dyDescent="0.25">
      <c r="A1068">
        <v>33</v>
      </c>
      <c r="B1068" t="s">
        <v>9</v>
      </c>
      <c r="C1068" t="s">
        <v>10</v>
      </c>
      <c r="D1068" t="s">
        <v>17</v>
      </c>
      <c r="E1068">
        <v>11</v>
      </c>
      <c r="F1068">
        <v>195000</v>
      </c>
    </row>
    <row r="1069" spans="1:6" x14ac:dyDescent="0.25">
      <c r="A1069">
        <v>24</v>
      </c>
      <c r="B1069" t="s">
        <v>6</v>
      </c>
      <c r="C1069" t="s">
        <v>7</v>
      </c>
      <c r="D1069" t="s">
        <v>11</v>
      </c>
      <c r="E1069">
        <v>2</v>
      </c>
      <c r="F1069">
        <v>95000</v>
      </c>
    </row>
    <row r="1070" spans="1:6" x14ac:dyDescent="0.25">
      <c r="A1070">
        <v>27</v>
      </c>
      <c r="B1070" t="s">
        <v>6</v>
      </c>
      <c r="C1070" t="s">
        <v>7</v>
      </c>
      <c r="D1070" t="s">
        <v>8</v>
      </c>
      <c r="E1070">
        <v>4</v>
      </c>
      <c r="F1070">
        <v>160000</v>
      </c>
    </row>
    <row r="1071" spans="1:6" x14ac:dyDescent="0.25">
      <c r="A1071">
        <v>25</v>
      </c>
      <c r="B1071" t="s">
        <v>9</v>
      </c>
      <c r="C1071" t="s">
        <v>7</v>
      </c>
      <c r="D1071" t="s">
        <v>11</v>
      </c>
      <c r="E1071">
        <v>2</v>
      </c>
      <c r="F1071">
        <v>100000</v>
      </c>
    </row>
    <row r="1072" spans="1:6" x14ac:dyDescent="0.25">
      <c r="A1072">
        <v>30</v>
      </c>
      <c r="B1072" t="s">
        <v>9</v>
      </c>
      <c r="C1072" t="s">
        <v>12</v>
      </c>
      <c r="D1072" t="s">
        <v>43</v>
      </c>
      <c r="E1072">
        <v>7</v>
      </c>
      <c r="F1072">
        <v>170000</v>
      </c>
    </row>
    <row r="1073" spans="1:6" x14ac:dyDescent="0.25">
      <c r="A1073">
        <v>31</v>
      </c>
      <c r="B1073" t="s">
        <v>6</v>
      </c>
      <c r="C1073" t="s">
        <v>7</v>
      </c>
      <c r="D1073" t="s">
        <v>11</v>
      </c>
      <c r="E1073">
        <v>9</v>
      </c>
      <c r="F1073">
        <v>190000</v>
      </c>
    </row>
    <row r="1074" spans="1:6" x14ac:dyDescent="0.25">
      <c r="A1074">
        <v>28</v>
      </c>
      <c r="B1074" t="s">
        <v>9</v>
      </c>
      <c r="C1074" t="s">
        <v>7</v>
      </c>
      <c r="D1074" t="s">
        <v>8</v>
      </c>
      <c r="E1074">
        <v>5</v>
      </c>
      <c r="F1074">
        <v>150000</v>
      </c>
    </row>
    <row r="1075" spans="1:6" x14ac:dyDescent="0.25">
      <c r="A1075">
        <v>26</v>
      </c>
      <c r="B1075" t="s">
        <v>6</v>
      </c>
      <c r="C1075" t="s">
        <v>7</v>
      </c>
      <c r="D1075" t="s">
        <v>11</v>
      </c>
      <c r="E1075">
        <v>3</v>
      </c>
      <c r="F1075">
        <v>120000</v>
      </c>
    </row>
    <row r="1076" spans="1:6" x14ac:dyDescent="0.25">
      <c r="A1076">
        <v>29</v>
      </c>
      <c r="B1076" t="s">
        <v>9</v>
      </c>
      <c r="C1076" t="s">
        <v>10</v>
      </c>
      <c r="D1076" t="s">
        <v>43</v>
      </c>
      <c r="E1076">
        <v>6</v>
      </c>
      <c r="F1076">
        <v>150000</v>
      </c>
    </row>
    <row r="1077" spans="1:6" x14ac:dyDescent="0.25">
      <c r="A1077">
        <v>32</v>
      </c>
      <c r="B1077" t="s">
        <v>6</v>
      </c>
      <c r="C1077" t="s">
        <v>7</v>
      </c>
      <c r="D1077" t="s">
        <v>8</v>
      </c>
      <c r="E1077">
        <v>8</v>
      </c>
      <c r="F1077">
        <v>180000</v>
      </c>
    </row>
    <row r="1078" spans="1:6" x14ac:dyDescent="0.25">
      <c r="A1078">
        <v>33</v>
      </c>
      <c r="B1078" t="s">
        <v>9</v>
      </c>
      <c r="C1078" t="s">
        <v>10</v>
      </c>
      <c r="D1078" t="s">
        <v>17</v>
      </c>
      <c r="E1078">
        <v>11</v>
      </c>
      <c r="F1078">
        <v>195000</v>
      </c>
    </row>
    <row r="1079" spans="1:6" x14ac:dyDescent="0.25">
      <c r="A1079">
        <v>24</v>
      </c>
      <c r="B1079" t="s">
        <v>6</v>
      </c>
      <c r="C1079" t="s">
        <v>7</v>
      </c>
      <c r="D1079" t="s">
        <v>11</v>
      </c>
      <c r="E1079">
        <v>2</v>
      </c>
      <c r="F1079">
        <v>95000</v>
      </c>
    </row>
    <row r="1080" spans="1:6" x14ac:dyDescent="0.25">
      <c r="A1080">
        <v>27</v>
      </c>
      <c r="B1080" t="s">
        <v>6</v>
      </c>
      <c r="C1080" t="s">
        <v>7</v>
      </c>
      <c r="D1080" t="s">
        <v>8</v>
      </c>
      <c r="E1080">
        <v>4</v>
      </c>
      <c r="F1080">
        <v>160000</v>
      </c>
    </row>
    <row r="1081" spans="1:6" x14ac:dyDescent="0.25">
      <c r="A1081">
        <v>25</v>
      </c>
      <c r="B1081" t="s">
        <v>9</v>
      </c>
      <c r="C1081" t="s">
        <v>7</v>
      </c>
      <c r="D1081" t="s">
        <v>11</v>
      </c>
      <c r="E1081">
        <v>2</v>
      </c>
      <c r="F1081">
        <v>100000</v>
      </c>
    </row>
    <row r="1082" spans="1:6" x14ac:dyDescent="0.25">
      <c r="A1082">
        <v>30</v>
      </c>
      <c r="B1082" t="s">
        <v>9</v>
      </c>
      <c r="C1082" t="s">
        <v>12</v>
      </c>
      <c r="D1082" t="s">
        <v>43</v>
      </c>
      <c r="E1082">
        <v>7</v>
      </c>
      <c r="F1082">
        <v>170000</v>
      </c>
    </row>
    <row r="1083" spans="1:6" x14ac:dyDescent="0.25">
      <c r="A1083">
        <v>31</v>
      </c>
      <c r="B1083" t="s">
        <v>6</v>
      </c>
      <c r="C1083" t="s">
        <v>7</v>
      </c>
      <c r="D1083" t="s">
        <v>11</v>
      </c>
      <c r="E1083">
        <v>9</v>
      </c>
      <c r="F1083">
        <v>190000</v>
      </c>
    </row>
    <row r="1084" spans="1:6" x14ac:dyDescent="0.25">
      <c r="A1084">
        <v>28</v>
      </c>
      <c r="B1084" t="s">
        <v>9</v>
      </c>
      <c r="C1084" t="s">
        <v>7</v>
      </c>
      <c r="D1084" t="s">
        <v>8</v>
      </c>
      <c r="E1084">
        <v>5</v>
      </c>
      <c r="F1084">
        <v>150000</v>
      </c>
    </row>
    <row r="1085" spans="1:6" x14ac:dyDescent="0.25">
      <c r="A1085">
        <v>26</v>
      </c>
      <c r="B1085" t="s">
        <v>6</v>
      </c>
      <c r="C1085" t="s">
        <v>7</v>
      </c>
      <c r="D1085" t="s">
        <v>11</v>
      </c>
      <c r="E1085">
        <v>3</v>
      </c>
      <c r="F1085">
        <v>120000</v>
      </c>
    </row>
    <row r="1086" spans="1:6" x14ac:dyDescent="0.25">
      <c r="A1086">
        <v>29</v>
      </c>
      <c r="B1086" t="s">
        <v>9</v>
      </c>
      <c r="C1086" t="s">
        <v>10</v>
      </c>
      <c r="D1086" t="s">
        <v>43</v>
      </c>
      <c r="E1086">
        <v>6</v>
      </c>
      <c r="F1086">
        <v>150000</v>
      </c>
    </row>
    <row r="1087" spans="1:6" x14ac:dyDescent="0.25">
      <c r="A1087">
        <v>32</v>
      </c>
      <c r="B1087" t="s">
        <v>6</v>
      </c>
      <c r="C1087" t="s">
        <v>7</v>
      </c>
      <c r="D1087" t="s">
        <v>8</v>
      </c>
      <c r="E1087">
        <v>8</v>
      </c>
      <c r="F1087">
        <v>180000</v>
      </c>
    </row>
    <row r="1088" spans="1:6" x14ac:dyDescent="0.25">
      <c r="A1088">
        <v>33</v>
      </c>
      <c r="B1088" t="s">
        <v>9</v>
      </c>
      <c r="C1088" t="s">
        <v>10</v>
      </c>
      <c r="D1088" t="s">
        <v>17</v>
      </c>
      <c r="E1088">
        <v>11</v>
      </c>
      <c r="F1088">
        <v>195000</v>
      </c>
    </row>
    <row r="1089" spans="1:6" x14ac:dyDescent="0.25">
      <c r="A1089">
        <v>24</v>
      </c>
      <c r="B1089" t="s">
        <v>6</v>
      </c>
      <c r="C1089" t="s">
        <v>7</v>
      </c>
      <c r="D1089" t="s">
        <v>11</v>
      </c>
      <c r="E1089">
        <v>2</v>
      </c>
      <c r="F1089">
        <v>95000</v>
      </c>
    </row>
    <row r="1090" spans="1:6" x14ac:dyDescent="0.25">
      <c r="A1090">
        <v>27</v>
      </c>
      <c r="B1090" t="s">
        <v>6</v>
      </c>
      <c r="C1090" t="s">
        <v>7</v>
      </c>
      <c r="D1090" t="s">
        <v>8</v>
      </c>
      <c r="E1090">
        <v>4</v>
      </c>
      <c r="F1090">
        <v>160000</v>
      </c>
    </row>
    <row r="1091" spans="1:6" x14ac:dyDescent="0.25">
      <c r="A1091">
        <v>25</v>
      </c>
      <c r="B1091" t="s">
        <v>9</v>
      </c>
      <c r="C1091" t="s">
        <v>7</v>
      </c>
      <c r="D1091" t="s">
        <v>11</v>
      </c>
      <c r="E1091">
        <v>2</v>
      </c>
      <c r="F1091">
        <v>100000</v>
      </c>
    </row>
    <row r="1092" spans="1:6" x14ac:dyDescent="0.25">
      <c r="A1092">
        <v>30</v>
      </c>
      <c r="B1092" t="s">
        <v>9</v>
      </c>
      <c r="C1092" t="s">
        <v>12</v>
      </c>
      <c r="D1092" t="s">
        <v>43</v>
      </c>
      <c r="E1092">
        <v>7</v>
      </c>
      <c r="F1092">
        <v>170000</v>
      </c>
    </row>
    <row r="1093" spans="1:6" x14ac:dyDescent="0.25">
      <c r="A1093">
        <v>29</v>
      </c>
      <c r="B1093" t="s">
        <v>6</v>
      </c>
      <c r="C1093" t="s">
        <v>7</v>
      </c>
      <c r="D1093" t="s">
        <v>8</v>
      </c>
      <c r="E1093">
        <v>7</v>
      </c>
      <c r="F1093">
        <v>180000</v>
      </c>
    </row>
    <row r="1094" spans="1:6" x14ac:dyDescent="0.25">
      <c r="A1094">
        <v>27</v>
      </c>
      <c r="B1094" t="s">
        <v>9</v>
      </c>
      <c r="C1094" t="s">
        <v>7</v>
      </c>
      <c r="D1094" t="s">
        <v>11</v>
      </c>
      <c r="E1094">
        <v>5</v>
      </c>
      <c r="F1094">
        <v>120000</v>
      </c>
    </row>
    <row r="1095" spans="1:6" x14ac:dyDescent="0.25">
      <c r="A1095">
        <v>33</v>
      </c>
      <c r="B1095" t="s">
        <v>6</v>
      </c>
      <c r="C1095" t="s">
        <v>10</v>
      </c>
      <c r="D1095" t="s">
        <v>43</v>
      </c>
      <c r="E1095">
        <v>10</v>
      </c>
      <c r="F1095">
        <v>195000</v>
      </c>
    </row>
    <row r="1096" spans="1:6" x14ac:dyDescent="0.25">
      <c r="A1096">
        <v>28</v>
      </c>
      <c r="B1096" t="s">
        <v>6</v>
      </c>
      <c r="C1096" t="s">
        <v>7</v>
      </c>
      <c r="D1096" t="s">
        <v>8</v>
      </c>
      <c r="E1096">
        <v>4</v>
      </c>
      <c r="F1096">
        <v>160000</v>
      </c>
    </row>
    <row r="1097" spans="1:6" x14ac:dyDescent="0.25">
      <c r="A1097">
        <v>26</v>
      </c>
      <c r="B1097" t="s">
        <v>9</v>
      </c>
      <c r="C1097" t="s">
        <v>7</v>
      </c>
      <c r="D1097" t="s">
        <v>11</v>
      </c>
      <c r="E1097">
        <v>3</v>
      </c>
      <c r="F1097">
        <v>100000</v>
      </c>
    </row>
    <row r="1098" spans="1:6" x14ac:dyDescent="0.25">
      <c r="A1098">
        <v>31</v>
      </c>
      <c r="B1098" t="s">
        <v>6</v>
      </c>
      <c r="C1098" t="s">
        <v>7</v>
      </c>
      <c r="D1098" t="s">
        <v>17</v>
      </c>
      <c r="E1098">
        <v>8</v>
      </c>
      <c r="F1098">
        <v>190000</v>
      </c>
    </row>
    <row r="1099" spans="1:6" x14ac:dyDescent="0.25">
      <c r="A1099">
        <v>30</v>
      </c>
      <c r="B1099" t="s">
        <v>6</v>
      </c>
      <c r="C1099" t="s">
        <v>10</v>
      </c>
      <c r="D1099" t="s">
        <v>8</v>
      </c>
      <c r="E1099">
        <v>6</v>
      </c>
      <c r="F1099">
        <v>170000</v>
      </c>
    </row>
    <row r="1100" spans="1:6" x14ac:dyDescent="0.25">
      <c r="A1100">
        <v>32</v>
      </c>
      <c r="B1100" t="s">
        <v>9</v>
      </c>
      <c r="C1100" t="s">
        <v>7</v>
      </c>
      <c r="D1100" t="s">
        <v>43</v>
      </c>
      <c r="E1100">
        <v>9</v>
      </c>
      <c r="F1100">
        <v>185000</v>
      </c>
    </row>
    <row r="1101" spans="1:6" x14ac:dyDescent="0.25">
      <c r="A1101">
        <v>29</v>
      </c>
      <c r="B1101" t="s">
        <v>6</v>
      </c>
      <c r="C1101" t="s">
        <v>7</v>
      </c>
      <c r="D1101" t="s">
        <v>11</v>
      </c>
      <c r="E1101">
        <v>7</v>
      </c>
      <c r="F1101">
        <v>130000</v>
      </c>
    </row>
    <row r="1102" spans="1:6" x14ac:dyDescent="0.25">
      <c r="A1102">
        <v>35</v>
      </c>
      <c r="B1102" t="s">
        <v>9</v>
      </c>
      <c r="C1102" t="s">
        <v>7</v>
      </c>
      <c r="D1102" t="s">
        <v>17</v>
      </c>
      <c r="E1102">
        <v>12</v>
      </c>
      <c r="F1102">
        <v>190000</v>
      </c>
    </row>
    <row r="1103" spans="1:6" x14ac:dyDescent="0.25">
      <c r="A1103">
        <v>27</v>
      </c>
      <c r="B1103" t="s">
        <v>6</v>
      </c>
      <c r="C1103" t="s">
        <v>7</v>
      </c>
      <c r="D1103" t="s">
        <v>8</v>
      </c>
      <c r="E1103">
        <v>5</v>
      </c>
      <c r="F1103">
        <v>150000</v>
      </c>
    </row>
    <row r="1104" spans="1:6" x14ac:dyDescent="0.25">
      <c r="A1104">
        <v>28</v>
      </c>
      <c r="B1104" t="s">
        <v>9</v>
      </c>
      <c r="C1104" t="s">
        <v>10</v>
      </c>
      <c r="D1104" t="s">
        <v>43</v>
      </c>
      <c r="E1104">
        <v>6</v>
      </c>
      <c r="F1104">
        <v>150000</v>
      </c>
    </row>
    <row r="1105" spans="1:6" x14ac:dyDescent="0.25">
      <c r="A1105">
        <v>37</v>
      </c>
      <c r="B1105" t="s">
        <v>6</v>
      </c>
      <c r="C1105" t="s">
        <v>12</v>
      </c>
      <c r="D1105" t="s">
        <v>17</v>
      </c>
      <c r="E1105">
        <v>14</v>
      </c>
      <c r="F1105">
        <v>195000</v>
      </c>
    </row>
    <row r="1106" spans="1:6" x14ac:dyDescent="0.25">
      <c r="A1106">
        <v>26</v>
      </c>
      <c r="B1106" t="s">
        <v>6</v>
      </c>
      <c r="C1106" t="s">
        <v>7</v>
      </c>
      <c r="D1106" t="s">
        <v>11</v>
      </c>
      <c r="E1106">
        <v>3</v>
      </c>
      <c r="F1106">
        <v>110000</v>
      </c>
    </row>
    <row r="1107" spans="1:6" x14ac:dyDescent="0.25">
      <c r="A1107">
        <v>30</v>
      </c>
      <c r="B1107" t="s">
        <v>9</v>
      </c>
      <c r="C1107" t="s">
        <v>7</v>
      </c>
      <c r="D1107" t="s">
        <v>8</v>
      </c>
      <c r="E1107">
        <v>8</v>
      </c>
      <c r="F1107">
        <v>180000</v>
      </c>
    </row>
    <row r="1108" spans="1:6" x14ac:dyDescent="0.25">
      <c r="A1108">
        <v>31</v>
      </c>
      <c r="B1108" t="s">
        <v>6</v>
      </c>
      <c r="C1108" t="s">
        <v>10</v>
      </c>
      <c r="D1108" t="s">
        <v>43</v>
      </c>
      <c r="E1108">
        <v>9</v>
      </c>
      <c r="F1108">
        <v>185000</v>
      </c>
    </row>
    <row r="1109" spans="1:6" x14ac:dyDescent="0.25">
      <c r="A1109">
        <v>29</v>
      </c>
      <c r="B1109" t="s">
        <v>9</v>
      </c>
      <c r="C1109" t="s">
        <v>7</v>
      </c>
      <c r="D1109" t="s">
        <v>11</v>
      </c>
      <c r="E1109">
        <v>7</v>
      </c>
      <c r="F1109">
        <v>130000</v>
      </c>
    </row>
    <row r="1110" spans="1:6" x14ac:dyDescent="0.25">
      <c r="A1110">
        <v>32</v>
      </c>
      <c r="B1110" t="s">
        <v>6</v>
      </c>
      <c r="C1110" t="s">
        <v>7</v>
      </c>
      <c r="D1110" t="s">
        <v>8</v>
      </c>
      <c r="E1110">
        <v>10</v>
      </c>
      <c r="F1110">
        <v>190000</v>
      </c>
    </row>
    <row r="1111" spans="1:6" x14ac:dyDescent="0.25">
      <c r="A1111">
        <v>28</v>
      </c>
      <c r="B1111" t="s">
        <v>9</v>
      </c>
      <c r="C1111" t="s">
        <v>10</v>
      </c>
      <c r="D1111" t="s">
        <v>43</v>
      </c>
      <c r="E1111">
        <v>6</v>
      </c>
      <c r="F1111">
        <v>155000</v>
      </c>
    </row>
    <row r="1112" spans="1:6" x14ac:dyDescent="0.25">
      <c r="A1112">
        <v>34</v>
      </c>
      <c r="B1112" t="s">
        <v>6</v>
      </c>
      <c r="C1112" t="s">
        <v>7</v>
      </c>
      <c r="D1112" t="s">
        <v>8</v>
      </c>
      <c r="E1112">
        <v>12</v>
      </c>
      <c r="F1112">
        <v>195000</v>
      </c>
    </row>
    <row r="1113" spans="1:6" x14ac:dyDescent="0.25">
      <c r="A1113">
        <v>25</v>
      </c>
      <c r="B1113" t="s">
        <v>9</v>
      </c>
      <c r="C1113" t="s">
        <v>7</v>
      </c>
      <c r="D1113" t="s">
        <v>11</v>
      </c>
      <c r="E1113">
        <v>2</v>
      </c>
      <c r="F1113">
        <v>90000</v>
      </c>
    </row>
    <row r="1114" spans="1:6" x14ac:dyDescent="0.25">
      <c r="A1114">
        <v>30</v>
      </c>
      <c r="B1114" t="s">
        <v>6</v>
      </c>
      <c r="C1114" t="s">
        <v>7</v>
      </c>
      <c r="D1114" t="s">
        <v>17</v>
      </c>
      <c r="E1114">
        <v>8</v>
      </c>
      <c r="F1114">
        <v>185000</v>
      </c>
    </row>
    <row r="1115" spans="1:6" x14ac:dyDescent="0.25">
      <c r="A1115">
        <v>29</v>
      </c>
      <c r="B1115" t="s">
        <v>9</v>
      </c>
      <c r="C1115" t="s">
        <v>7</v>
      </c>
      <c r="D1115" t="s">
        <v>11</v>
      </c>
      <c r="E1115">
        <v>6</v>
      </c>
      <c r="F1115">
        <v>120000</v>
      </c>
    </row>
    <row r="1116" spans="1:6" x14ac:dyDescent="0.25">
      <c r="A1116">
        <v>31</v>
      </c>
      <c r="B1116" t="s">
        <v>6</v>
      </c>
      <c r="C1116" t="s">
        <v>7</v>
      </c>
      <c r="D1116" t="s">
        <v>8</v>
      </c>
      <c r="E1116">
        <v>9</v>
      </c>
      <c r="F1116">
        <v>180000</v>
      </c>
    </row>
    <row r="1117" spans="1:6" x14ac:dyDescent="0.25">
      <c r="A1117">
        <v>26</v>
      </c>
      <c r="B1117" t="s">
        <v>9</v>
      </c>
      <c r="C1117" t="s">
        <v>7</v>
      </c>
      <c r="D1117" t="s">
        <v>11</v>
      </c>
      <c r="E1117">
        <v>3</v>
      </c>
      <c r="F1117">
        <v>100000</v>
      </c>
    </row>
    <row r="1118" spans="1:6" x14ac:dyDescent="0.25">
      <c r="A1118">
        <v>33</v>
      </c>
      <c r="B1118" t="s">
        <v>6</v>
      </c>
      <c r="C1118" t="s">
        <v>10</v>
      </c>
      <c r="D1118" t="s">
        <v>43</v>
      </c>
      <c r="E1118">
        <v>10</v>
      </c>
      <c r="F1118">
        <v>195000</v>
      </c>
    </row>
    <row r="1119" spans="1:6" x14ac:dyDescent="0.25">
      <c r="A1119">
        <v>28</v>
      </c>
      <c r="B1119" t="s">
        <v>6</v>
      </c>
      <c r="C1119" t="s">
        <v>7</v>
      </c>
      <c r="D1119" t="s">
        <v>8</v>
      </c>
      <c r="E1119">
        <v>4</v>
      </c>
      <c r="F1119">
        <v>160000</v>
      </c>
    </row>
    <row r="1120" spans="1:6" x14ac:dyDescent="0.25">
      <c r="A1120">
        <v>27</v>
      </c>
      <c r="B1120" t="s">
        <v>9</v>
      </c>
      <c r="C1120" t="s">
        <v>7</v>
      </c>
      <c r="D1120" t="s">
        <v>11</v>
      </c>
      <c r="E1120">
        <v>5</v>
      </c>
      <c r="F1120">
        <v>125000</v>
      </c>
    </row>
    <row r="1121" spans="1:6" x14ac:dyDescent="0.25">
      <c r="A1121">
        <v>30</v>
      </c>
      <c r="B1121" t="s">
        <v>6</v>
      </c>
      <c r="C1121" t="s">
        <v>10</v>
      </c>
      <c r="D1121" t="s">
        <v>8</v>
      </c>
      <c r="E1121">
        <v>6</v>
      </c>
      <c r="F1121">
        <v>170000</v>
      </c>
    </row>
    <row r="1122" spans="1:6" x14ac:dyDescent="0.25">
      <c r="A1122">
        <v>32</v>
      </c>
      <c r="B1122" t="s">
        <v>9</v>
      </c>
      <c r="C1122" t="s">
        <v>7</v>
      </c>
      <c r="D1122" t="s">
        <v>43</v>
      </c>
      <c r="E1122">
        <v>9</v>
      </c>
      <c r="F1122">
        <v>185000</v>
      </c>
    </row>
    <row r="1123" spans="1:6" x14ac:dyDescent="0.25">
      <c r="A1123">
        <v>29</v>
      </c>
      <c r="B1123" t="s">
        <v>6</v>
      </c>
      <c r="C1123" t="s">
        <v>7</v>
      </c>
      <c r="D1123" t="s">
        <v>11</v>
      </c>
      <c r="E1123">
        <v>7</v>
      </c>
      <c r="F1123">
        <v>130000</v>
      </c>
    </row>
    <row r="1124" spans="1:6" x14ac:dyDescent="0.25">
      <c r="A1124">
        <v>35</v>
      </c>
      <c r="B1124" t="s">
        <v>9</v>
      </c>
      <c r="C1124" t="s">
        <v>7</v>
      </c>
      <c r="D1124" t="s">
        <v>17</v>
      </c>
      <c r="E1124">
        <v>12</v>
      </c>
      <c r="F1124">
        <v>190000</v>
      </c>
    </row>
    <row r="1125" spans="1:6" x14ac:dyDescent="0.25">
      <c r="A1125">
        <v>27</v>
      </c>
      <c r="B1125" t="s">
        <v>6</v>
      </c>
      <c r="C1125" t="s">
        <v>7</v>
      </c>
      <c r="D1125" t="s">
        <v>8</v>
      </c>
      <c r="E1125">
        <v>5</v>
      </c>
      <c r="F1125">
        <v>150000</v>
      </c>
    </row>
    <row r="1126" spans="1:6" x14ac:dyDescent="0.25">
      <c r="A1126">
        <v>28</v>
      </c>
      <c r="B1126" t="s">
        <v>9</v>
      </c>
      <c r="C1126" t="s">
        <v>10</v>
      </c>
      <c r="D1126" t="s">
        <v>43</v>
      </c>
      <c r="E1126">
        <v>6</v>
      </c>
      <c r="F1126">
        <v>150000</v>
      </c>
    </row>
    <row r="1127" spans="1:6" x14ac:dyDescent="0.25">
      <c r="A1127">
        <v>37</v>
      </c>
      <c r="B1127" t="s">
        <v>6</v>
      </c>
      <c r="C1127" t="s">
        <v>12</v>
      </c>
      <c r="D1127" t="s">
        <v>17</v>
      </c>
      <c r="E1127">
        <v>14</v>
      </c>
      <c r="F1127">
        <v>195000</v>
      </c>
    </row>
    <row r="1128" spans="1:6" x14ac:dyDescent="0.25">
      <c r="A1128">
        <v>26</v>
      </c>
      <c r="B1128" t="s">
        <v>6</v>
      </c>
      <c r="C1128" t="s">
        <v>7</v>
      </c>
      <c r="D1128" t="s">
        <v>11</v>
      </c>
      <c r="E1128">
        <v>3</v>
      </c>
      <c r="F1128">
        <v>110000</v>
      </c>
    </row>
    <row r="1129" spans="1:6" x14ac:dyDescent="0.25">
      <c r="A1129">
        <v>30</v>
      </c>
      <c r="B1129" t="s">
        <v>9</v>
      </c>
      <c r="C1129" t="s">
        <v>7</v>
      </c>
      <c r="D1129" t="s">
        <v>8</v>
      </c>
      <c r="E1129">
        <v>8</v>
      </c>
      <c r="F1129">
        <v>180000</v>
      </c>
    </row>
    <row r="1130" spans="1:6" x14ac:dyDescent="0.25">
      <c r="A1130">
        <v>31</v>
      </c>
      <c r="B1130" t="s">
        <v>6</v>
      </c>
      <c r="C1130" t="s">
        <v>10</v>
      </c>
      <c r="D1130" t="s">
        <v>43</v>
      </c>
      <c r="E1130">
        <v>9</v>
      </c>
      <c r="F1130">
        <v>185000</v>
      </c>
    </row>
    <row r="1131" spans="1:6" x14ac:dyDescent="0.25">
      <c r="A1131">
        <v>29</v>
      </c>
      <c r="B1131" t="s">
        <v>9</v>
      </c>
      <c r="C1131" t="s">
        <v>7</v>
      </c>
      <c r="D1131" t="s">
        <v>11</v>
      </c>
      <c r="E1131">
        <v>7</v>
      </c>
      <c r="F1131">
        <v>130000</v>
      </c>
    </row>
    <row r="1132" spans="1:6" x14ac:dyDescent="0.25">
      <c r="A1132">
        <v>32</v>
      </c>
      <c r="B1132" t="s">
        <v>6</v>
      </c>
      <c r="C1132" t="s">
        <v>7</v>
      </c>
      <c r="D1132" t="s">
        <v>8</v>
      </c>
      <c r="E1132">
        <v>10</v>
      </c>
      <c r="F1132">
        <v>190000</v>
      </c>
    </row>
    <row r="1133" spans="1:6" x14ac:dyDescent="0.25">
      <c r="A1133">
        <v>28</v>
      </c>
      <c r="B1133" t="s">
        <v>9</v>
      </c>
      <c r="C1133" t="s">
        <v>10</v>
      </c>
      <c r="D1133" t="s">
        <v>43</v>
      </c>
      <c r="E1133">
        <v>6</v>
      </c>
      <c r="F1133">
        <v>155000</v>
      </c>
    </row>
    <row r="1134" spans="1:6" x14ac:dyDescent="0.25">
      <c r="A1134">
        <v>34</v>
      </c>
      <c r="B1134" t="s">
        <v>6</v>
      </c>
      <c r="C1134" t="s">
        <v>7</v>
      </c>
      <c r="D1134" t="s">
        <v>8</v>
      </c>
      <c r="E1134">
        <v>12</v>
      </c>
      <c r="F1134">
        <v>195000</v>
      </c>
    </row>
    <row r="1135" spans="1:6" x14ac:dyDescent="0.25">
      <c r="A1135">
        <v>25</v>
      </c>
      <c r="B1135" t="s">
        <v>9</v>
      </c>
      <c r="C1135" t="s">
        <v>7</v>
      </c>
      <c r="D1135" t="s">
        <v>11</v>
      </c>
      <c r="E1135">
        <v>2</v>
      </c>
      <c r="F1135">
        <v>90000</v>
      </c>
    </row>
    <row r="1136" spans="1:6" x14ac:dyDescent="0.25">
      <c r="A1136">
        <v>30</v>
      </c>
      <c r="B1136" t="s">
        <v>6</v>
      </c>
      <c r="C1136" t="s">
        <v>7</v>
      </c>
      <c r="D1136" t="s">
        <v>17</v>
      </c>
      <c r="E1136">
        <v>8</v>
      </c>
      <c r="F1136">
        <v>185000</v>
      </c>
    </row>
    <row r="1137" spans="1:6" x14ac:dyDescent="0.25">
      <c r="A1137">
        <v>29</v>
      </c>
      <c r="B1137" t="s">
        <v>9</v>
      </c>
      <c r="C1137" t="s">
        <v>7</v>
      </c>
      <c r="D1137" t="s">
        <v>11</v>
      </c>
      <c r="E1137">
        <v>6</v>
      </c>
      <c r="F1137">
        <v>120000</v>
      </c>
    </row>
    <row r="1138" spans="1:6" x14ac:dyDescent="0.25">
      <c r="A1138">
        <v>31</v>
      </c>
      <c r="B1138" t="s">
        <v>6</v>
      </c>
      <c r="C1138" t="s">
        <v>7</v>
      </c>
      <c r="D1138" t="s">
        <v>8</v>
      </c>
      <c r="E1138">
        <v>9</v>
      </c>
      <c r="F1138">
        <v>180000</v>
      </c>
    </row>
    <row r="1139" spans="1:6" x14ac:dyDescent="0.25">
      <c r="A1139">
        <v>26</v>
      </c>
      <c r="B1139" t="s">
        <v>9</v>
      </c>
      <c r="C1139" t="s">
        <v>7</v>
      </c>
      <c r="D1139" t="s">
        <v>11</v>
      </c>
      <c r="E1139">
        <v>3</v>
      </c>
      <c r="F1139">
        <v>100000</v>
      </c>
    </row>
    <row r="1140" spans="1:6" x14ac:dyDescent="0.25">
      <c r="A1140">
        <v>33</v>
      </c>
      <c r="B1140" t="s">
        <v>6</v>
      </c>
      <c r="C1140" t="s">
        <v>10</v>
      </c>
      <c r="D1140" t="s">
        <v>43</v>
      </c>
      <c r="E1140">
        <v>10</v>
      </c>
      <c r="F1140">
        <v>195000</v>
      </c>
    </row>
    <row r="1141" spans="1:6" x14ac:dyDescent="0.25">
      <c r="A1141">
        <v>28</v>
      </c>
      <c r="B1141" t="s">
        <v>6</v>
      </c>
      <c r="C1141" t="s">
        <v>7</v>
      </c>
      <c r="D1141" t="s">
        <v>8</v>
      </c>
      <c r="E1141">
        <v>4</v>
      </c>
      <c r="F1141">
        <v>160000</v>
      </c>
    </row>
    <row r="1142" spans="1:6" x14ac:dyDescent="0.25">
      <c r="A1142">
        <v>27</v>
      </c>
      <c r="B1142" t="s">
        <v>9</v>
      </c>
      <c r="C1142" t="s">
        <v>7</v>
      </c>
      <c r="D1142" t="s">
        <v>11</v>
      </c>
      <c r="E1142">
        <v>5</v>
      </c>
      <c r="F1142">
        <v>125000</v>
      </c>
    </row>
    <row r="1143" spans="1:6" x14ac:dyDescent="0.25">
      <c r="A1143">
        <v>30</v>
      </c>
      <c r="B1143" t="s">
        <v>6</v>
      </c>
      <c r="C1143" t="s">
        <v>10</v>
      </c>
      <c r="D1143" t="s">
        <v>8</v>
      </c>
      <c r="E1143">
        <v>6</v>
      </c>
      <c r="F1143">
        <v>170000</v>
      </c>
    </row>
    <row r="1144" spans="1:6" x14ac:dyDescent="0.25">
      <c r="A1144">
        <v>32</v>
      </c>
      <c r="B1144" t="s">
        <v>9</v>
      </c>
      <c r="C1144" t="s">
        <v>7</v>
      </c>
      <c r="D1144" t="s">
        <v>43</v>
      </c>
      <c r="E1144">
        <v>9</v>
      </c>
      <c r="F1144">
        <v>185000</v>
      </c>
    </row>
    <row r="1145" spans="1:6" x14ac:dyDescent="0.25">
      <c r="A1145">
        <v>29</v>
      </c>
      <c r="B1145" t="s">
        <v>6</v>
      </c>
      <c r="C1145" t="s">
        <v>7</v>
      </c>
      <c r="D1145" t="s">
        <v>11</v>
      </c>
      <c r="E1145">
        <v>7</v>
      </c>
      <c r="F1145">
        <v>130000</v>
      </c>
    </row>
    <row r="1146" spans="1:6" x14ac:dyDescent="0.25">
      <c r="A1146">
        <v>35</v>
      </c>
      <c r="B1146" t="s">
        <v>9</v>
      </c>
      <c r="C1146" t="s">
        <v>7</v>
      </c>
      <c r="D1146" t="s">
        <v>17</v>
      </c>
      <c r="E1146">
        <v>12</v>
      </c>
      <c r="F1146">
        <v>190000</v>
      </c>
    </row>
    <row r="1147" spans="1:6" x14ac:dyDescent="0.25">
      <c r="A1147">
        <v>27</v>
      </c>
      <c r="B1147" t="s">
        <v>6</v>
      </c>
      <c r="C1147" t="s">
        <v>7</v>
      </c>
      <c r="D1147" t="s">
        <v>8</v>
      </c>
      <c r="E1147">
        <v>5</v>
      </c>
      <c r="F1147">
        <v>150000</v>
      </c>
    </row>
    <row r="1148" spans="1:6" x14ac:dyDescent="0.25">
      <c r="A1148">
        <v>28</v>
      </c>
      <c r="B1148" t="s">
        <v>9</v>
      </c>
      <c r="C1148" t="s">
        <v>10</v>
      </c>
      <c r="D1148" t="s">
        <v>43</v>
      </c>
      <c r="E1148">
        <v>6</v>
      </c>
      <c r="F1148">
        <v>150000</v>
      </c>
    </row>
    <row r="1149" spans="1:6" x14ac:dyDescent="0.25">
      <c r="A1149">
        <v>37</v>
      </c>
      <c r="B1149" t="s">
        <v>6</v>
      </c>
      <c r="C1149" t="s">
        <v>12</v>
      </c>
      <c r="D1149" t="s">
        <v>17</v>
      </c>
      <c r="E1149">
        <v>14</v>
      </c>
      <c r="F1149">
        <v>195000</v>
      </c>
    </row>
    <row r="1150" spans="1:6" x14ac:dyDescent="0.25">
      <c r="A1150">
        <v>26</v>
      </c>
      <c r="B1150" t="s">
        <v>6</v>
      </c>
      <c r="C1150" t="s">
        <v>7</v>
      </c>
      <c r="D1150" t="s">
        <v>11</v>
      </c>
      <c r="E1150">
        <v>3</v>
      </c>
      <c r="F1150">
        <v>110000</v>
      </c>
    </row>
    <row r="1151" spans="1:6" x14ac:dyDescent="0.25">
      <c r="A1151">
        <v>30</v>
      </c>
      <c r="B1151" t="s">
        <v>9</v>
      </c>
      <c r="C1151" t="s">
        <v>7</v>
      </c>
      <c r="D1151" t="s">
        <v>8</v>
      </c>
      <c r="E1151">
        <v>8</v>
      </c>
      <c r="F1151">
        <v>180000</v>
      </c>
    </row>
    <row r="1152" spans="1:6" x14ac:dyDescent="0.25">
      <c r="A1152">
        <v>31</v>
      </c>
      <c r="B1152" t="s">
        <v>6</v>
      </c>
      <c r="C1152" t="s">
        <v>10</v>
      </c>
      <c r="D1152" t="s">
        <v>43</v>
      </c>
      <c r="E1152">
        <v>9</v>
      </c>
      <c r="F1152">
        <v>185000</v>
      </c>
    </row>
    <row r="1153" spans="1:6" x14ac:dyDescent="0.25">
      <c r="A1153">
        <v>29</v>
      </c>
      <c r="B1153" t="s">
        <v>9</v>
      </c>
      <c r="C1153" t="s">
        <v>7</v>
      </c>
      <c r="D1153" t="s">
        <v>11</v>
      </c>
      <c r="E1153">
        <v>7</v>
      </c>
      <c r="F1153">
        <v>130000</v>
      </c>
    </row>
    <row r="1154" spans="1:6" x14ac:dyDescent="0.25">
      <c r="A1154">
        <v>32</v>
      </c>
      <c r="B1154" t="s">
        <v>6</v>
      </c>
      <c r="C1154" t="s">
        <v>7</v>
      </c>
      <c r="D1154" t="s">
        <v>8</v>
      </c>
      <c r="E1154">
        <v>10</v>
      </c>
      <c r="F1154">
        <v>190000</v>
      </c>
    </row>
    <row r="1155" spans="1:6" x14ac:dyDescent="0.25">
      <c r="A1155">
        <v>28</v>
      </c>
      <c r="B1155" t="s">
        <v>9</v>
      </c>
      <c r="C1155" t="s">
        <v>10</v>
      </c>
      <c r="D1155" t="s">
        <v>43</v>
      </c>
      <c r="E1155">
        <v>6</v>
      </c>
      <c r="F1155">
        <v>155000</v>
      </c>
    </row>
    <row r="1156" spans="1:6" x14ac:dyDescent="0.25">
      <c r="A1156">
        <v>34</v>
      </c>
      <c r="B1156" t="s">
        <v>6</v>
      </c>
      <c r="C1156" t="s">
        <v>7</v>
      </c>
      <c r="D1156" t="s">
        <v>8</v>
      </c>
      <c r="E1156">
        <v>12</v>
      </c>
      <c r="F1156">
        <v>195000</v>
      </c>
    </row>
    <row r="1157" spans="1:6" x14ac:dyDescent="0.25">
      <c r="A1157">
        <v>25</v>
      </c>
      <c r="B1157" t="s">
        <v>9</v>
      </c>
      <c r="C1157" t="s">
        <v>7</v>
      </c>
      <c r="D1157" t="s">
        <v>11</v>
      </c>
      <c r="E1157">
        <v>2</v>
      </c>
      <c r="F1157">
        <v>90000</v>
      </c>
    </row>
    <row r="1158" spans="1:6" x14ac:dyDescent="0.25">
      <c r="A1158">
        <v>30</v>
      </c>
      <c r="B1158" t="s">
        <v>6</v>
      </c>
      <c r="C1158" t="s">
        <v>7</v>
      </c>
      <c r="D1158" t="s">
        <v>17</v>
      </c>
      <c r="E1158">
        <v>8</v>
      </c>
      <c r="F1158">
        <v>185000</v>
      </c>
    </row>
    <row r="1159" spans="1:6" x14ac:dyDescent="0.25">
      <c r="A1159">
        <v>29</v>
      </c>
      <c r="B1159" t="s">
        <v>9</v>
      </c>
      <c r="C1159" t="s">
        <v>7</v>
      </c>
      <c r="D1159" t="s">
        <v>11</v>
      </c>
      <c r="E1159">
        <v>6</v>
      </c>
      <c r="F1159">
        <v>120000</v>
      </c>
    </row>
    <row r="1160" spans="1:6" x14ac:dyDescent="0.25">
      <c r="A1160">
        <v>31</v>
      </c>
      <c r="B1160" t="s">
        <v>6</v>
      </c>
      <c r="C1160" t="s">
        <v>7</v>
      </c>
      <c r="D1160" t="s">
        <v>8</v>
      </c>
      <c r="E1160">
        <v>9</v>
      </c>
      <c r="F1160">
        <v>180000</v>
      </c>
    </row>
    <row r="1161" spans="1:6" x14ac:dyDescent="0.25">
      <c r="A1161">
        <v>26</v>
      </c>
      <c r="B1161" t="s">
        <v>9</v>
      </c>
      <c r="C1161" t="s">
        <v>7</v>
      </c>
      <c r="D1161" t="s">
        <v>11</v>
      </c>
      <c r="E1161">
        <v>3</v>
      </c>
      <c r="F1161">
        <v>100000</v>
      </c>
    </row>
    <row r="1162" spans="1:6" x14ac:dyDescent="0.25">
      <c r="A1162">
        <v>33</v>
      </c>
      <c r="B1162" t="s">
        <v>6</v>
      </c>
      <c r="C1162" t="s">
        <v>10</v>
      </c>
      <c r="D1162" t="s">
        <v>43</v>
      </c>
      <c r="E1162">
        <v>10</v>
      </c>
      <c r="F1162">
        <v>195000</v>
      </c>
    </row>
    <row r="1163" spans="1:6" x14ac:dyDescent="0.25">
      <c r="A1163">
        <v>28</v>
      </c>
      <c r="B1163" t="s">
        <v>6</v>
      </c>
      <c r="C1163" t="s">
        <v>7</v>
      </c>
      <c r="D1163" t="s">
        <v>8</v>
      </c>
      <c r="E1163">
        <v>4</v>
      </c>
      <c r="F1163">
        <v>160000</v>
      </c>
    </row>
    <row r="1164" spans="1:6" x14ac:dyDescent="0.25">
      <c r="A1164">
        <v>27</v>
      </c>
      <c r="B1164" t="s">
        <v>9</v>
      </c>
      <c r="C1164" t="s">
        <v>7</v>
      </c>
      <c r="D1164" t="s">
        <v>11</v>
      </c>
      <c r="E1164">
        <v>5</v>
      </c>
      <c r="F1164">
        <v>125000</v>
      </c>
    </row>
    <row r="1165" spans="1:6" x14ac:dyDescent="0.25">
      <c r="A1165">
        <v>30</v>
      </c>
      <c r="B1165" t="s">
        <v>6</v>
      </c>
      <c r="C1165" t="s">
        <v>10</v>
      </c>
      <c r="D1165" t="s">
        <v>8</v>
      </c>
      <c r="E1165">
        <v>6</v>
      </c>
      <c r="F1165">
        <v>170000</v>
      </c>
    </row>
    <row r="1166" spans="1:6" x14ac:dyDescent="0.25">
      <c r="A1166">
        <v>32</v>
      </c>
      <c r="B1166" t="s">
        <v>9</v>
      </c>
      <c r="C1166" t="s">
        <v>7</v>
      </c>
      <c r="D1166" t="s">
        <v>43</v>
      </c>
      <c r="E1166">
        <v>9</v>
      </c>
      <c r="F1166">
        <v>185000</v>
      </c>
    </row>
    <row r="1167" spans="1:6" x14ac:dyDescent="0.25">
      <c r="A1167">
        <v>29</v>
      </c>
      <c r="B1167" t="s">
        <v>6</v>
      </c>
      <c r="C1167" t="s">
        <v>7</v>
      </c>
      <c r="D1167" t="s">
        <v>11</v>
      </c>
      <c r="E1167">
        <v>7</v>
      </c>
      <c r="F1167">
        <v>130000</v>
      </c>
    </row>
    <row r="1168" spans="1:6" x14ac:dyDescent="0.25">
      <c r="A1168">
        <v>35</v>
      </c>
      <c r="B1168" t="s">
        <v>9</v>
      </c>
      <c r="C1168" t="s">
        <v>7</v>
      </c>
      <c r="D1168" t="s">
        <v>17</v>
      </c>
      <c r="E1168">
        <v>12</v>
      </c>
      <c r="F1168">
        <v>190000</v>
      </c>
    </row>
    <row r="1169" spans="1:6" x14ac:dyDescent="0.25">
      <c r="A1169">
        <v>27</v>
      </c>
      <c r="B1169" t="s">
        <v>6</v>
      </c>
      <c r="C1169" t="s">
        <v>7</v>
      </c>
      <c r="D1169" t="s">
        <v>8</v>
      </c>
      <c r="E1169">
        <v>5</v>
      </c>
      <c r="F1169">
        <v>150000</v>
      </c>
    </row>
    <row r="1170" spans="1:6" x14ac:dyDescent="0.25">
      <c r="A1170">
        <v>28</v>
      </c>
      <c r="B1170" t="s">
        <v>9</v>
      </c>
      <c r="C1170" t="s">
        <v>10</v>
      </c>
      <c r="D1170" t="s">
        <v>43</v>
      </c>
      <c r="E1170">
        <v>6</v>
      </c>
      <c r="F1170">
        <v>150000</v>
      </c>
    </row>
    <row r="1171" spans="1:6" x14ac:dyDescent="0.25">
      <c r="A1171">
        <v>37</v>
      </c>
      <c r="B1171" t="s">
        <v>6</v>
      </c>
      <c r="C1171" t="s">
        <v>12</v>
      </c>
      <c r="D1171" t="s">
        <v>17</v>
      </c>
      <c r="E1171">
        <v>14</v>
      </c>
      <c r="F1171">
        <v>195000</v>
      </c>
    </row>
    <row r="1172" spans="1:6" x14ac:dyDescent="0.25">
      <c r="A1172">
        <v>26</v>
      </c>
      <c r="B1172" t="s">
        <v>6</v>
      </c>
      <c r="C1172" t="s">
        <v>7</v>
      </c>
      <c r="D1172" t="s">
        <v>11</v>
      </c>
      <c r="E1172">
        <v>3</v>
      </c>
      <c r="F1172">
        <v>110000</v>
      </c>
    </row>
    <row r="1173" spans="1:6" x14ac:dyDescent="0.25">
      <c r="A1173">
        <v>30</v>
      </c>
      <c r="B1173" t="s">
        <v>9</v>
      </c>
      <c r="C1173" t="s">
        <v>7</v>
      </c>
      <c r="D1173" t="s">
        <v>8</v>
      </c>
      <c r="E1173">
        <v>8</v>
      </c>
      <c r="F1173">
        <v>180000</v>
      </c>
    </row>
    <row r="1174" spans="1:6" x14ac:dyDescent="0.25">
      <c r="A1174">
        <v>31</v>
      </c>
      <c r="B1174" t="s">
        <v>6</v>
      </c>
      <c r="C1174" t="s">
        <v>10</v>
      </c>
      <c r="D1174" t="s">
        <v>43</v>
      </c>
      <c r="E1174">
        <v>9</v>
      </c>
      <c r="F1174">
        <v>185000</v>
      </c>
    </row>
    <row r="1175" spans="1:6" x14ac:dyDescent="0.25">
      <c r="A1175">
        <v>29</v>
      </c>
      <c r="B1175" t="s">
        <v>9</v>
      </c>
      <c r="C1175" t="s">
        <v>7</v>
      </c>
      <c r="D1175" t="s">
        <v>11</v>
      </c>
      <c r="E1175">
        <v>7</v>
      </c>
      <c r="F1175">
        <v>130000</v>
      </c>
    </row>
    <row r="1176" spans="1:6" x14ac:dyDescent="0.25">
      <c r="A1176">
        <v>32</v>
      </c>
      <c r="B1176" t="s">
        <v>6</v>
      </c>
      <c r="C1176" t="s">
        <v>7</v>
      </c>
      <c r="D1176" t="s">
        <v>8</v>
      </c>
      <c r="E1176">
        <v>10</v>
      </c>
      <c r="F1176">
        <v>190000</v>
      </c>
    </row>
    <row r="1177" spans="1:6" x14ac:dyDescent="0.25">
      <c r="A1177">
        <v>28</v>
      </c>
      <c r="B1177" t="s">
        <v>9</v>
      </c>
      <c r="C1177" t="s">
        <v>10</v>
      </c>
      <c r="D1177" t="s">
        <v>43</v>
      </c>
      <c r="E1177">
        <v>6</v>
      </c>
      <c r="F1177">
        <v>155000</v>
      </c>
    </row>
    <row r="1178" spans="1:6" x14ac:dyDescent="0.25">
      <c r="A1178">
        <v>34</v>
      </c>
      <c r="B1178" t="s">
        <v>6</v>
      </c>
      <c r="C1178" t="s">
        <v>7</v>
      </c>
      <c r="D1178" t="s">
        <v>8</v>
      </c>
      <c r="E1178">
        <v>12</v>
      </c>
      <c r="F1178">
        <v>195000</v>
      </c>
    </row>
    <row r="1179" spans="1:6" x14ac:dyDescent="0.25">
      <c r="A1179">
        <v>25</v>
      </c>
      <c r="B1179" t="s">
        <v>9</v>
      </c>
      <c r="C1179" t="s">
        <v>7</v>
      </c>
      <c r="D1179" t="s">
        <v>11</v>
      </c>
      <c r="E1179">
        <v>2</v>
      </c>
      <c r="F1179">
        <v>90000</v>
      </c>
    </row>
    <row r="1180" spans="1:6" x14ac:dyDescent="0.25">
      <c r="A1180">
        <v>30</v>
      </c>
      <c r="B1180" t="s">
        <v>6</v>
      </c>
      <c r="C1180" t="s">
        <v>7</v>
      </c>
      <c r="D1180" t="s">
        <v>17</v>
      </c>
      <c r="E1180">
        <v>8</v>
      </c>
      <c r="F1180">
        <v>185000</v>
      </c>
    </row>
    <row r="1181" spans="1:6" x14ac:dyDescent="0.25">
      <c r="A1181">
        <v>29</v>
      </c>
      <c r="B1181" t="s">
        <v>9</v>
      </c>
      <c r="C1181" t="s">
        <v>7</v>
      </c>
      <c r="D1181" t="s">
        <v>11</v>
      </c>
      <c r="E1181">
        <v>6</v>
      </c>
      <c r="F1181">
        <v>120000</v>
      </c>
    </row>
    <row r="1182" spans="1:6" x14ac:dyDescent="0.25">
      <c r="A1182">
        <v>31</v>
      </c>
      <c r="B1182" t="s">
        <v>6</v>
      </c>
      <c r="C1182" t="s">
        <v>7</v>
      </c>
      <c r="D1182" t="s">
        <v>8</v>
      </c>
      <c r="E1182">
        <v>9</v>
      </c>
      <c r="F1182">
        <v>180000</v>
      </c>
    </row>
    <row r="1183" spans="1:6" x14ac:dyDescent="0.25">
      <c r="A1183">
        <v>26</v>
      </c>
      <c r="B1183" t="s">
        <v>9</v>
      </c>
      <c r="C1183" t="s">
        <v>7</v>
      </c>
      <c r="D1183" t="s">
        <v>11</v>
      </c>
      <c r="E1183">
        <v>3</v>
      </c>
      <c r="F1183">
        <v>100000</v>
      </c>
    </row>
    <row r="1184" spans="1:6" x14ac:dyDescent="0.25">
      <c r="A1184">
        <v>33</v>
      </c>
      <c r="B1184" t="s">
        <v>6</v>
      </c>
      <c r="C1184" t="s">
        <v>10</v>
      </c>
      <c r="D1184" t="s">
        <v>43</v>
      </c>
      <c r="E1184">
        <v>10</v>
      </c>
      <c r="F1184">
        <v>195000</v>
      </c>
    </row>
    <row r="1185" spans="1:6" x14ac:dyDescent="0.25">
      <c r="A1185">
        <v>28</v>
      </c>
      <c r="B1185" t="s">
        <v>6</v>
      </c>
      <c r="C1185" t="s">
        <v>7</v>
      </c>
      <c r="D1185" t="s">
        <v>8</v>
      </c>
      <c r="E1185">
        <v>4</v>
      </c>
      <c r="F1185">
        <v>160000</v>
      </c>
    </row>
    <row r="1186" spans="1:6" x14ac:dyDescent="0.25">
      <c r="A1186">
        <v>27</v>
      </c>
      <c r="B1186" t="s">
        <v>9</v>
      </c>
      <c r="C1186" t="s">
        <v>7</v>
      </c>
      <c r="D1186" t="s">
        <v>11</v>
      </c>
      <c r="E1186">
        <v>5</v>
      </c>
      <c r="F1186">
        <v>125000</v>
      </c>
    </row>
    <row r="1187" spans="1:6" x14ac:dyDescent="0.25">
      <c r="A1187">
        <v>30</v>
      </c>
      <c r="B1187" t="s">
        <v>6</v>
      </c>
      <c r="C1187" t="s">
        <v>10</v>
      </c>
      <c r="D1187" t="s">
        <v>8</v>
      </c>
      <c r="E1187">
        <v>6</v>
      </c>
      <c r="F1187">
        <v>170000</v>
      </c>
    </row>
    <row r="1188" spans="1:6" x14ac:dyDescent="0.25">
      <c r="A1188">
        <v>32</v>
      </c>
      <c r="B1188" t="s">
        <v>9</v>
      </c>
      <c r="C1188" t="s">
        <v>7</v>
      </c>
      <c r="D1188" t="s">
        <v>43</v>
      </c>
      <c r="E1188">
        <v>9</v>
      </c>
      <c r="F1188">
        <v>185000</v>
      </c>
    </row>
    <row r="1189" spans="1:6" x14ac:dyDescent="0.25">
      <c r="A1189">
        <v>29</v>
      </c>
      <c r="B1189" t="s">
        <v>6</v>
      </c>
      <c r="C1189" t="s">
        <v>7</v>
      </c>
      <c r="D1189" t="s">
        <v>11</v>
      </c>
      <c r="E1189">
        <v>7</v>
      </c>
      <c r="F1189">
        <v>130000</v>
      </c>
    </row>
    <row r="1190" spans="1:6" x14ac:dyDescent="0.25">
      <c r="A1190">
        <v>35</v>
      </c>
      <c r="B1190" t="s">
        <v>9</v>
      </c>
      <c r="C1190" t="s">
        <v>7</v>
      </c>
      <c r="D1190" t="s">
        <v>17</v>
      </c>
      <c r="E1190">
        <v>12</v>
      </c>
      <c r="F1190">
        <v>190000</v>
      </c>
    </row>
    <row r="1191" spans="1:6" x14ac:dyDescent="0.25">
      <c r="A1191">
        <v>27</v>
      </c>
      <c r="B1191" t="s">
        <v>6</v>
      </c>
      <c r="C1191" t="s">
        <v>7</v>
      </c>
      <c r="D1191" t="s">
        <v>8</v>
      </c>
      <c r="E1191">
        <v>5</v>
      </c>
      <c r="F1191">
        <v>150000</v>
      </c>
    </row>
    <row r="1192" spans="1:6" x14ac:dyDescent="0.25">
      <c r="A1192">
        <v>28</v>
      </c>
      <c r="B1192" t="s">
        <v>9</v>
      </c>
      <c r="C1192" t="s">
        <v>10</v>
      </c>
      <c r="D1192" t="s">
        <v>43</v>
      </c>
      <c r="E1192">
        <v>6</v>
      </c>
      <c r="F1192">
        <v>150000</v>
      </c>
    </row>
    <row r="1193" spans="1:6" x14ac:dyDescent="0.25">
      <c r="A1193">
        <v>37</v>
      </c>
      <c r="B1193" t="s">
        <v>6</v>
      </c>
      <c r="C1193" t="s">
        <v>12</v>
      </c>
      <c r="D1193" t="s">
        <v>17</v>
      </c>
      <c r="E1193">
        <v>14</v>
      </c>
      <c r="F1193">
        <v>195000</v>
      </c>
    </row>
    <row r="1194" spans="1:6" x14ac:dyDescent="0.25">
      <c r="A1194">
        <v>26</v>
      </c>
      <c r="B1194" t="s">
        <v>6</v>
      </c>
      <c r="C1194" t="s">
        <v>7</v>
      </c>
      <c r="D1194" t="s">
        <v>11</v>
      </c>
      <c r="E1194">
        <v>3</v>
      </c>
      <c r="F1194">
        <v>110000</v>
      </c>
    </row>
    <row r="1195" spans="1:6" x14ac:dyDescent="0.25">
      <c r="A1195">
        <v>30</v>
      </c>
      <c r="B1195" t="s">
        <v>9</v>
      </c>
      <c r="C1195" t="s">
        <v>7</v>
      </c>
      <c r="D1195" t="s">
        <v>8</v>
      </c>
      <c r="E1195">
        <v>8</v>
      </c>
      <c r="F1195">
        <v>180000</v>
      </c>
    </row>
    <row r="1196" spans="1:6" x14ac:dyDescent="0.25">
      <c r="A1196">
        <v>31</v>
      </c>
      <c r="B1196" t="s">
        <v>6</v>
      </c>
      <c r="C1196" t="s">
        <v>10</v>
      </c>
      <c r="D1196" t="s">
        <v>43</v>
      </c>
      <c r="E1196">
        <v>9</v>
      </c>
      <c r="F1196">
        <v>185000</v>
      </c>
    </row>
    <row r="1197" spans="1:6" x14ac:dyDescent="0.25">
      <c r="A1197">
        <v>29</v>
      </c>
      <c r="B1197" t="s">
        <v>9</v>
      </c>
      <c r="C1197" t="s">
        <v>7</v>
      </c>
      <c r="D1197" t="s">
        <v>11</v>
      </c>
      <c r="E1197">
        <v>7</v>
      </c>
      <c r="F1197">
        <v>130000</v>
      </c>
    </row>
    <row r="1198" spans="1:6" x14ac:dyDescent="0.25">
      <c r="A1198">
        <v>32</v>
      </c>
      <c r="B1198" t="s">
        <v>6</v>
      </c>
      <c r="C1198" t="s">
        <v>7</v>
      </c>
      <c r="D1198" t="s">
        <v>8</v>
      </c>
      <c r="E1198">
        <v>10</v>
      </c>
      <c r="F1198">
        <v>190000</v>
      </c>
    </row>
    <row r="1199" spans="1:6" x14ac:dyDescent="0.25">
      <c r="A1199">
        <v>28</v>
      </c>
      <c r="B1199" t="s">
        <v>9</v>
      </c>
      <c r="C1199" t="s">
        <v>10</v>
      </c>
      <c r="D1199" t="s">
        <v>43</v>
      </c>
      <c r="E1199">
        <v>6</v>
      </c>
      <c r="F1199">
        <v>155000</v>
      </c>
    </row>
    <row r="1200" spans="1:6" x14ac:dyDescent="0.25">
      <c r="A1200">
        <v>34</v>
      </c>
      <c r="B1200" t="s">
        <v>6</v>
      </c>
      <c r="C1200" t="s">
        <v>7</v>
      </c>
      <c r="D1200" t="s">
        <v>8</v>
      </c>
      <c r="E1200">
        <v>12</v>
      </c>
      <c r="F1200">
        <v>195000</v>
      </c>
    </row>
    <row r="1201" spans="1:6" x14ac:dyDescent="0.25">
      <c r="A1201">
        <v>25</v>
      </c>
      <c r="B1201" t="s">
        <v>9</v>
      </c>
      <c r="C1201" t="s">
        <v>7</v>
      </c>
      <c r="D1201" t="s">
        <v>11</v>
      </c>
      <c r="E1201">
        <v>2</v>
      </c>
      <c r="F1201">
        <v>90000</v>
      </c>
    </row>
    <row r="1202" spans="1:6" x14ac:dyDescent="0.25">
      <c r="A1202">
        <v>30</v>
      </c>
      <c r="B1202" t="s">
        <v>6</v>
      </c>
      <c r="C1202" t="s">
        <v>7</v>
      </c>
      <c r="D1202" t="s">
        <v>17</v>
      </c>
      <c r="E1202">
        <v>8</v>
      </c>
      <c r="F1202">
        <v>185000</v>
      </c>
    </row>
    <row r="1203" spans="1:6" x14ac:dyDescent="0.25">
      <c r="A1203">
        <v>28</v>
      </c>
      <c r="B1203" t="s">
        <v>6</v>
      </c>
      <c r="C1203" t="s">
        <v>185</v>
      </c>
      <c r="D1203" t="s">
        <v>78</v>
      </c>
      <c r="E1203">
        <v>7</v>
      </c>
      <c r="F1203">
        <v>175000</v>
      </c>
    </row>
    <row r="1204" spans="1:6" x14ac:dyDescent="0.25">
      <c r="A1204">
        <v>44</v>
      </c>
      <c r="B1204" t="s">
        <v>6</v>
      </c>
      <c r="C1204" t="s">
        <v>12</v>
      </c>
      <c r="D1204" t="s">
        <v>187</v>
      </c>
      <c r="E1204">
        <v>18</v>
      </c>
      <c r="F1204">
        <v>190000</v>
      </c>
    </row>
    <row r="1205" spans="1:6" x14ac:dyDescent="0.25">
      <c r="A1205">
        <v>33</v>
      </c>
      <c r="B1205" t="s">
        <v>9</v>
      </c>
      <c r="C1205" t="s">
        <v>186</v>
      </c>
      <c r="D1205" t="s">
        <v>188</v>
      </c>
      <c r="E1205">
        <v>5</v>
      </c>
      <c r="F1205">
        <v>110000</v>
      </c>
    </row>
    <row r="1206" spans="1:6" x14ac:dyDescent="0.25">
      <c r="A1206">
        <v>50</v>
      </c>
      <c r="B1206" t="s">
        <v>6</v>
      </c>
      <c r="C1206" t="s">
        <v>12</v>
      </c>
      <c r="D1206" t="s">
        <v>189</v>
      </c>
      <c r="E1206">
        <v>16</v>
      </c>
      <c r="F1206">
        <v>195000</v>
      </c>
    </row>
    <row r="1207" spans="1:6" x14ac:dyDescent="0.25">
      <c r="A1207">
        <v>27</v>
      </c>
      <c r="B1207" t="s">
        <v>9</v>
      </c>
      <c r="C1207" t="s">
        <v>186</v>
      </c>
      <c r="D1207" t="s">
        <v>190</v>
      </c>
      <c r="E1207">
        <v>3</v>
      </c>
      <c r="F1207">
        <v>100000</v>
      </c>
    </row>
    <row r="1208" spans="1:6" x14ac:dyDescent="0.25">
      <c r="A1208">
        <v>25</v>
      </c>
      <c r="B1208" t="s">
        <v>6</v>
      </c>
      <c r="C1208" t="s">
        <v>185</v>
      </c>
      <c r="D1208" t="s">
        <v>191</v>
      </c>
      <c r="E1208">
        <v>1</v>
      </c>
      <c r="F1208">
        <v>60000</v>
      </c>
    </row>
    <row r="1209" spans="1:6" x14ac:dyDescent="0.25">
      <c r="A1209">
        <v>35</v>
      </c>
      <c r="B1209" t="s">
        <v>6</v>
      </c>
      <c r="C1209" t="s">
        <v>186</v>
      </c>
      <c r="D1209" t="s">
        <v>78</v>
      </c>
      <c r="E1209">
        <v>8</v>
      </c>
      <c r="F1209">
        <v>155000</v>
      </c>
    </row>
    <row r="1210" spans="1:6" x14ac:dyDescent="0.25">
      <c r="A1210">
        <v>47</v>
      </c>
      <c r="B1210" t="s">
        <v>9</v>
      </c>
      <c r="C1210" t="s">
        <v>12</v>
      </c>
      <c r="D1210" t="s">
        <v>190</v>
      </c>
      <c r="E1210">
        <v>12</v>
      </c>
      <c r="F1210">
        <v>175000</v>
      </c>
    </row>
    <row r="1211" spans="1:6" x14ac:dyDescent="0.25">
      <c r="A1211">
        <v>46</v>
      </c>
      <c r="B1211" t="s">
        <v>9</v>
      </c>
      <c r="C1211" t="s">
        <v>186</v>
      </c>
      <c r="D1211" t="s">
        <v>189</v>
      </c>
      <c r="E1211">
        <v>13</v>
      </c>
      <c r="F1211">
        <v>180000</v>
      </c>
    </row>
    <row r="1212" spans="1:6" x14ac:dyDescent="0.25">
      <c r="A1212">
        <v>32</v>
      </c>
      <c r="B1212" t="s">
        <v>6</v>
      </c>
      <c r="C1212" t="s">
        <v>185</v>
      </c>
      <c r="D1212" t="s">
        <v>188</v>
      </c>
      <c r="E1212">
        <v>4</v>
      </c>
      <c r="F1212">
        <v>95000</v>
      </c>
    </row>
    <row r="1213" spans="1:6" x14ac:dyDescent="0.25">
      <c r="A1213">
        <v>61</v>
      </c>
      <c r="B1213" t="s">
        <v>6</v>
      </c>
      <c r="C1213" t="s">
        <v>12</v>
      </c>
      <c r="D1213" t="s">
        <v>187</v>
      </c>
      <c r="E1213">
        <v>20</v>
      </c>
      <c r="F1213">
        <v>200000</v>
      </c>
    </row>
    <row r="1214" spans="1:6" x14ac:dyDescent="0.25">
      <c r="A1214">
        <v>41</v>
      </c>
      <c r="B1214" t="s">
        <v>6</v>
      </c>
      <c r="C1214" t="s">
        <v>186</v>
      </c>
      <c r="D1214" t="s">
        <v>78</v>
      </c>
      <c r="E1214">
        <v>11</v>
      </c>
      <c r="F1214">
        <v>165000</v>
      </c>
    </row>
    <row r="1215" spans="1:6" x14ac:dyDescent="0.25">
      <c r="A1215">
        <v>37</v>
      </c>
      <c r="B1215" t="s">
        <v>6</v>
      </c>
      <c r="C1215" t="s">
        <v>186</v>
      </c>
      <c r="D1215" t="s">
        <v>189</v>
      </c>
      <c r="E1215">
        <v>9</v>
      </c>
      <c r="F1215">
        <v>145000</v>
      </c>
    </row>
    <row r="1216" spans="1:6" x14ac:dyDescent="0.25">
      <c r="A1216">
        <v>53</v>
      </c>
      <c r="B1216" t="s">
        <v>6</v>
      </c>
      <c r="C1216" t="s">
        <v>12</v>
      </c>
      <c r="D1216" t="s">
        <v>187</v>
      </c>
      <c r="E1216">
        <v>19</v>
      </c>
      <c r="F1216">
        <v>195000</v>
      </c>
    </row>
    <row r="1217" spans="1:6" x14ac:dyDescent="0.25">
      <c r="A1217">
        <v>30</v>
      </c>
      <c r="B1217" t="s">
        <v>9</v>
      </c>
      <c r="C1217" t="s">
        <v>185</v>
      </c>
      <c r="D1217" t="s">
        <v>191</v>
      </c>
      <c r="E1217">
        <v>2</v>
      </c>
      <c r="F1217">
        <v>75000</v>
      </c>
    </row>
    <row r="1218" spans="1:6" x14ac:dyDescent="0.25">
      <c r="A1218">
        <v>26</v>
      </c>
      <c r="B1218" t="s">
        <v>9</v>
      </c>
      <c r="C1218" t="s">
        <v>186</v>
      </c>
      <c r="D1218" t="s">
        <v>188</v>
      </c>
      <c r="E1218">
        <v>3</v>
      </c>
      <c r="F1218">
        <v>90000</v>
      </c>
    </row>
    <row r="1219" spans="1:6" x14ac:dyDescent="0.25">
      <c r="A1219">
        <v>37</v>
      </c>
      <c r="B1219" t="s">
        <v>9</v>
      </c>
      <c r="C1219" t="s">
        <v>186</v>
      </c>
      <c r="D1219" t="s">
        <v>78</v>
      </c>
      <c r="E1219">
        <v>9</v>
      </c>
      <c r="F1219">
        <v>155000</v>
      </c>
    </row>
    <row r="1220" spans="1:6" x14ac:dyDescent="0.25">
      <c r="A1220">
        <v>32</v>
      </c>
      <c r="B1220" t="s">
        <v>6</v>
      </c>
      <c r="C1220" t="s">
        <v>185</v>
      </c>
      <c r="D1220" t="s">
        <v>190</v>
      </c>
      <c r="E1220">
        <v>5</v>
      </c>
      <c r="F1220">
        <v>115000</v>
      </c>
    </row>
    <row r="1221" spans="1:6" x14ac:dyDescent="0.25">
      <c r="A1221">
        <v>44</v>
      </c>
      <c r="B1221" t="s">
        <v>9</v>
      </c>
      <c r="C1221" t="s">
        <v>186</v>
      </c>
      <c r="D1221" t="s">
        <v>78</v>
      </c>
      <c r="E1221">
        <v>12</v>
      </c>
      <c r="F1221">
        <v>170000</v>
      </c>
    </row>
    <row r="1222" spans="1:6" x14ac:dyDescent="0.25">
      <c r="A1222">
        <v>50</v>
      </c>
      <c r="B1222" t="s">
        <v>9</v>
      </c>
      <c r="C1222" t="s">
        <v>12</v>
      </c>
      <c r="D1222" t="s">
        <v>187</v>
      </c>
      <c r="E1222">
        <v>16</v>
      </c>
      <c r="F1222">
        <v>190000</v>
      </c>
    </row>
    <row r="1223" spans="1:6" x14ac:dyDescent="0.25">
      <c r="A1223">
        <v>27</v>
      </c>
      <c r="B1223" t="s">
        <v>6</v>
      </c>
      <c r="C1223" t="s">
        <v>185</v>
      </c>
      <c r="D1223" t="s">
        <v>189</v>
      </c>
      <c r="E1223">
        <v>4</v>
      </c>
      <c r="F1223">
        <v>115000</v>
      </c>
    </row>
    <row r="1224" spans="1:6" x14ac:dyDescent="0.25">
      <c r="A1224">
        <v>42</v>
      </c>
      <c r="B1224" t="s">
        <v>6</v>
      </c>
      <c r="C1224" t="s">
        <v>12</v>
      </c>
      <c r="D1224" t="s">
        <v>190</v>
      </c>
      <c r="E1224">
        <v>14</v>
      </c>
      <c r="F1224">
        <v>180000</v>
      </c>
    </row>
    <row r="1225" spans="1:6" x14ac:dyDescent="0.25">
      <c r="A1225">
        <v>57</v>
      </c>
      <c r="B1225" t="s">
        <v>6</v>
      </c>
      <c r="C1225" t="s">
        <v>12</v>
      </c>
      <c r="D1225" t="s">
        <v>187</v>
      </c>
      <c r="E1225">
        <v>18</v>
      </c>
      <c r="F1225">
        <v>195000</v>
      </c>
    </row>
    <row r="1226" spans="1:6" x14ac:dyDescent="0.25">
      <c r="A1226">
        <v>35</v>
      </c>
      <c r="B1226" t="s">
        <v>6</v>
      </c>
      <c r="C1226" t="s">
        <v>186</v>
      </c>
      <c r="D1226" t="s">
        <v>78</v>
      </c>
      <c r="E1226">
        <v>7</v>
      </c>
      <c r="F1226">
        <v>140000</v>
      </c>
    </row>
    <row r="1227" spans="1:6" x14ac:dyDescent="0.25">
      <c r="A1227">
        <v>62</v>
      </c>
      <c r="B1227" t="s">
        <v>6</v>
      </c>
      <c r="C1227" t="s">
        <v>12</v>
      </c>
      <c r="D1227" t="s">
        <v>187</v>
      </c>
      <c r="E1227">
        <v>19</v>
      </c>
      <c r="F1227">
        <v>200000</v>
      </c>
    </row>
    <row r="1228" spans="1:6" x14ac:dyDescent="0.25">
      <c r="A1228">
        <v>26</v>
      </c>
      <c r="B1228" t="s">
        <v>9</v>
      </c>
      <c r="C1228" t="s">
        <v>186</v>
      </c>
      <c r="D1228" t="s">
        <v>188</v>
      </c>
      <c r="E1228">
        <v>2</v>
      </c>
      <c r="F1228">
        <v>70000</v>
      </c>
    </row>
    <row r="1229" spans="1:6" x14ac:dyDescent="0.25">
      <c r="A1229">
        <v>42</v>
      </c>
      <c r="B1229" t="s">
        <v>9</v>
      </c>
      <c r="C1229" t="s">
        <v>186</v>
      </c>
      <c r="D1229" t="s">
        <v>189</v>
      </c>
      <c r="E1229">
        <v>11</v>
      </c>
      <c r="F1229">
        <v>170000</v>
      </c>
    </row>
    <row r="1230" spans="1:6" x14ac:dyDescent="0.25">
      <c r="A1230">
        <v>41</v>
      </c>
      <c r="B1230" t="s">
        <v>9</v>
      </c>
      <c r="C1230" t="s">
        <v>12</v>
      </c>
      <c r="D1230" t="s">
        <v>187</v>
      </c>
      <c r="E1230">
        <v>14</v>
      </c>
      <c r="F1230">
        <v>185000</v>
      </c>
    </row>
    <row r="1231" spans="1:6" x14ac:dyDescent="0.25">
      <c r="A1231">
        <v>36</v>
      </c>
      <c r="B1231" t="s">
        <v>9</v>
      </c>
      <c r="C1231" t="s">
        <v>186</v>
      </c>
      <c r="D1231" t="s">
        <v>190</v>
      </c>
      <c r="E1231">
        <v>8</v>
      </c>
      <c r="F1231">
        <v>140000</v>
      </c>
    </row>
    <row r="1232" spans="1:6" x14ac:dyDescent="0.25">
      <c r="A1232">
        <v>49</v>
      </c>
      <c r="B1232" t="s">
        <v>6</v>
      </c>
      <c r="C1232" t="s">
        <v>12</v>
      </c>
      <c r="D1232" t="s">
        <v>187</v>
      </c>
      <c r="E1232">
        <v>15</v>
      </c>
      <c r="F1232">
        <v>185000</v>
      </c>
    </row>
    <row r="1233" spans="1:6" x14ac:dyDescent="0.25">
      <c r="A1233">
        <v>49</v>
      </c>
      <c r="B1233" t="s">
        <v>6</v>
      </c>
      <c r="C1233" t="s">
        <v>12</v>
      </c>
      <c r="D1233" t="s">
        <v>189</v>
      </c>
      <c r="E1233">
        <v>15</v>
      </c>
      <c r="F1233">
        <v>185000</v>
      </c>
    </row>
    <row r="1234" spans="1:6" x14ac:dyDescent="0.25">
      <c r="A1234">
        <v>47</v>
      </c>
      <c r="B1234" t="s">
        <v>6</v>
      </c>
      <c r="C1234" t="s">
        <v>12</v>
      </c>
      <c r="D1234" t="s">
        <v>187</v>
      </c>
      <c r="E1234">
        <v>15</v>
      </c>
      <c r="F1234">
        <v>180000</v>
      </c>
    </row>
    <row r="1235" spans="1:6" x14ac:dyDescent="0.25">
      <c r="A1235">
        <v>47</v>
      </c>
      <c r="B1235" t="s">
        <v>6</v>
      </c>
      <c r="C1235" t="s">
        <v>12</v>
      </c>
      <c r="D1235" t="s">
        <v>78</v>
      </c>
      <c r="E1235">
        <v>14</v>
      </c>
      <c r="F1235">
        <v>175000</v>
      </c>
    </row>
    <row r="1236" spans="1:6" x14ac:dyDescent="0.25">
      <c r="A1236">
        <v>26</v>
      </c>
      <c r="B1236" t="s">
        <v>6</v>
      </c>
      <c r="C1236" t="s">
        <v>185</v>
      </c>
      <c r="D1236" t="s">
        <v>191</v>
      </c>
      <c r="E1236">
        <v>2</v>
      </c>
      <c r="F1236">
        <v>70000</v>
      </c>
    </row>
    <row r="1237" spans="1:6" x14ac:dyDescent="0.25">
      <c r="A1237">
        <v>24</v>
      </c>
      <c r="B1237" t="s">
        <v>9</v>
      </c>
      <c r="C1237" t="s">
        <v>185</v>
      </c>
      <c r="D1237" t="s">
        <v>188</v>
      </c>
      <c r="E1237">
        <v>1</v>
      </c>
      <c r="F1237">
        <v>60000</v>
      </c>
    </row>
    <row r="1238" spans="1:6" x14ac:dyDescent="0.25">
      <c r="A1238">
        <v>62</v>
      </c>
      <c r="B1238" t="s">
        <v>6</v>
      </c>
      <c r="C1238" t="s">
        <v>12</v>
      </c>
      <c r="D1238" t="s">
        <v>187</v>
      </c>
      <c r="E1238">
        <v>20</v>
      </c>
      <c r="F1238">
        <v>200000</v>
      </c>
    </row>
    <row r="1239" spans="1:6" x14ac:dyDescent="0.25">
      <c r="A1239">
        <v>42</v>
      </c>
      <c r="B1239" t="s">
        <v>6</v>
      </c>
      <c r="C1239" t="s">
        <v>12</v>
      </c>
      <c r="D1239" t="s">
        <v>78</v>
      </c>
      <c r="E1239">
        <v>14</v>
      </c>
      <c r="F1239">
        <v>170000</v>
      </c>
    </row>
    <row r="1240" spans="1:6" x14ac:dyDescent="0.25">
      <c r="A1240">
        <v>41</v>
      </c>
      <c r="B1240" t="s">
        <v>9</v>
      </c>
      <c r="C1240" t="s">
        <v>186</v>
      </c>
      <c r="D1240" t="s">
        <v>189</v>
      </c>
      <c r="E1240">
        <v>11</v>
      </c>
      <c r="F1240">
        <v>165000</v>
      </c>
    </row>
    <row r="1241" spans="1:6" x14ac:dyDescent="0.25">
      <c r="A1241">
        <v>23</v>
      </c>
      <c r="B1241" t="s">
        <v>6</v>
      </c>
      <c r="C1241" t="s">
        <v>185</v>
      </c>
      <c r="D1241" t="s">
        <v>190</v>
      </c>
      <c r="E1241">
        <v>1</v>
      </c>
      <c r="F1241">
        <v>55000</v>
      </c>
    </row>
    <row r="1242" spans="1:6" x14ac:dyDescent="0.25">
      <c r="A1242">
        <v>55</v>
      </c>
      <c r="B1242" t="s">
        <v>6</v>
      </c>
      <c r="C1242" t="s">
        <v>12</v>
      </c>
      <c r="D1242" t="s">
        <v>187</v>
      </c>
      <c r="E1242">
        <v>17</v>
      </c>
      <c r="F1242">
        <v>190000</v>
      </c>
    </row>
    <row r="1243" spans="1:6" x14ac:dyDescent="0.25">
      <c r="A1243">
        <v>26</v>
      </c>
      <c r="B1243" t="s">
        <v>9</v>
      </c>
      <c r="C1243" t="s">
        <v>186</v>
      </c>
      <c r="D1243" t="s">
        <v>188</v>
      </c>
      <c r="E1243">
        <v>3</v>
      </c>
      <c r="F1243">
        <v>90000</v>
      </c>
    </row>
    <row r="1244" spans="1:6" x14ac:dyDescent="0.25">
      <c r="A1244">
        <v>33</v>
      </c>
      <c r="B1244" t="s">
        <v>9</v>
      </c>
      <c r="C1244" t="s">
        <v>185</v>
      </c>
      <c r="D1244" t="s">
        <v>191</v>
      </c>
      <c r="E1244">
        <v>5</v>
      </c>
      <c r="F1244">
        <v>105000</v>
      </c>
    </row>
    <row r="1245" spans="1:6" x14ac:dyDescent="0.25">
      <c r="A1245">
        <v>31</v>
      </c>
      <c r="B1245" t="s">
        <v>6</v>
      </c>
      <c r="C1245" t="s">
        <v>186</v>
      </c>
      <c r="D1245" t="s">
        <v>190</v>
      </c>
      <c r="E1245">
        <v>6</v>
      </c>
      <c r="F1245">
        <v>130000</v>
      </c>
    </row>
    <row r="1246" spans="1:6" x14ac:dyDescent="0.25">
      <c r="A1246">
        <v>50</v>
      </c>
      <c r="B1246" t="s">
        <v>9</v>
      </c>
      <c r="C1246" t="s">
        <v>12</v>
      </c>
      <c r="D1246" t="s">
        <v>187</v>
      </c>
      <c r="E1246">
        <v>16</v>
      </c>
      <c r="F1246">
        <v>185000</v>
      </c>
    </row>
    <row r="1247" spans="1:6" x14ac:dyDescent="0.25">
      <c r="A1247">
        <v>24</v>
      </c>
      <c r="B1247" t="s">
        <v>9</v>
      </c>
      <c r="C1247" t="s">
        <v>186</v>
      </c>
      <c r="D1247" t="s">
        <v>188</v>
      </c>
      <c r="E1247">
        <v>1</v>
      </c>
      <c r="F1247">
        <v>60000</v>
      </c>
    </row>
    <row r="1248" spans="1:6" x14ac:dyDescent="0.25">
      <c r="A1248">
        <v>56</v>
      </c>
      <c r="B1248" t="s">
        <v>6</v>
      </c>
      <c r="C1248" t="s">
        <v>12</v>
      </c>
      <c r="D1248" t="s">
        <v>187</v>
      </c>
      <c r="E1248">
        <v>17</v>
      </c>
      <c r="F1248">
        <v>195000</v>
      </c>
    </row>
    <row r="1249" spans="1:6" x14ac:dyDescent="0.25">
      <c r="A1249">
        <v>24</v>
      </c>
      <c r="B1249" t="s">
        <v>6</v>
      </c>
      <c r="C1249" t="s">
        <v>185</v>
      </c>
      <c r="D1249" t="s">
        <v>191</v>
      </c>
      <c r="E1249">
        <v>1</v>
      </c>
      <c r="F1249">
        <v>60000</v>
      </c>
    </row>
    <row r="1250" spans="1:6" x14ac:dyDescent="0.25">
      <c r="A1250">
        <v>37</v>
      </c>
      <c r="B1250" t="s">
        <v>6</v>
      </c>
      <c r="C1250" t="s">
        <v>186</v>
      </c>
      <c r="D1250" t="s">
        <v>78</v>
      </c>
      <c r="E1250">
        <v>8</v>
      </c>
      <c r="F1250">
        <v>150000</v>
      </c>
    </row>
    <row r="1251" spans="1:6" x14ac:dyDescent="0.25">
      <c r="A1251">
        <v>43</v>
      </c>
      <c r="B1251" t="s">
        <v>9</v>
      </c>
      <c r="C1251" t="s">
        <v>12</v>
      </c>
      <c r="D1251" t="s">
        <v>189</v>
      </c>
      <c r="E1251">
        <v>13</v>
      </c>
      <c r="F1251">
        <v>180000</v>
      </c>
    </row>
    <row r="1252" spans="1:6" x14ac:dyDescent="0.25">
      <c r="A1252">
        <v>44</v>
      </c>
      <c r="B1252" t="s">
        <v>9</v>
      </c>
      <c r="C1252" t="s">
        <v>186</v>
      </c>
      <c r="D1252" t="s">
        <v>78</v>
      </c>
      <c r="E1252">
        <v>12</v>
      </c>
      <c r="F1252">
        <v>170000</v>
      </c>
    </row>
    <row r="1253" spans="1:6" x14ac:dyDescent="0.25">
      <c r="A1253">
        <v>34</v>
      </c>
      <c r="B1253" t="s">
        <v>6</v>
      </c>
      <c r="C1253" t="s">
        <v>186</v>
      </c>
      <c r="D1253" t="s">
        <v>188</v>
      </c>
      <c r="E1253">
        <v>6</v>
      </c>
      <c r="F1253">
        <v>125000</v>
      </c>
    </row>
    <row r="1254" spans="1:6" x14ac:dyDescent="0.25">
      <c r="A1254">
        <v>45</v>
      </c>
      <c r="B1254" t="s">
        <v>6</v>
      </c>
      <c r="C1254" t="s">
        <v>12</v>
      </c>
      <c r="D1254" t="s">
        <v>187</v>
      </c>
      <c r="E1254">
        <v>15</v>
      </c>
      <c r="F1254">
        <v>185000</v>
      </c>
    </row>
    <row r="1255" spans="1:6" x14ac:dyDescent="0.25">
      <c r="A1255">
        <v>29</v>
      </c>
      <c r="B1255" t="s">
        <v>6</v>
      </c>
      <c r="C1255" t="s">
        <v>185</v>
      </c>
      <c r="D1255" t="s">
        <v>190</v>
      </c>
      <c r="E1255">
        <v>3</v>
      </c>
      <c r="F1255">
        <v>90000</v>
      </c>
    </row>
    <row r="1256" spans="1:6" x14ac:dyDescent="0.25">
      <c r="A1256">
        <v>29</v>
      </c>
      <c r="B1256" t="s">
        <v>6</v>
      </c>
      <c r="C1256" t="s">
        <v>185</v>
      </c>
      <c r="D1256" t="s">
        <v>191</v>
      </c>
      <c r="E1256">
        <v>3</v>
      </c>
      <c r="F1256">
        <v>80000</v>
      </c>
    </row>
    <row r="1257" spans="1:6" x14ac:dyDescent="0.25">
      <c r="A1257">
        <v>29</v>
      </c>
      <c r="B1257" t="s">
        <v>9</v>
      </c>
      <c r="C1257" t="s">
        <v>185</v>
      </c>
      <c r="D1257" t="s">
        <v>188</v>
      </c>
      <c r="E1257">
        <v>3</v>
      </c>
      <c r="F1257">
        <v>85000</v>
      </c>
    </row>
    <row r="1258" spans="1:6" x14ac:dyDescent="0.25">
      <c r="A1258">
        <v>48</v>
      </c>
      <c r="B1258" t="s">
        <v>6</v>
      </c>
      <c r="C1258" t="s">
        <v>12</v>
      </c>
      <c r="D1258" t="s">
        <v>189</v>
      </c>
      <c r="E1258">
        <v>16</v>
      </c>
      <c r="F1258">
        <v>190000</v>
      </c>
    </row>
    <row r="1259" spans="1:6" x14ac:dyDescent="0.25">
      <c r="A1259">
        <v>43</v>
      </c>
      <c r="B1259" t="s">
        <v>9</v>
      </c>
      <c r="C1259" t="s">
        <v>186</v>
      </c>
      <c r="D1259" t="s">
        <v>187</v>
      </c>
      <c r="E1259">
        <v>11</v>
      </c>
      <c r="F1259">
        <v>160000</v>
      </c>
    </row>
    <row r="1260" spans="1:6" x14ac:dyDescent="0.25">
      <c r="A1260">
        <v>62</v>
      </c>
      <c r="B1260" t="s">
        <v>6</v>
      </c>
      <c r="C1260" t="s">
        <v>12</v>
      </c>
      <c r="D1260" t="s">
        <v>187</v>
      </c>
      <c r="E1260">
        <v>19</v>
      </c>
      <c r="F1260">
        <v>200000</v>
      </c>
    </row>
    <row r="1261" spans="1:6" x14ac:dyDescent="0.25">
      <c r="A1261">
        <v>54</v>
      </c>
      <c r="B1261" t="s">
        <v>6</v>
      </c>
      <c r="C1261" t="s">
        <v>12</v>
      </c>
      <c r="D1261" t="s">
        <v>187</v>
      </c>
      <c r="E1261">
        <v>17</v>
      </c>
      <c r="F1261">
        <v>195000</v>
      </c>
    </row>
    <row r="1262" spans="1:6" x14ac:dyDescent="0.25">
      <c r="A1262">
        <v>60</v>
      </c>
      <c r="B1262" t="s">
        <v>6</v>
      </c>
      <c r="C1262" t="s">
        <v>12</v>
      </c>
      <c r="D1262" t="s">
        <v>187</v>
      </c>
      <c r="E1262">
        <v>18</v>
      </c>
      <c r="F1262">
        <v>195000</v>
      </c>
    </row>
    <row r="1263" spans="1:6" x14ac:dyDescent="0.25">
      <c r="A1263">
        <v>54</v>
      </c>
      <c r="B1263" t="s">
        <v>9</v>
      </c>
      <c r="C1263" t="s">
        <v>12</v>
      </c>
      <c r="D1263" t="s">
        <v>187</v>
      </c>
      <c r="E1263">
        <v>14</v>
      </c>
      <c r="F1263">
        <v>190000</v>
      </c>
    </row>
    <row r="1264" spans="1:6" x14ac:dyDescent="0.25">
      <c r="A1264">
        <v>27</v>
      </c>
      <c r="B1264" t="s">
        <v>9</v>
      </c>
      <c r="C1264" t="s">
        <v>186</v>
      </c>
      <c r="D1264" t="s">
        <v>190</v>
      </c>
      <c r="E1264">
        <v>3</v>
      </c>
      <c r="F1264">
        <v>95000</v>
      </c>
    </row>
    <row r="1265" spans="1:6" x14ac:dyDescent="0.25">
      <c r="A1265">
        <v>23</v>
      </c>
      <c r="B1265" t="s">
        <v>6</v>
      </c>
      <c r="C1265" t="s">
        <v>185</v>
      </c>
      <c r="D1265" t="s">
        <v>188</v>
      </c>
      <c r="E1265">
        <v>1</v>
      </c>
      <c r="F1265">
        <v>55000</v>
      </c>
    </row>
    <row r="1266" spans="1:6" x14ac:dyDescent="0.25">
      <c r="A1266">
        <v>45</v>
      </c>
      <c r="B1266" t="s">
        <v>6</v>
      </c>
      <c r="C1266" t="s">
        <v>12</v>
      </c>
      <c r="D1266" t="s">
        <v>78</v>
      </c>
      <c r="E1266">
        <v>13</v>
      </c>
      <c r="F1266">
        <v>185000</v>
      </c>
    </row>
    <row r="1267" spans="1:6" x14ac:dyDescent="0.25">
      <c r="A1267">
        <v>32</v>
      </c>
      <c r="B1267" t="s">
        <v>9</v>
      </c>
      <c r="C1267" t="s">
        <v>186</v>
      </c>
      <c r="D1267" t="s">
        <v>190</v>
      </c>
      <c r="E1267">
        <v>5</v>
      </c>
      <c r="F1267">
        <v>120000</v>
      </c>
    </row>
    <row r="1268" spans="1:6" x14ac:dyDescent="0.25">
      <c r="A1268">
        <v>57</v>
      </c>
      <c r="B1268" t="s">
        <v>6</v>
      </c>
      <c r="C1268" t="s">
        <v>12</v>
      </c>
      <c r="D1268" t="s">
        <v>187</v>
      </c>
      <c r="E1268">
        <v>16</v>
      </c>
      <c r="F1268">
        <v>195000</v>
      </c>
    </row>
    <row r="1269" spans="1:6" x14ac:dyDescent="0.25">
      <c r="A1269">
        <v>47</v>
      </c>
      <c r="B1269" t="s">
        <v>6</v>
      </c>
      <c r="C1269" t="s">
        <v>12</v>
      </c>
      <c r="D1269" t="s">
        <v>187</v>
      </c>
      <c r="E1269">
        <v>14</v>
      </c>
      <c r="F1269">
        <v>175000</v>
      </c>
    </row>
    <row r="1270" spans="1:6" x14ac:dyDescent="0.25">
      <c r="A1270">
        <v>25</v>
      </c>
      <c r="B1270" t="s">
        <v>9</v>
      </c>
      <c r="C1270" t="s">
        <v>186</v>
      </c>
      <c r="D1270" t="s">
        <v>188</v>
      </c>
      <c r="E1270">
        <v>2</v>
      </c>
      <c r="F1270">
        <v>75000</v>
      </c>
    </row>
    <row r="1271" spans="1:6" x14ac:dyDescent="0.25">
      <c r="A1271">
        <v>58</v>
      </c>
      <c r="B1271" t="s">
        <v>6</v>
      </c>
      <c r="C1271" t="s">
        <v>12</v>
      </c>
      <c r="D1271" t="s">
        <v>187</v>
      </c>
      <c r="E1271">
        <v>17</v>
      </c>
      <c r="F1271">
        <v>200000</v>
      </c>
    </row>
    <row r="1272" spans="1:6" x14ac:dyDescent="0.25">
      <c r="A1272">
        <v>41</v>
      </c>
      <c r="B1272" t="s">
        <v>9</v>
      </c>
      <c r="C1272" t="s">
        <v>186</v>
      </c>
      <c r="D1272" t="s">
        <v>78</v>
      </c>
      <c r="E1272">
        <v>12</v>
      </c>
      <c r="F1272">
        <v>160000</v>
      </c>
    </row>
    <row r="1273" spans="1:6" x14ac:dyDescent="0.25">
      <c r="A1273">
        <v>41</v>
      </c>
      <c r="B1273" t="s">
        <v>6</v>
      </c>
      <c r="C1273" t="s">
        <v>12</v>
      </c>
      <c r="D1273" t="s">
        <v>187</v>
      </c>
      <c r="E1273">
        <v>12</v>
      </c>
      <c r="F1273">
        <v>175000</v>
      </c>
    </row>
    <row r="1274" spans="1:6" x14ac:dyDescent="0.25">
      <c r="A1274">
        <v>26</v>
      </c>
      <c r="B1274" t="s">
        <v>6</v>
      </c>
      <c r="C1274" t="s">
        <v>185</v>
      </c>
      <c r="D1274" t="s">
        <v>191</v>
      </c>
      <c r="E1274">
        <v>2</v>
      </c>
      <c r="F1274">
        <v>70000</v>
      </c>
    </row>
    <row r="1275" spans="1:6" x14ac:dyDescent="0.25">
      <c r="A1275">
        <v>47</v>
      </c>
      <c r="B1275" t="s">
        <v>6</v>
      </c>
      <c r="C1275" t="s">
        <v>12</v>
      </c>
      <c r="D1275" t="s">
        <v>78</v>
      </c>
      <c r="E1275">
        <v>15</v>
      </c>
      <c r="F1275">
        <v>180000</v>
      </c>
    </row>
    <row r="1276" spans="1:6" x14ac:dyDescent="0.25">
      <c r="A1276">
        <v>24</v>
      </c>
      <c r="B1276" t="s">
        <v>9</v>
      </c>
      <c r="C1276" t="s">
        <v>185</v>
      </c>
      <c r="D1276" t="s">
        <v>188</v>
      </c>
      <c r="E1276">
        <v>1</v>
      </c>
      <c r="F1276">
        <v>60000</v>
      </c>
    </row>
    <row r="1277" spans="1:6" x14ac:dyDescent="0.25">
      <c r="A1277">
        <v>48</v>
      </c>
      <c r="B1277" t="s">
        <v>6</v>
      </c>
      <c r="C1277" t="s">
        <v>12</v>
      </c>
      <c r="D1277" t="s">
        <v>189</v>
      </c>
      <c r="E1277">
        <v>16</v>
      </c>
      <c r="F1277">
        <v>190000</v>
      </c>
    </row>
    <row r="1278" spans="1:6" x14ac:dyDescent="0.25">
      <c r="A1278">
        <v>32</v>
      </c>
      <c r="B1278" t="s">
        <v>6</v>
      </c>
      <c r="C1278" t="s">
        <v>185</v>
      </c>
      <c r="D1278" t="s">
        <v>190</v>
      </c>
      <c r="E1278">
        <v>5</v>
      </c>
      <c r="F1278">
        <v>120000</v>
      </c>
    </row>
    <row r="1279" spans="1:6" x14ac:dyDescent="0.25">
      <c r="A1279">
        <v>61</v>
      </c>
      <c r="B1279" t="s">
        <v>6</v>
      </c>
      <c r="C1279" t="s">
        <v>12</v>
      </c>
      <c r="D1279" t="s">
        <v>187</v>
      </c>
      <c r="E1279">
        <v>20</v>
      </c>
      <c r="F1279">
        <v>200000</v>
      </c>
    </row>
    <row r="1280" spans="1:6" x14ac:dyDescent="0.25">
      <c r="A1280">
        <v>45</v>
      </c>
      <c r="B1280" t="s">
        <v>6</v>
      </c>
      <c r="C1280" t="s">
        <v>12</v>
      </c>
      <c r="D1280" t="s">
        <v>189</v>
      </c>
      <c r="E1280">
        <v>14</v>
      </c>
      <c r="F1280">
        <v>185000</v>
      </c>
    </row>
    <row r="1281" spans="1:6" x14ac:dyDescent="0.25">
      <c r="A1281">
        <v>50</v>
      </c>
      <c r="B1281" t="s">
        <v>9</v>
      </c>
      <c r="C1281" t="s">
        <v>12</v>
      </c>
      <c r="D1281" t="s">
        <v>187</v>
      </c>
      <c r="E1281">
        <v>16</v>
      </c>
      <c r="F1281">
        <v>190000</v>
      </c>
    </row>
    <row r="1282" spans="1:6" x14ac:dyDescent="0.25">
      <c r="A1282">
        <v>53</v>
      </c>
      <c r="B1282" t="s">
        <v>6</v>
      </c>
      <c r="C1282" t="s">
        <v>12</v>
      </c>
      <c r="D1282" t="s">
        <v>187</v>
      </c>
      <c r="E1282">
        <v>18</v>
      </c>
      <c r="F1282">
        <v>195000</v>
      </c>
    </row>
    <row r="1283" spans="1:6" x14ac:dyDescent="0.25">
      <c r="A1283">
        <v>47</v>
      </c>
      <c r="B1283" t="s">
        <v>9</v>
      </c>
      <c r="C1283" t="s">
        <v>12</v>
      </c>
      <c r="D1283" t="s">
        <v>78</v>
      </c>
      <c r="E1283">
        <v>14</v>
      </c>
      <c r="F1283">
        <v>170000</v>
      </c>
    </row>
    <row r="1284" spans="1:6" x14ac:dyDescent="0.25">
      <c r="A1284">
        <v>23</v>
      </c>
      <c r="B1284" t="s">
        <v>6</v>
      </c>
      <c r="C1284" t="s">
        <v>185</v>
      </c>
      <c r="D1284" t="s">
        <v>191</v>
      </c>
      <c r="E1284">
        <v>1</v>
      </c>
      <c r="F1284">
        <v>55000</v>
      </c>
    </row>
    <row r="1285" spans="1:6" x14ac:dyDescent="0.25">
      <c r="A1285">
        <v>33</v>
      </c>
      <c r="B1285" t="s">
        <v>6</v>
      </c>
      <c r="C1285" t="s">
        <v>186</v>
      </c>
      <c r="D1285" t="s">
        <v>188</v>
      </c>
      <c r="E1285">
        <v>6</v>
      </c>
      <c r="F1285">
        <v>130000</v>
      </c>
    </row>
    <row r="1286" spans="1:6" x14ac:dyDescent="0.25">
      <c r="A1286">
        <v>42</v>
      </c>
      <c r="B1286" t="s">
        <v>6</v>
      </c>
      <c r="C1286" t="s">
        <v>12</v>
      </c>
      <c r="D1286" t="s">
        <v>187</v>
      </c>
      <c r="E1286">
        <v>14</v>
      </c>
      <c r="F1286">
        <v>180000</v>
      </c>
    </row>
    <row r="1287" spans="1:6" x14ac:dyDescent="0.25">
      <c r="A1287">
        <v>45</v>
      </c>
      <c r="B1287" t="s">
        <v>6</v>
      </c>
      <c r="C1287" t="s">
        <v>12</v>
      </c>
      <c r="D1287" t="s">
        <v>189</v>
      </c>
      <c r="E1287">
        <v>14</v>
      </c>
      <c r="F1287">
        <v>185000</v>
      </c>
    </row>
    <row r="1288" spans="1:6" x14ac:dyDescent="0.25">
      <c r="A1288">
        <v>23</v>
      </c>
      <c r="B1288" t="s">
        <v>6</v>
      </c>
      <c r="C1288" t="s">
        <v>185</v>
      </c>
      <c r="D1288" t="s">
        <v>191</v>
      </c>
      <c r="E1288">
        <v>1</v>
      </c>
      <c r="F1288">
        <v>55000</v>
      </c>
    </row>
    <row r="1289" spans="1:6" x14ac:dyDescent="0.25">
      <c r="A1289">
        <v>37</v>
      </c>
      <c r="B1289" t="s">
        <v>6</v>
      </c>
      <c r="C1289" t="s">
        <v>186</v>
      </c>
      <c r="D1289" t="s">
        <v>78</v>
      </c>
      <c r="E1289">
        <v>9</v>
      </c>
      <c r="F1289">
        <v>145000</v>
      </c>
    </row>
    <row r="1290" spans="1:6" x14ac:dyDescent="0.25">
      <c r="A1290">
        <v>44</v>
      </c>
      <c r="B1290" t="s">
        <v>9</v>
      </c>
      <c r="C1290" t="s">
        <v>186</v>
      </c>
      <c r="D1290" t="s">
        <v>189</v>
      </c>
      <c r="E1290">
        <v>12</v>
      </c>
      <c r="F1290">
        <v>170000</v>
      </c>
    </row>
    <row r="1291" spans="1:6" x14ac:dyDescent="0.25">
      <c r="A1291">
        <v>54</v>
      </c>
      <c r="B1291" t="s">
        <v>6</v>
      </c>
      <c r="C1291" t="s">
        <v>12</v>
      </c>
      <c r="D1291" t="s">
        <v>187</v>
      </c>
      <c r="E1291">
        <v>17</v>
      </c>
      <c r="F1291">
        <v>195000</v>
      </c>
    </row>
    <row r="1292" spans="1:6" x14ac:dyDescent="0.25">
      <c r="A1292">
        <v>38</v>
      </c>
      <c r="B1292" t="s">
        <v>9</v>
      </c>
      <c r="C1292" t="s">
        <v>186</v>
      </c>
      <c r="D1292" t="s">
        <v>188</v>
      </c>
      <c r="E1292">
        <v>10</v>
      </c>
      <c r="F1292">
        <v>155000</v>
      </c>
    </row>
    <row r="1293" spans="1:6" x14ac:dyDescent="0.25">
      <c r="A1293">
        <v>34</v>
      </c>
      <c r="B1293" t="s">
        <v>6</v>
      </c>
      <c r="C1293" t="s">
        <v>186</v>
      </c>
      <c r="D1293" t="s">
        <v>190</v>
      </c>
      <c r="E1293">
        <v>6</v>
      </c>
      <c r="F1293">
        <v>125000</v>
      </c>
    </row>
    <row r="1294" spans="1:6" x14ac:dyDescent="0.25">
      <c r="A1294">
        <v>46</v>
      </c>
      <c r="B1294" t="s">
        <v>9</v>
      </c>
      <c r="C1294" t="s">
        <v>12</v>
      </c>
      <c r="D1294" t="s">
        <v>187</v>
      </c>
      <c r="E1294">
        <v>14</v>
      </c>
      <c r="F1294">
        <v>180000</v>
      </c>
    </row>
    <row r="1295" spans="1:6" x14ac:dyDescent="0.25">
      <c r="A1295">
        <v>30</v>
      </c>
      <c r="B1295" t="s">
        <v>6</v>
      </c>
      <c r="C1295" t="s">
        <v>185</v>
      </c>
      <c r="D1295" t="s">
        <v>188</v>
      </c>
      <c r="E1295">
        <v>4</v>
      </c>
      <c r="F1295">
        <v>95000</v>
      </c>
    </row>
    <row r="1296" spans="1:6" x14ac:dyDescent="0.25">
      <c r="A1296">
        <v>44</v>
      </c>
      <c r="B1296" t="s">
        <v>9</v>
      </c>
      <c r="C1296" t="s">
        <v>186</v>
      </c>
      <c r="D1296" t="s">
        <v>78</v>
      </c>
      <c r="E1296">
        <v>11</v>
      </c>
      <c r="F1296">
        <v>170000</v>
      </c>
    </row>
    <row r="1297" spans="1:6" x14ac:dyDescent="0.25">
      <c r="A1297">
        <v>27</v>
      </c>
      <c r="B1297" t="s">
        <v>9</v>
      </c>
      <c r="C1297" t="s">
        <v>186</v>
      </c>
      <c r="D1297" t="s">
        <v>190</v>
      </c>
      <c r="E1297">
        <v>3</v>
      </c>
      <c r="F1297">
        <v>100000</v>
      </c>
    </row>
    <row r="1298" spans="1:6" x14ac:dyDescent="0.25">
      <c r="A1298">
        <v>42</v>
      </c>
      <c r="B1298" t="s">
        <v>6</v>
      </c>
      <c r="C1298" t="s">
        <v>12</v>
      </c>
      <c r="D1298" t="s">
        <v>189</v>
      </c>
      <c r="E1298">
        <v>14</v>
      </c>
      <c r="F1298">
        <v>175000</v>
      </c>
    </row>
    <row r="1299" spans="1:6" x14ac:dyDescent="0.25">
      <c r="A1299">
        <v>27</v>
      </c>
      <c r="B1299" t="s">
        <v>6</v>
      </c>
      <c r="C1299" t="s">
        <v>185</v>
      </c>
      <c r="D1299" t="s">
        <v>191</v>
      </c>
      <c r="E1299">
        <v>3</v>
      </c>
      <c r="F1299">
        <v>80000</v>
      </c>
    </row>
    <row r="1300" spans="1:6" x14ac:dyDescent="0.25">
      <c r="A1300">
        <v>54</v>
      </c>
      <c r="B1300" t="s">
        <v>6</v>
      </c>
      <c r="C1300" t="s">
        <v>12</v>
      </c>
      <c r="D1300" t="s">
        <v>187</v>
      </c>
      <c r="E1300">
        <v>18</v>
      </c>
      <c r="F1300">
        <v>195000</v>
      </c>
    </row>
    <row r="1301" spans="1:6" x14ac:dyDescent="0.25">
      <c r="A1301">
        <v>38</v>
      </c>
      <c r="B1301" t="s">
        <v>6</v>
      </c>
      <c r="C1301" t="s">
        <v>186</v>
      </c>
      <c r="D1301" t="s">
        <v>78</v>
      </c>
      <c r="E1301">
        <v>10</v>
      </c>
      <c r="F1301">
        <v>155000</v>
      </c>
    </row>
    <row r="1302" spans="1:6" x14ac:dyDescent="0.25">
      <c r="A1302">
        <v>31</v>
      </c>
      <c r="B1302" t="s">
        <v>6</v>
      </c>
      <c r="C1302" t="s">
        <v>186</v>
      </c>
      <c r="D1302" t="s">
        <v>189</v>
      </c>
      <c r="E1302">
        <v>6</v>
      </c>
      <c r="F1302">
        <v>125000</v>
      </c>
    </row>
    <row r="1303" spans="1:6" x14ac:dyDescent="0.25">
      <c r="A1303">
        <v>28</v>
      </c>
      <c r="B1303" t="s">
        <v>9</v>
      </c>
      <c r="C1303" t="s">
        <v>186</v>
      </c>
      <c r="D1303" t="s">
        <v>190</v>
      </c>
      <c r="E1303">
        <v>4</v>
      </c>
      <c r="F1303">
        <v>110000</v>
      </c>
    </row>
    <row r="1304" spans="1:6" x14ac:dyDescent="0.25">
      <c r="A1304">
        <v>30</v>
      </c>
      <c r="B1304" t="s">
        <v>9</v>
      </c>
      <c r="C1304" t="s">
        <v>186</v>
      </c>
      <c r="D1304" t="s">
        <v>188</v>
      </c>
      <c r="E1304">
        <v>6</v>
      </c>
      <c r="F1304">
        <v>130000</v>
      </c>
    </row>
    <row r="1305" spans="1:6" x14ac:dyDescent="0.25">
      <c r="A1305">
        <v>54</v>
      </c>
      <c r="B1305" t="s">
        <v>6</v>
      </c>
      <c r="C1305" t="s">
        <v>12</v>
      </c>
      <c r="D1305" t="s">
        <v>187</v>
      </c>
      <c r="E1305">
        <v>16</v>
      </c>
      <c r="F1305">
        <v>190000</v>
      </c>
    </row>
    <row r="1306" spans="1:6" x14ac:dyDescent="0.25">
      <c r="A1306">
        <v>62</v>
      </c>
      <c r="B1306" t="s">
        <v>6</v>
      </c>
      <c r="C1306" t="s">
        <v>12</v>
      </c>
      <c r="D1306" t="s">
        <v>187</v>
      </c>
      <c r="E1306">
        <v>20</v>
      </c>
      <c r="F1306">
        <v>200000</v>
      </c>
    </row>
    <row r="1307" spans="1:6" x14ac:dyDescent="0.25">
      <c r="A1307">
        <v>62</v>
      </c>
      <c r="B1307" t="s">
        <v>6</v>
      </c>
      <c r="C1307" t="s">
        <v>12</v>
      </c>
      <c r="D1307" t="s">
        <v>187</v>
      </c>
      <c r="E1307">
        <v>19</v>
      </c>
      <c r="F1307">
        <v>200000</v>
      </c>
    </row>
    <row r="1308" spans="1:6" x14ac:dyDescent="0.25">
      <c r="A1308">
        <v>37</v>
      </c>
      <c r="B1308" t="s">
        <v>6</v>
      </c>
      <c r="C1308" t="s">
        <v>186</v>
      </c>
      <c r="D1308" t="s">
        <v>78</v>
      </c>
      <c r="E1308">
        <v>9</v>
      </c>
      <c r="F1308">
        <v>150000</v>
      </c>
    </row>
    <row r="1309" spans="1:6" x14ac:dyDescent="0.25">
      <c r="A1309">
        <v>31</v>
      </c>
      <c r="B1309" t="s">
        <v>6</v>
      </c>
      <c r="C1309" t="s">
        <v>186</v>
      </c>
      <c r="D1309" t="s">
        <v>78</v>
      </c>
      <c r="E1309">
        <v>7</v>
      </c>
      <c r="F1309">
        <v>140000</v>
      </c>
    </row>
    <row r="1310" spans="1:6" x14ac:dyDescent="0.25">
      <c r="A1310">
        <v>58</v>
      </c>
      <c r="B1310" t="s">
        <v>9</v>
      </c>
      <c r="C1310" t="s">
        <v>12</v>
      </c>
      <c r="D1310" t="s">
        <v>187</v>
      </c>
      <c r="E1310">
        <v>17</v>
      </c>
      <c r="F1310">
        <v>195000</v>
      </c>
    </row>
    <row r="1311" spans="1:6" x14ac:dyDescent="0.25">
      <c r="A1311">
        <v>56</v>
      </c>
      <c r="B1311" t="s">
        <v>6</v>
      </c>
      <c r="C1311" t="s">
        <v>12</v>
      </c>
      <c r="D1311" t="s">
        <v>187</v>
      </c>
      <c r="E1311">
        <v>17</v>
      </c>
      <c r="F1311">
        <v>195000</v>
      </c>
    </row>
    <row r="1312" spans="1:6" x14ac:dyDescent="0.25">
      <c r="A1312">
        <v>23</v>
      </c>
      <c r="B1312" t="s">
        <v>9</v>
      </c>
      <c r="C1312" t="s">
        <v>185</v>
      </c>
      <c r="D1312" t="s">
        <v>188</v>
      </c>
      <c r="E1312">
        <v>1</v>
      </c>
      <c r="F1312">
        <v>55000</v>
      </c>
    </row>
    <row r="1313" spans="1:6" x14ac:dyDescent="0.25">
      <c r="A1313">
        <v>49</v>
      </c>
      <c r="B1313" t="s">
        <v>6</v>
      </c>
      <c r="C1313" t="s">
        <v>12</v>
      </c>
      <c r="D1313" t="s">
        <v>187</v>
      </c>
      <c r="E1313">
        <v>15</v>
      </c>
      <c r="F1313">
        <v>185000</v>
      </c>
    </row>
    <row r="1314" spans="1:6" x14ac:dyDescent="0.25">
      <c r="A1314">
        <v>32</v>
      </c>
      <c r="B1314" t="s">
        <v>9</v>
      </c>
      <c r="C1314" t="s">
        <v>186</v>
      </c>
      <c r="D1314" t="s">
        <v>190</v>
      </c>
      <c r="E1314">
        <v>5</v>
      </c>
      <c r="F1314">
        <v>120000</v>
      </c>
    </row>
    <row r="1315" spans="1:6" x14ac:dyDescent="0.25">
      <c r="A1315">
        <v>52</v>
      </c>
      <c r="B1315" t="s">
        <v>9</v>
      </c>
      <c r="C1315" t="s">
        <v>12</v>
      </c>
      <c r="D1315" t="s">
        <v>187</v>
      </c>
      <c r="E1315">
        <v>16</v>
      </c>
      <c r="F1315">
        <v>190000</v>
      </c>
    </row>
    <row r="1316" spans="1:6" x14ac:dyDescent="0.25">
      <c r="A1316">
        <v>32</v>
      </c>
      <c r="B1316" t="s">
        <v>9</v>
      </c>
      <c r="C1316" t="s">
        <v>186</v>
      </c>
      <c r="D1316" t="s">
        <v>190</v>
      </c>
      <c r="E1316">
        <v>6</v>
      </c>
      <c r="F1316">
        <v>130000</v>
      </c>
    </row>
    <row r="1317" spans="1:6" x14ac:dyDescent="0.25">
      <c r="A1317">
        <v>50</v>
      </c>
      <c r="B1317" t="s">
        <v>9</v>
      </c>
      <c r="C1317" t="s">
        <v>12</v>
      </c>
      <c r="D1317" t="s">
        <v>187</v>
      </c>
      <c r="E1317">
        <v>16</v>
      </c>
      <c r="F1317">
        <v>190000</v>
      </c>
    </row>
    <row r="1318" spans="1:6" x14ac:dyDescent="0.25">
      <c r="A1318">
        <v>32</v>
      </c>
      <c r="B1318" t="s">
        <v>6</v>
      </c>
      <c r="C1318" t="s">
        <v>186</v>
      </c>
      <c r="D1318" t="s">
        <v>188</v>
      </c>
      <c r="E1318">
        <v>6</v>
      </c>
      <c r="F1318">
        <v>130000</v>
      </c>
    </row>
    <row r="1319" spans="1:6" x14ac:dyDescent="0.25">
      <c r="A1319">
        <v>34</v>
      </c>
      <c r="B1319" t="s">
        <v>6</v>
      </c>
      <c r="C1319" t="s">
        <v>186</v>
      </c>
      <c r="D1319" t="s">
        <v>190</v>
      </c>
      <c r="E1319">
        <v>7</v>
      </c>
      <c r="F1319">
        <v>140000</v>
      </c>
    </row>
    <row r="1320" spans="1:6" x14ac:dyDescent="0.25">
      <c r="A1320">
        <v>28</v>
      </c>
      <c r="B1320" t="s">
        <v>6</v>
      </c>
      <c r="C1320" t="s">
        <v>185</v>
      </c>
      <c r="D1320" t="s">
        <v>191</v>
      </c>
      <c r="E1320">
        <v>2</v>
      </c>
      <c r="F1320">
        <v>70000</v>
      </c>
    </row>
    <row r="1321" spans="1:6" x14ac:dyDescent="0.25">
      <c r="A1321">
        <v>44</v>
      </c>
      <c r="B1321" t="s">
        <v>6</v>
      </c>
      <c r="C1321" t="s">
        <v>186</v>
      </c>
      <c r="D1321" t="s">
        <v>189</v>
      </c>
      <c r="E1321">
        <v>11</v>
      </c>
      <c r="F1321">
        <v>170000</v>
      </c>
    </row>
    <row r="1322" spans="1:6" x14ac:dyDescent="0.25">
      <c r="A1322">
        <v>55</v>
      </c>
      <c r="B1322" t="s">
        <v>6</v>
      </c>
      <c r="C1322" t="s">
        <v>12</v>
      </c>
      <c r="D1322" t="s">
        <v>187</v>
      </c>
      <c r="E1322">
        <v>17</v>
      </c>
      <c r="F1322">
        <v>190000</v>
      </c>
    </row>
    <row r="1323" spans="1:6" x14ac:dyDescent="0.25">
      <c r="A1323">
        <v>27</v>
      </c>
      <c r="B1323" t="s">
        <v>6</v>
      </c>
      <c r="C1323" t="s">
        <v>185</v>
      </c>
      <c r="D1323" t="s">
        <v>191</v>
      </c>
      <c r="E1323">
        <v>3</v>
      </c>
      <c r="F1323">
        <v>80000</v>
      </c>
    </row>
    <row r="1324" spans="1:6" x14ac:dyDescent="0.25">
      <c r="A1324">
        <v>46</v>
      </c>
      <c r="B1324" t="s">
        <v>6</v>
      </c>
      <c r="C1324" t="s">
        <v>12</v>
      </c>
      <c r="D1324" t="s">
        <v>187</v>
      </c>
      <c r="E1324">
        <v>14</v>
      </c>
      <c r="F1324">
        <v>180000</v>
      </c>
    </row>
    <row r="1325" spans="1:6" x14ac:dyDescent="0.25">
      <c r="A1325">
        <v>27</v>
      </c>
      <c r="B1325" t="s">
        <v>9</v>
      </c>
      <c r="C1325" t="s">
        <v>186</v>
      </c>
      <c r="D1325" t="s">
        <v>188</v>
      </c>
      <c r="E1325">
        <v>2</v>
      </c>
      <c r="F1325">
        <v>70000</v>
      </c>
    </row>
    <row r="1326" spans="1:6" x14ac:dyDescent="0.25">
      <c r="A1326">
        <v>45</v>
      </c>
      <c r="B1326" t="s">
        <v>6</v>
      </c>
      <c r="C1326" t="s">
        <v>12</v>
      </c>
      <c r="D1326" t="s">
        <v>189</v>
      </c>
      <c r="E1326">
        <v>14</v>
      </c>
      <c r="F1326">
        <v>185000</v>
      </c>
    </row>
    <row r="1327" spans="1:6" x14ac:dyDescent="0.25">
      <c r="A1327">
        <v>23</v>
      </c>
      <c r="B1327" t="s">
        <v>9</v>
      </c>
      <c r="C1327" t="s">
        <v>185</v>
      </c>
      <c r="D1327" t="s">
        <v>191</v>
      </c>
      <c r="E1327">
        <v>1</v>
      </c>
      <c r="F1327">
        <v>55000</v>
      </c>
    </row>
    <row r="1328" spans="1:6" x14ac:dyDescent="0.25">
      <c r="A1328">
        <v>36</v>
      </c>
      <c r="B1328" t="s">
        <v>9</v>
      </c>
      <c r="C1328" t="s">
        <v>186</v>
      </c>
      <c r="D1328" t="s">
        <v>190</v>
      </c>
      <c r="E1328">
        <v>8</v>
      </c>
      <c r="F1328">
        <v>140000</v>
      </c>
    </row>
    <row r="1329" spans="1:6" x14ac:dyDescent="0.25">
      <c r="A1329">
        <v>47</v>
      </c>
      <c r="B1329" t="s">
        <v>9</v>
      </c>
      <c r="C1329" t="s">
        <v>12</v>
      </c>
      <c r="D1329" t="s">
        <v>78</v>
      </c>
      <c r="E1329">
        <v>14</v>
      </c>
      <c r="F1329">
        <v>170000</v>
      </c>
    </row>
    <row r="1330" spans="1:6" x14ac:dyDescent="0.25">
      <c r="A1330">
        <v>33</v>
      </c>
      <c r="B1330" t="s">
        <v>6</v>
      </c>
      <c r="C1330" t="s">
        <v>186</v>
      </c>
      <c r="D1330" t="s">
        <v>188</v>
      </c>
      <c r="E1330">
        <v>6</v>
      </c>
      <c r="F1330">
        <v>130000</v>
      </c>
    </row>
    <row r="1331" spans="1:6" x14ac:dyDescent="0.25">
      <c r="A1331">
        <v>43</v>
      </c>
      <c r="B1331" t="s">
        <v>6</v>
      </c>
      <c r="C1331" t="s">
        <v>12</v>
      </c>
      <c r="D1331" t="s">
        <v>187</v>
      </c>
      <c r="E1331">
        <v>13</v>
      </c>
      <c r="F1331">
        <v>180000</v>
      </c>
    </row>
    <row r="1332" spans="1:6" x14ac:dyDescent="0.25">
      <c r="A1332">
        <v>30</v>
      </c>
      <c r="B1332" t="s">
        <v>6</v>
      </c>
      <c r="C1332" t="s">
        <v>185</v>
      </c>
      <c r="D1332" t="s">
        <v>188</v>
      </c>
      <c r="E1332">
        <v>4</v>
      </c>
      <c r="F1332">
        <v>95000</v>
      </c>
    </row>
    <row r="1333" spans="1:6" x14ac:dyDescent="0.25">
      <c r="A1333">
        <v>28</v>
      </c>
      <c r="B1333" t="s">
        <v>9</v>
      </c>
      <c r="C1333" t="s">
        <v>185</v>
      </c>
      <c r="D1333" t="s">
        <v>191</v>
      </c>
      <c r="E1333">
        <v>2</v>
      </c>
      <c r="F1333">
        <v>70000</v>
      </c>
    </row>
    <row r="1334" spans="1:6" x14ac:dyDescent="0.25">
      <c r="A1334">
        <v>43</v>
      </c>
      <c r="B1334" t="s">
        <v>6</v>
      </c>
      <c r="C1334" t="s">
        <v>186</v>
      </c>
      <c r="D1334" t="s">
        <v>189</v>
      </c>
      <c r="E1334">
        <v>12</v>
      </c>
      <c r="F1334">
        <v>165000</v>
      </c>
    </row>
    <row r="1335" spans="1:6" x14ac:dyDescent="0.25">
      <c r="A1335">
        <v>43</v>
      </c>
      <c r="B1335" t="s">
        <v>6</v>
      </c>
      <c r="C1335" t="s">
        <v>12</v>
      </c>
      <c r="D1335" t="s">
        <v>189</v>
      </c>
      <c r="E1335">
        <v>13</v>
      </c>
      <c r="F1335">
        <v>185000</v>
      </c>
    </row>
    <row r="1336" spans="1:6" x14ac:dyDescent="0.25">
      <c r="A1336">
        <v>36</v>
      </c>
      <c r="B1336" t="s">
        <v>6</v>
      </c>
      <c r="C1336" t="s">
        <v>186</v>
      </c>
      <c r="D1336" t="s">
        <v>78</v>
      </c>
      <c r="E1336">
        <v>7</v>
      </c>
      <c r="F1336">
        <v>140000</v>
      </c>
    </row>
    <row r="1337" spans="1:6" x14ac:dyDescent="0.25">
      <c r="A1337">
        <v>24</v>
      </c>
      <c r="B1337" t="s">
        <v>6</v>
      </c>
      <c r="C1337" t="s">
        <v>185</v>
      </c>
      <c r="D1337" t="s">
        <v>191</v>
      </c>
      <c r="E1337">
        <v>1</v>
      </c>
      <c r="F1337">
        <v>60000</v>
      </c>
    </row>
    <row r="1338" spans="1:6" x14ac:dyDescent="0.25">
      <c r="A1338">
        <v>28</v>
      </c>
      <c r="B1338" t="s">
        <v>9</v>
      </c>
      <c r="C1338" t="s">
        <v>185</v>
      </c>
      <c r="D1338" t="s">
        <v>191</v>
      </c>
      <c r="E1338">
        <v>3</v>
      </c>
      <c r="F1338">
        <v>80000</v>
      </c>
    </row>
    <row r="1339" spans="1:6" x14ac:dyDescent="0.25">
      <c r="A1339">
        <v>37</v>
      </c>
      <c r="B1339" t="s">
        <v>6</v>
      </c>
      <c r="C1339" t="s">
        <v>186</v>
      </c>
      <c r="D1339" t="s">
        <v>78</v>
      </c>
      <c r="E1339">
        <v>9</v>
      </c>
      <c r="F1339">
        <v>150000</v>
      </c>
    </row>
    <row r="1340" spans="1:6" x14ac:dyDescent="0.25">
      <c r="A1340">
        <v>41</v>
      </c>
      <c r="B1340" t="s">
        <v>9</v>
      </c>
      <c r="C1340" t="s">
        <v>12</v>
      </c>
      <c r="D1340" t="s">
        <v>187</v>
      </c>
      <c r="E1340">
        <v>14</v>
      </c>
      <c r="F1340">
        <v>185000</v>
      </c>
    </row>
    <row r="1341" spans="1:6" x14ac:dyDescent="0.25">
      <c r="A1341">
        <v>26</v>
      </c>
      <c r="B1341" t="s">
        <v>6</v>
      </c>
      <c r="C1341" t="s">
        <v>185</v>
      </c>
      <c r="D1341" t="s">
        <v>191</v>
      </c>
      <c r="E1341">
        <v>2</v>
      </c>
      <c r="F1341">
        <v>70000</v>
      </c>
    </row>
    <row r="1342" spans="1:6" x14ac:dyDescent="0.25">
      <c r="A1342">
        <v>28</v>
      </c>
      <c r="B1342" t="s">
        <v>9</v>
      </c>
      <c r="C1342" t="s">
        <v>186</v>
      </c>
      <c r="D1342" t="s">
        <v>188</v>
      </c>
      <c r="E1342">
        <v>3</v>
      </c>
      <c r="F1342">
        <v>90000</v>
      </c>
    </row>
    <row r="1343" spans="1:6" x14ac:dyDescent="0.25">
      <c r="A1343">
        <v>43</v>
      </c>
      <c r="B1343" t="s">
        <v>6</v>
      </c>
      <c r="C1343" t="s">
        <v>12</v>
      </c>
      <c r="D1343" t="s">
        <v>78</v>
      </c>
      <c r="E1343">
        <v>12</v>
      </c>
      <c r="F1343">
        <v>170000</v>
      </c>
    </row>
    <row r="1344" spans="1:6" x14ac:dyDescent="0.25">
      <c r="A1344">
        <v>42</v>
      </c>
      <c r="B1344" t="s">
        <v>6</v>
      </c>
      <c r="C1344" t="s">
        <v>12</v>
      </c>
      <c r="D1344" t="s">
        <v>78</v>
      </c>
      <c r="E1344">
        <v>14</v>
      </c>
      <c r="F1344">
        <v>170000</v>
      </c>
    </row>
    <row r="1345" spans="1:6" x14ac:dyDescent="0.25">
      <c r="A1345">
        <v>48</v>
      </c>
      <c r="B1345" t="s">
        <v>6</v>
      </c>
      <c r="C1345" t="s">
        <v>12</v>
      </c>
      <c r="D1345" t="s">
        <v>189</v>
      </c>
      <c r="E1345">
        <v>16</v>
      </c>
      <c r="F1345">
        <v>190000</v>
      </c>
    </row>
    <row r="1346" spans="1:6" x14ac:dyDescent="0.25">
      <c r="A1346">
        <v>27</v>
      </c>
      <c r="B1346" t="s">
        <v>9</v>
      </c>
      <c r="C1346" t="s">
        <v>186</v>
      </c>
      <c r="D1346" t="s">
        <v>188</v>
      </c>
      <c r="E1346">
        <v>2</v>
      </c>
      <c r="F1346">
        <v>70000</v>
      </c>
    </row>
    <row r="1347" spans="1:6" x14ac:dyDescent="0.25">
      <c r="A1347">
        <v>49</v>
      </c>
      <c r="B1347" t="s">
        <v>6</v>
      </c>
      <c r="C1347" t="s">
        <v>12</v>
      </c>
      <c r="D1347" t="s">
        <v>187</v>
      </c>
      <c r="E1347">
        <v>15</v>
      </c>
      <c r="F1347">
        <v>185000</v>
      </c>
    </row>
    <row r="1348" spans="1:6" x14ac:dyDescent="0.25">
      <c r="A1348">
        <v>44</v>
      </c>
      <c r="B1348" t="s">
        <v>6</v>
      </c>
      <c r="C1348" t="s">
        <v>12</v>
      </c>
      <c r="D1348" t="s">
        <v>189</v>
      </c>
      <c r="E1348">
        <v>12</v>
      </c>
      <c r="F1348">
        <v>170000</v>
      </c>
    </row>
    <row r="1349" spans="1:6" x14ac:dyDescent="0.25">
      <c r="A1349">
        <v>27</v>
      </c>
      <c r="B1349" t="s">
        <v>9</v>
      </c>
      <c r="C1349" t="s">
        <v>186</v>
      </c>
      <c r="D1349" t="s">
        <v>190</v>
      </c>
      <c r="E1349">
        <v>3</v>
      </c>
      <c r="F1349">
        <v>100000</v>
      </c>
    </row>
    <row r="1350" spans="1:6" x14ac:dyDescent="0.25">
      <c r="A1350">
        <v>37</v>
      </c>
      <c r="B1350" t="s">
        <v>6</v>
      </c>
      <c r="C1350" t="s">
        <v>186</v>
      </c>
      <c r="D1350" t="s">
        <v>78</v>
      </c>
      <c r="E1350">
        <v>10</v>
      </c>
      <c r="F1350">
        <v>155000</v>
      </c>
    </row>
    <row r="1351" spans="1:6" x14ac:dyDescent="0.25">
      <c r="A1351">
        <v>44</v>
      </c>
      <c r="B1351" t="s">
        <v>9</v>
      </c>
      <c r="C1351" t="s">
        <v>186</v>
      </c>
      <c r="D1351" t="s">
        <v>189</v>
      </c>
      <c r="E1351">
        <v>12</v>
      </c>
      <c r="F1351">
        <v>170000</v>
      </c>
    </row>
    <row r="1352" spans="1:6" x14ac:dyDescent="0.25">
      <c r="A1352">
        <v>56</v>
      </c>
      <c r="B1352" t="s">
        <v>6</v>
      </c>
      <c r="C1352" t="s">
        <v>12</v>
      </c>
      <c r="D1352" t="s">
        <v>187</v>
      </c>
      <c r="E1352">
        <v>18</v>
      </c>
      <c r="F1352">
        <v>195000</v>
      </c>
    </row>
    <row r="1353" spans="1:6" x14ac:dyDescent="0.25">
      <c r="A1353">
        <v>49</v>
      </c>
      <c r="B1353" t="s">
        <v>6</v>
      </c>
      <c r="C1353" t="s">
        <v>12</v>
      </c>
      <c r="D1353" t="s">
        <v>187</v>
      </c>
      <c r="E1353">
        <v>15</v>
      </c>
      <c r="F1353">
        <v>185000</v>
      </c>
    </row>
    <row r="1354" spans="1:6" x14ac:dyDescent="0.25">
      <c r="A1354">
        <v>27</v>
      </c>
      <c r="B1354" t="s">
        <v>6</v>
      </c>
      <c r="C1354" t="s">
        <v>185</v>
      </c>
      <c r="D1354" t="s">
        <v>191</v>
      </c>
      <c r="E1354">
        <v>2</v>
      </c>
      <c r="F1354">
        <v>70000</v>
      </c>
    </row>
    <row r="1355" spans="1:6" x14ac:dyDescent="0.25">
      <c r="A1355">
        <v>48</v>
      </c>
      <c r="B1355" t="s">
        <v>6</v>
      </c>
      <c r="C1355" t="s">
        <v>12</v>
      </c>
      <c r="D1355" t="s">
        <v>189</v>
      </c>
      <c r="E1355">
        <v>16</v>
      </c>
      <c r="F1355">
        <v>190000</v>
      </c>
    </row>
    <row r="1356" spans="1:6" x14ac:dyDescent="0.25">
      <c r="A1356">
        <v>31</v>
      </c>
      <c r="B1356" t="s">
        <v>6</v>
      </c>
      <c r="C1356" t="s">
        <v>186</v>
      </c>
      <c r="D1356" t="s">
        <v>190</v>
      </c>
      <c r="E1356">
        <v>7</v>
      </c>
      <c r="F1356">
        <v>140000</v>
      </c>
    </row>
    <row r="1357" spans="1:6" x14ac:dyDescent="0.25">
      <c r="A1357">
        <v>25</v>
      </c>
      <c r="B1357" t="s">
        <v>6</v>
      </c>
      <c r="C1357" t="s">
        <v>185</v>
      </c>
      <c r="D1357" t="s">
        <v>191</v>
      </c>
      <c r="E1357">
        <v>1</v>
      </c>
      <c r="F1357">
        <v>60000</v>
      </c>
    </row>
    <row r="1358" spans="1:6" x14ac:dyDescent="0.25">
      <c r="A1358">
        <v>50</v>
      </c>
      <c r="B1358" t="s">
        <v>6</v>
      </c>
      <c r="C1358" t="s">
        <v>12</v>
      </c>
      <c r="D1358" t="s">
        <v>187</v>
      </c>
      <c r="E1358">
        <v>16</v>
      </c>
      <c r="F1358">
        <v>190000</v>
      </c>
    </row>
    <row r="1359" spans="1:6" x14ac:dyDescent="0.25">
      <c r="A1359">
        <v>46</v>
      </c>
      <c r="B1359" t="s">
        <v>6</v>
      </c>
      <c r="C1359" t="s">
        <v>12</v>
      </c>
      <c r="D1359" t="s">
        <v>187</v>
      </c>
      <c r="E1359">
        <v>14</v>
      </c>
      <c r="F1359">
        <v>180000</v>
      </c>
    </row>
    <row r="1360" spans="1:6" x14ac:dyDescent="0.25">
      <c r="A1360">
        <v>33</v>
      </c>
      <c r="B1360" t="s">
        <v>6</v>
      </c>
      <c r="C1360" t="s">
        <v>186</v>
      </c>
      <c r="D1360" t="s">
        <v>190</v>
      </c>
      <c r="E1360">
        <v>6</v>
      </c>
      <c r="F1360">
        <v>130000</v>
      </c>
    </row>
    <row r="1361" spans="1:6" x14ac:dyDescent="0.25">
      <c r="A1361">
        <v>42</v>
      </c>
      <c r="B1361" t="s">
        <v>6</v>
      </c>
      <c r="C1361" t="s">
        <v>12</v>
      </c>
      <c r="D1361" t="s">
        <v>78</v>
      </c>
      <c r="E1361">
        <v>14</v>
      </c>
      <c r="F1361">
        <v>170000</v>
      </c>
    </row>
    <row r="1362" spans="1:6" x14ac:dyDescent="0.25">
      <c r="A1362">
        <v>41</v>
      </c>
      <c r="B1362" t="s">
        <v>6</v>
      </c>
      <c r="C1362" t="s">
        <v>12</v>
      </c>
      <c r="D1362" t="s">
        <v>189</v>
      </c>
      <c r="E1362">
        <v>12</v>
      </c>
      <c r="F1362">
        <v>165000</v>
      </c>
    </row>
    <row r="1363" spans="1:6" x14ac:dyDescent="0.25">
      <c r="A1363">
        <v>43</v>
      </c>
      <c r="B1363" t="s">
        <v>6</v>
      </c>
      <c r="C1363" t="s">
        <v>12</v>
      </c>
      <c r="D1363" t="s">
        <v>189</v>
      </c>
      <c r="E1363">
        <v>13</v>
      </c>
      <c r="F1363">
        <v>185000</v>
      </c>
    </row>
    <row r="1364" spans="1:6" x14ac:dyDescent="0.25">
      <c r="A1364">
        <v>32</v>
      </c>
      <c r="B1364" t="s">
        <v>6</v>
      </c>
      <c r="C1364" t="s">
        <v>186</v>
      </c>
      <c r="D1364" t="s">
        <v>188</v>
      </c>
      <c r="E1364">
        <v>6</v>
      </c>
      <c r="F1364">
        <v>130000</v>
      </c>
    </row>
    <row r="1365" spans="1:6" x14ac:dyDescent="0.25">
      <c r="A1365">
        <v>24</v>
      </c>
      <c r="B1365" t="s">
        <v>6</v>
      </c>
      <c r="C1365" t="s">
        <v>185</v>
      </c>
      <c r="D1365" t="s">
        <v>191</v>
      </c>
      <c r="E1365">
        <v>1</v>
      </c>
      <c r="F1365">
        <v>60000</v>
      </c>
    </row>
    <row r="1366" spans="1:6" x14ac:dyDescent="0.25">
      <c r="A1366">
        <v>44</v>
      </c>
      <c r="B1366" t="s">
        <v>9</v>
      </c>
      <c r="C1366" t="s">
        <v>186</v>
      </c>
      <c r="D1366" t="s">
        <v>78</v>
      </c>
      <c r="E1366">
        <v>11</v>
      </c>
      <c r="F1366">
        <v>170000</v>
      </c>
    </row>
    <row r="1367" spans="1:6" x14ac:dyDescent="0.25">
      <c r="A1367">
        <v>36</v>
      </c>
      <c r="B1367" t="s">
        <v>6</v>
      </c>
      <c r="C1367" t="s">
        <v>186</v>
      </c>
      <c r="D1367" t="s">
        <v>78</v>
      </c>
      <c r="E1367">
        <v>7</v>
      </c>
      <c r="F1367">
        <v>140000</v>
      </c>
    </row>
    <row r="1368" spans="1:6" x14ac:dyDescent="0.25">
      <c r="A1368">
        <v>28</v>
      </c>
      <c r="B1368" t="s">
        <v>9</v>
      </c>
      <c r="C1368" t="s">
        <v>186</v>
      </c>
      <c r="D1368" t="s">
        <v>190</v>
      </c>
      <c r="E1368">
        <v>4</v>
      </c>
      <c r="F1368">
        <v>110000</v>
      </c>
    </row>
    <row r="1369" spans="1:6" x14ac:dyDescent="0.25">
      <c r="A1369">
        <v>28</v>
      </c>
      <c r="B1369" t="s">
        <v>6</v>
      </c>
      <c r="C1369" t="s">
        <v>185</v>
      </c>
      <c r="D1369" t="s">
        <v>191</v>
      </c>
      <c r="E1369">
        <v>2</v>
      </c>
      <c r="F1369">
        <v>70000</v>
      </c>
    </row>
    <row r="1370" spans="1:6" x14ac:dyDescent="0.25">
      <c r="A1370">
        <v>37</v>
      </c>
      <c r="B1370" t="s">
        <v>6</v>
      </c>
      <c r="C1370" t="s">
        <v>186</v>
      </c>
      <c r="D1370" t="s">
        <v>78</v>
      </c>
      <c r="E1370">
        <v>9</v>
      </c>
      <c r="F1370">
        <v>145000</v>
      </c>
    </row>
    <row r="1371" spans="1:6" x14ac:dyDescent="0.25">
      <c r="A1371">
        <v>54</v>
      </c>
      <c r="B1371" t="s">
        <v>6</v>
      </c>
      <c r="C1371" t="s">
        <v>12</v>
      </c>
      <c r="D1371" t="s">
        <v>187</v>
      </c>
      <c r="E1371">
        <v>16</v>
      </c>
      <c r="F1371">
        <v>190000</v>
      </c>
    </row>
    <row r="1372" spans="1:6" x14ac:dyDescent="0.25">
      <c r="A1372">
        <v>58</v>
      </c>
      <c r="B1372" t="s">
        <v>6</v>
      </c>
      <c r="C1372" t="s">
        <v>12</v>
      </c>
      <c r="D1372" t="s">
        <v>187</v>
      </c>
      <c r="E1372">
        <v>17</v>
      </c>
      <c r="F1372">
        <v>200000</v>
      </c>
    </row>
    <row r="1373" spans="1:6" x14ac:dyDescent="0.25">
      <c r="A1373">
        <v>27</v>
      </c>
      <c r="B1373" t="s">
        <v>6</v>
      </c>
      <c r="C1373" t="s">
        <v>185</v>
      </c>
      <c r="D1373" t="s">
        <v>191</v>
      </c>
      <c r="E1373">
        <v>3</v>
      </c>
      <c r="F1373">
        <v>80000</v>
      </c>
    </row>
    <row r="1374" spans="1:6" x14ac:dyDescent="0.25">
      <c r="A1374">
        <v>30</v>
      </c>
      <c r="B1374" t="s">
        <v>6</v>
      </c>
      <c r="C1374" t="s">
        <v>185</v>
      </c>
      <c r="D1374" t="s">
        <v>188</v>
      </c>
      <c r="E1374">
        <v>4</v>
      </c>
      <c r="F1374">
        <v>95000</v>
      </c>
    </row>
    <row r="1375" spans="1:6" x14ac:dyDescent="0.25">
      <c r="A1375">
        <v>27</v>
      </c>
      <c r="B1375" t="s">
        <v>9</v>
      </c>
      <c r="C1375" t="s">
        <v>186</v>
      </c>
      <c r="D1375" t="s">
        <v>190</v>
      </c>
      <c r="E1375">
        <v>3</v>
      </c>
      <c r="F1375">
        <v>100000</v>
      </c>
    </row>
    <row r="1376" spans="1:6" x14ac:dyDescent="0.25">
      <c r="A1376">
        <v>54</v>
      </c>
      <c r="B1376" t="s">
        <v>6</v>
      </c>
      <c r="C1376" t="s">
        <v>12</v>
      </c>
      <c r="D1376" t="s">
        <v>187</v>
      </c>
      <c r="E1376">
        <v>17</v>
      </c>
      <c r="F1376">
        <v>195000</v>
      </c>
    </row>
    <row r="1377" spans="1:6" x14ac:dyDescent="0.25">
      <c r="A1377">
        <v>49</v>
      </c>
      <c r="B1377" t="s">
        <v>6</v>
      </c>
      <c r="C1377" t="s">
        <v>12</v>
      </c>
      <c r="D1377" t="s">
        <v>187</v>
      </c>
      <c r="E1377">
        <v>15</v>
      </c>
      <c r="F1377">
        <v>185000</v>
      </c>
    </row>
    <row r="1378" spans="1:6" x14ac:dyDescent="0.25">
      <c r="A1378">
        <v>38</v>
      </c>
      <c r="B1378" t="s">
        <v>6</v>
      </c>
      <c r="C1378" t="s">
        <v>186</v>
      </c>
      <c r="D1378" t="s">
        <v>78</v>
      </c>
      <c r="E1378">
        <v>10</v>
      </c>
      <c r="F1378">
        <v>155000</v>
      </c>
    </row>
    <row r="1379" spans="1:6" x14ac:dyDescent="0.25">
      <c r="A1379">
        <v>54</v>
      </c>
      <c r="B1379" t="s">
        <v>6</v>
      </c>
      <c r="C1379" t="s">
        <v>12</v>
      </c>
      <c r="D1379" t="s">
        <v>187</v>
      </c>
      <c r="E1379">
        <v>18</v>
      </c>
      <c r="F1379">
        <v>195000</v>
      </c>
    </row>
    <row r="1380" spans="1:6" x14ac:dyDescent="0.25">
      <c r="A1380">
        <v>31</v>
      </c>
      <c r="B1380" t="s">
        <v>6</v>
      </c>
      <c r="C1380" t="s">
        <v>186</v>
      </c>
      <c r="D1380" t="s">
        <v>189</v>
      </c>
      <c r="E1380">
        <v>6</v>
      </c>
      <c r="F1380">
        <v>125000</v>
      </c>
    </row>
    <row r="1381" spans="1:6" x14ac:dyDescent="0.25">
      <c r="A1381">
        <v>56</v>
      </c>
      <c r="B1381" t="s">
        <v>6</v>
      </c>
      <c r="C1381" t="s">
        <v>12</v>
      </c>
      <c r="D1381" t="s">
        <v>187</v>
      </c>
      <c r="E1381">
        <v>17</v>
      </c>
      <c r="F1381">
        <v>195000</v>
      </c>
    </row>
    <row r="1382" spans="1:6" x14ac:dyDescent="0.25">
      <c r="A1382">
        <v>31</v>
      </c>
      <c r="B1382" t="s">
        <v>6</v>
      </c>
      <c r="C1382" t="s">
        <v>186</v>
      </c>
      <c r="D1382" t="s">
        <v>78</v>
      </c>
      <c r="E1382">
        <v>7</v>
      </c>
      <c r="F1382">
        <v>140000</v>
      </c>
    </row>
    <row r="1383" spans="1:6" x14ac:dyDescent="0.25">
      <c r="A1383">
        <v>42</v>
      </c>
      <c r="B1383" t="s">
        <v>6</v>
      </c>
      <c r="C1383" t="s">
        <v>12</v>
      </c>
      <c r="D1383" t="s">
        <v>78</v>
      </c>
      <c r="E1383">
        <v>14</v>
      </c>
      <c r="F1383">
        <v>170000</v>
      </c>
    </row>
    <row r="1384" spans="1:6" x14ac:dyDescent="0.25">
      <c r="A1384">
        <v>44</v>
      </c>
      <c r="B1384" t="s">
        <v>6</v>
      </c>
      <c r="C1384" t="s">
        <v>186</v>
      </c>
      <c r="D1384" t="s">
        <v>189</v>
      </c>
      <c r="E1384">
        <v>11</v>
      </c>
      <c r="F1384">
        <v>170000</v>
      </c>
    </row>
    <row r="1385" spans="1:6" x14ac:dyDescent="0.25">
      <c r="A1385">
        <v>37</v>
      </c>
      <c r="B1385" t="s">
        <v>6</v>
      </c>
      <c r="C1385" t="s">
        <v>186</v>
      </c>
      <c r="D1385" t="s">
        <v>78</v>
      </c>
      <c r="E1385">
        <v>9</v>
      </c>
      <c r="F1385">
        <v>150000</v>
      </c>
    </row>
    <row r="1386" spans="1:6" x14ac:dyDescent="0.25">
      <c r="A1386">
        <v>24</v>
      </c>
      <c r="B1386" t="s">
        <v>9</v>
      </c>
      <c r="C1386" t="s">
        <v>185</v>
      </c>
      <c r="D1386" t="s">
        <v>188</v>
      </c>
      <c r="E1386">
        <v>1</v>
      </c>
      <c r="F1386">
        <v>60000</v>
      </c>
    </row>
    <row r="1387" spans="1:6" x14ac:dyDescent="0.25">
      <c r="A1387">
        <v>27</v>
      </c>
      <c r="B1387" t="s">
        <v>6</v>
      </c>
      <c r="C1387" t="s">
        <v>185</v>
      </c>
      <c r="D1387" t="s">
        <v>191</v>
      </c>
      <c r="E1387">
        <v>2</v>
      </c>
      <c r="F1387">
        <v>70000</v>
      </c>
    </row>
    <row r="1388" spans="1:6" x14ac:dyDescent="0.25">
      <c r="A1388">
        <v>42</v>
      </c>
      <c r="B1388" t="s">
        <v>6</v>
      </c>
      <c r="C1388" t="s">
        <v>12</v>
      </c>
      <c r="D1388" t="s">
        <v>78</v>
      </c>
      <c r="E1388">
        <v>14</v>
      </c>
      <c r="F1388">
        <v>170000</v>
      </c>
    </row>
    <row r="1389" spans="1:6" x14ac:dyDescent="0.25">
      <c r="A1389">
        <v>24</v>
      </c>
      <c r="B1389" t="s">
        <v>9</v>
      </c>
      <c r="C1389" t="s">
        <v>185</v>
      </c>
      <c r="D1389" t="s">
        <v>191</v>
      </c>
      <c r="E1389">
        <v>1</v>
      </c>
      <c r="F1389">
        <v>55000</v>
      </c>
    </row>
    <row r="1390" spans="1:6" x14ac:dyDescent="0.25">
      <c r="A1390">
        <v>28</v>
      </c>
      <c r="B1390" t="s">
        <v>9</v>
      </c>
      <c r="C1390" t="s">
        <v>185</v>
      </c>
      <c r="D1390" t="s">
        <v>191</v>
      </c>
      <c r="E1390">
        <v>3</v>
      </c>
      <c r="F1390">
        <v>80000</v>
      </c>
    </row>
    <row r="1391" spans="1:6" x14ac:dyDescent="0.25">
      <c r="A1391">
        <v>43</v>
      </c>
      <c r="B1391" t="s">
        <v>6</v>
      </c>
      <c r="C1391" t="s">
        <v>12</v>
      </c>
      <c r="D1391" t="s">
        <v>189</v>
      </c>
      <c r="E1391">
        <v>13</v>
      </c>
      <c r="F1391">
        <v>185000</v>
      </c>
    </row>
    <row r="1392" spans="1:6" x14ac:dyDescent="0.25">
      <c r="A1392">
        <v>31</v>
      </c>
      <c r="B1392" t="s">
        <v>6</v>
      </c>
      <c r="C1392" t="s">
        <v>186</v>
      </c>
      <c r="D1392" t="s">
        <v>190</v>
      </c>
      <c r="E1392">
        <v>7</v>
      </c>
      <c r="F1392">
        <v>140000</v>
      </c>
    </row>
    <row r="1393" spans="1:6" x14ac:dyDescent="0.25">
      <c r="A1393">
        <v>43</v>
      </c>
      <c r="B1393" t="s">
        <v>6</v>
      </c>
      <c r="C1393" t="s">
        <v>12</v>
      </c>
      <c r="D1393" t="s">
        <v>187</v>
      </c>
      <c r="E1393">
        <v>13</v>
      </c>
      <c r="F1393">
        <v>180000</v>
      </c>
    </row>
    <row r="1394" spans="1:6" x14ac:dyDescent="0.25">
      <c r="A1394">
        <v>27</v>
      </c>
      <c r="B1394" t="s">
        <v>9</v>
      </c>
      <c r="C1394" t="s">
        <v>186</v>
      </c>
      <c r="D1394" t="s">
        <v>188</v>
      </c>
      <c r="E1394">
        <v>2</v>
      </c>
      <c r="F1394">
        <v>70000</v>
      </c>
    </row>
    <row r="1395" spans="1:6" x14ac:dyDescent="0.25">
      <c r="A1395">
        <v>49</v>
      </c>
      <c r="B1395" t="s">
        <v>6</v>
      </c>
      <c r="C1395" t="s">
        <v>12</v>
      </c>
      <c r="D1395" t="s">
        <v>187</v>
      </c>
      <c r="E1395">
        <v>15</v>
      </c>
      <c r="F1395">
        <v>185000</v>
      </c>
    </row>
    <row r="1396" spans="1:6" x14ac:dyDescent="0.25">
      <c r="A1396">
        <v>48</v>
      </c>
      <c r="B1396" t="s">
        <v>6</v>
      </c>
      <c r="C1396" t="s">
        <v>12</v>
      </c>
      <c r="D1396" t="s">
        <v>189</v>
      </c>
      <c r="E1396">
        <v>16</v>
      </c>
      <c r="F1396">
        <v>190000</v>
      </c>
    </row>
    <row r="1397" spans="1:6" x14ac:dyDescent="0.25">
      <c r="A1397">
        <v>30</v>
      </c>
      <c r="B1397" t="s">
        <v>9</v>
      </c>
      <c r="C1397" t="s">
        <v>186</v>
      </c>
      <c r="D1397" t="s">
        <v>188</v>
      </c>
      <c r="E1397">
        <v>6</v>
      </c>
      <c r="F1397">
        <v>130000</v>
      </c>
    </row>
    <row r="1398" spans="1:6" x14ac:dyDescent="0.25">
      <c r="A1398">
        <v>28</v>
      </c>
      <c r="B1398" t="s">
        <v>9</v>
      </c>
      <c r="C1398" t="s">
        <v>186</v>
      </c>
      <c r="D1398" t="s">
        <v>190</v>
      </c>
      <c r="E1398">
        <v>4</v>
      </c>
      <c r="F1398">
        <v>110000</v>
      </c>
    </row>
    <row r="1399" spans="1:6" x14ac:dyDescent="0.25">
      <c r="A1399">
        <v>46</v>
      </c>
      <c r="B1399" t="s">
        <v>6</v>
      </c>
      <c r="C1399" t="s">
        <v>12</v>
      </c>
      <c r="D1399" t="s">
        <v>187</v>
      </c>
      <c r="E1399">
        <v>14</v>
      </c>
      <c r="F1399">
        <v>180000</v>
      </c>
    </row>
    <row r="1400" spans="1:6" x14ac:dyDescent="0.25">
      <c r="A1400">
        <v>37</v>
      </c>
      <c r="B1400" t="s">
        <v>6</v>
      </c>
      <c r="C1400" t="s">
        <v>186</v>
      </c>
      <c r="D1400" t="s">
        <v>78</v>
      </c>
      <c r="E1400">
        <v>9</v>
      </c>
      <c r="F1400">
        <v>145000</v>
      </c>
    </row>
    <row r="1401" spans="1:6" x14ac:dyDescent="0.25">
      <c r="A1401">
        <v>42</v>
      </c>
      <c r="B1401" t="s">
        <v>6</v>
      </c>
      <c r="C1401" t="s">
        <v>12</v>
      </c>
      <c r="D1401" t="s">
        <v>78</v>
      </c>
      <c r="E1401">
        <v>14</v>
      </c>
      <c r="F1401">
        <v>170000</v>
      </c>
    </row>
    <row r="1402" spans="1:6" x14ac:dyDescent="0.25">
      <c r="A1402">
        <v>43</v>
      </c>
      <c r="B1402" t="s">
        <v>6</v>
      </c>
      <c r="C1402" t="s">
        <v>12</v>
      </c>
      <c r="D1402" t="s">
        <v>189</v>
      </c>
      <c r="E1402">
        <v>12</v>
      </c>
      <c r="F1402">
        <v>165000</v>
      </c>
    </row>
    <row r="1403" spans="1:6" x14ac:dyDescent="0.25">
      <c r="A1403">
        <v>31</v>
      </c>
      <c r="B1403" t="s">
        <v>6</v>
      </c>
      <c r="C1403" t="s">
        <v>186</v>
      </c>
      <c r="D1403" t="s">
        <v>78</v>
      </c>
      <c r="E1403">
        <v>7</v>
      </c>
      <c r="F1403">
        <v>140000</v>
      </c>
    </row>
    <row r="1404" spans="1:6" x14ac:dyDescent="0.25">
      <c r="A1404">
        <v>56</v>
      </c>
      <c r="B1404" t="s">
        <v>6</v>
      </c>
      <c r="C1404" t="s">
        <v>12</v>
      </c>
      <c r="D1404" t="s">
        <v>187</v>
      </c>
      <c r="E1404">
        <v>17</v>
      </c>
      <c r="F1404">
        <v>195000</v>
      </c>
    </row>
    <row r="1405" spans="1:6" x14ac:dyDescent="0.25">
      <c r="A1405">
        <v>37</v>
      </c>
      <c r="B1405" t="s">
        <v>6</v>
      </c>
      <c r="C1405" t="s">
        <v>186</v>
      </c>
      <c r="D1405" t="s">
        <v>78</v>
      </c>
      <c r="E1405">
        <v>10</v>
      </c>
      <c r="F1405">
        <v>155000</v>
      </c>
    </row>
    <row r="1406" spans="1:6" x14ac:dyDescent="0.25">
      <c r="A1406">
        <v>54</v>
      </c>
      <c r="B1406" t="s">
        <v>6</v>
      </c>
      <c r="C1406" t="s">
        <v>12</v>
      </c>
      <c r="D1406" t="s">
        <v>187</v>
      </c>
      <c r="E1406">
        <v>16</v>
      </c>
      <c r="F1406">
        <v>190000</v>
      </c>
    </row>
    <row r="1407" spans="1:6" x14ac:dyDescent="0.25">
      <c r="A1407">
        <v>58</v>
      </c>
      <c r="B1407" t="s">
        <v>6</v>
      </c>
      <c r="C1407" t="s">
        <v>12</v>
      </c>
      <c r="D1407" t="s">
        <v>187</v>
      </c>
      <c r="E1407">
        <v>17</v>
      </c>
      <c r="F1407">
        <v>195000</v>
      </c>
    </row>
    <row r="1408" spans="1:6" x14ac:dyDescent="0.25">
      <c r="A1408">
        <v>33</v>
      </c>
      <c r="B1408" t="s">
        <v>6</v>
      </c>
      <c r="C1408" t="s">
        <v>186</v>
      </c>
      <c r="D1408" t="s">
        <v>188</v>
      </c>
      <c r="E1408">
        <v>6</v>
      </c>
      <c r="F1408">
        <v>130000</v>
      </c>
    </row>
    <row r="1409" spans="1:6" x14ac:dyDescent="0.25">
      <c r="A1409">
        <v>29</v>
      </c>
      <c r="B1409" t="s">
        <v>9</v>
      </c>
      <c r="C1409" t="s">
        <v>185</v>
      </c>
      <c r="D1409" t="s">
        <v>191</v>
      </c>
      <c r="E1409">
        <v>3</v>
      </c>
      <c r="F1409">
        <v>85000</v>
      </c>
    </row>
    <row r="1410" spans="1:6" x14ac:dyDescent="0.25">
      <c r="A1410">
        <v>52</v>
      </c>
      <c r="B1410" t="s">
        <v>6</v>
      </c>
      <c r="C1410" t="s">
        <v>12</v>
      </c>
      <c r="D1410" t="s">
        <v>187</v>
      </c>
      <c r="E1410">
        <v>18</v>
      </c>
      <c r="F1410">
        <v>200000</v>
      </c>
    </row>
    <row r="1411" spans="1:6" x14ac:dyDescent="0.25">
      <c r="A1411">
        <v>36</v>
      </c>
      <c r="B1411" t="s">
        <v>6</v>
      </c>
      <c r="C1411" t="s">
        <v>186</v>
      </c>
      <c r="D1411" t="s">
        <v>190</v>
      </c>
      <c r="E1411">
        <v>8</v>
      </c>
      <c r="F1411">
        <v>140000</v>
      </c>
    </row>
    <row r="1412" spans="1:6" x14ac:dyDescent="0.25">
      <c r="A1412">
        <v>26</v>
      </c>
      <c r="B1412" t="s">
        <v>6</v>
      </c>
      <c r="C1412" t="s">
        <v>185</v>
      </c>
      <c r="D1412" t="s">
        <v>188</v>
      </c>
      <c r="E1412">
        <v>2</v>
      </c>
      <c r="F1412">
        <v>65000</v>
      </c>
    </row>
    <row r="1413" spans="1:6" x14ac:dyDescent="0.25">
      <c r="A1413">
        <v>47</v>
      </c>
      <c r="B1413" t="s">
        <v>6</v>
      </c>
      <c r="C1413" t="s">
        <v>12</v>
      </c>
      <c r="D1413" t="s">
        <v>189</v>
      </c>
      <c r="E1413">
        <v>16</v>
      </c>
      <c r="F1413">
        <v>190000</v>
      </c>
    </row>
    <row r="1414" spans="1:6" x14ac:dyDescent="0.25">
      <c r="A1414">
        <v>32</v>
      </c>
      <c r="B1414" t="s">
        <v>6</v>
      </c>
      <c r="C1414" t="s">
        <v>186</v>
      </c>
      <c r="D1414" t="s">
        <v>190</v>
      </c>
      <c r="E1414">
        <v>6</v>
      </c>
      <c r="F1414">
        <v>120000</v>
      </c>
    </row>
    <row r="1415" spans="1:6" x14ac:dyDescent="0.25">
      <c r="A1415">
        <v>29</v>
      </c>
      <c r="B1415" t="s">
        <v>6</v>
      </c>
      <c r="C1415" t="s">
        <v>185</v>
      </c>
      <c r="D1415" t="s">
        <v>191</v>
      </c>
      <c r="E1415">
        <v>3</v>
      </c>
      <c r="F1415">
        <v>80000</v>
      </c>
    </row>
    <row r="1416" spans="1:6" x14ac:dyDescent="0.25">
      <c r="A1416">
        <v>28</v>
      </c>
      <c r="B1416" t="s">
        <v>9</v>
      </c>
      <c r="C1416" t="s">
        <v>186</v>
      </c>
      <c r="D1416" t="s">
        <v>188</v>
      </c>
      <c r="E1416">
        <v>3</v>
      </c>
      <c r="F1416">
        <v>90000</v>
      </c>
    </row>
    <row r="1417" spans="1:6" x14ac:dyDescent="0.25">
      <c r="A1417">
        <v>54</v>
      </c>
      <c r="B1417" t="s">
        <v>6</v>
      </c>
      <c r="C1417" t="s">
        <v>12</v>
      </c>
      <c r="D1417" t="s">
        <v>187</v>
      </c>
      <c r="E1417">
        <v>16</v>
      </c>
      <c r="F1417">
        <v>190000</v>
      </c>
    </row>
    <row r="1418" spans="1:6" x14ac:dyDescent="0.25">
      <c r="A1418">
        <v>57</v>
      </c>
      <c r="B1418" t="s">
        <v>6</v>
      </c>
      <c r="C1418" t="s">
        <v>12</v>
      </c>
      <c r="D1418" t="s">
        <v>187</v>
      </c>
      <c r="E1418">
        <v>18</v>
      </c>
      <c r="F1418">
        <v>200000</v>
      </c>
    </row>
    <row r="1419" spans="1:6" x14ac:dyDescent="0.25">
      <c r="A1419">
        <v>51</v>
      </c>
      <c r="B1419" t="s">
        <v>6</v>
      </c>
      <c r="C1419" t="s">
        <v>12</v>
      </c>
      <c r="D1419" t="s">
        <v>187</v>
      </c>
      <c r="E1419">
        <v>16</v>
      </c>
      <c r="F1419">
        <v>190000</v>
      </c>
    </row>
    <row r="1420" spans="1:6" x14ac:dyDescent="0.25">
      <c r="A1420">
        <v>28</v>
      </c>
      <c r="B1420" t="s">
        <v>9</v>
      </c>
      <c r="C1420" t="s">
        <v>186</v>
      </c>
      <c r="D1420" t="s">
        <v>190</v>
      </c>
      <c r="E1420">
        <v>4</v>
      </c>
      <c r="F1420">
        <v>110000</v>
      </c>
    </row>
    <row r="1421" spans="1:6" x14ac:dyDescent="0.25">
      <c r="A1421">
        <v>46</v>
      </c>
      <c r="B1421" t="s">
        <v>6</v>
      </c>
      <c r="C1421" t="s">
        <v>12</v>
      </c>
      <c r="D1421" t="s">
        <v>187</v>
      </c>
      <c r="E1421">
        <v>14</v>
      </c>
      <c r="F1421">
        <v>180000</v>
      </c>
    </row>
    <row r="1422" spans="1:6" x14ac:dyDescent="0.25">
      <c r="A1422">
        <v>27</v>
      </c>
      <c r="B1422" t="s">
        <v>9</v>
      </c>
      <c r="C1422" t="s">
        <v>186</v>
      </c>
      <c r="D1422" t="s">
        <v>188</v>
      </c>
      <c r="E1422">
        <v>2</v>
      </c>
      <c r="F1422">
        <v>65000</v>
      </c>
    </row>
    <row r="1423" spans="1:6" x14ac:dyDescent="0.25">
      <c r="A1423">
        <v>45</v>
      </c>
      <c r="B1423" t="s">
        <v>6</v>
      </c>
      <c r="C1423" t="s">
        <v>12</v>
      </c>
      <c r="D1423" t="s">
        <v>189</v>
      </c>
      <c r="E1423">
        <v>14</v>
      </c>
      <c r="F1423">
        <v>185000</v>
      </c>
    </row>
    <row r="1424" spans="1:6" x14ac:dyDescent="0.25">
      <c r="A1424">
        <v>23</v>
      </c>
      <c r="B1424" t="s">
        <v>9</v>
      </c>
      <c r="C1424" t="s">
        <v>185</v>
      </c>
      <c r="D1424" t="s">
        <v>191</v>
      </c>
      <c r="E1424">
        <v>1</v>
      </c>
      <c r="F1424">
        <v>55000</v>
      </c>
    </row>
    <row r="1425" spans="1:6" x14ac:dyDescent="0.25">
      <c r="A1425">
        <v>36</v>
      </c>
      <c r="B1425" t="s">
        <v>6</v>
      </c>
      <c r="C1425" t="s">
        <v>186</v>
      </c>
      <c r="D1425" t="s">
        <v>190</v>
      </c>
      <c r="E1425">
        <v>7</v>
      </c>
      <c r="F1425">
        <v>130000</v>
      </c>
    </row>
    <row r="1426" spans="1:6" x14ac:dyDescent="0.25">
      <c r="A1426">
        <v>48</v>
      </c>
      <c r="B1426" t="s">
        <v>6</v>
      </c>
      <c r="C1426" t="s">
        <v>12</v>
      </c>
      <c r="D1426" t="s">
        <v>189</v>
      </c>
      <c r="E1426">
        <v>16</v>
      </c>
      <c r="F1426">
        <v>190000</v>
      </c>
    </row>
    <row r="1427" spans="1:6" x14ac:dyDescent="0.25">
      <c r="A1427">
        <v>33</v>
      </c>
      <c r="B1427" t="s">
        <v>9</v>
      </c>
      <c r="C1427" t="s">
        <v>186</v>
      </c>
      <c r="D1427" t="s">
        <v>190</v>
      </c>
      <c r="E1427">
        <v>5</v>
      </c>
      <c r="F1427">
        <v>120000</v>
      </c>
    </row>
    <row r="1428" spans="1:6" x14ac:dyDescent="0.25">
      <c r="A1428">
        <v>38</v>
      </c>
      <c r="B1428" t="s">
        <v>9</v>
      </c>
      <c r="C1428" t="s">
        <v>186</v>
      </c>
      <c r="D1428" t="s">
        <v>188</v>
      </c>
      <c r="E1428">
        <v>10</v>
      </c>
      <c r="F1428">
        <v>155000</v>
      </c>
    </row>
    <row r="1429" spans="1:6" x14ac:dyDescent="0.25">
      <c r="A1429">
        <v>51</v>
      </c>
      <c r="B1429" t="s">
        <v>6</v>
      </c>
      <c r="C1429" t="s">
        <v>12</v>
      </c>
      <c r="D1429" t="s">
        <v>187</v>
      </c>
      <c r="E1429">
        <v>16</v>
      </c>
      <c r="F1429">
        <v>190000</v>
      </c>
    </row>
    <row r="1430" spans="1:6" x14ac:dyDescent="0.25">
      <c r="A1430">
        <v>27</v>
      </c>
      <c r="B1430" t="s">
        <v>9</v>
      </c>
      <c r="C1430" t="s">
        <v>186</v>
      </c>
      <c r="D1430" t="s">
        <v>190</v>
      </c>
      <c r="E1430">
        <v>3</v>
      </c>
      <c r="F1430">
        <v>100000</v>
      </c>
    </row>
    <row r="1431" spans="1:6" x14ac:dyDescent="0.25">
      <c r="A1431">
        <v>37</v>
      </c>
      <c r="B1431" t="s">
        <v>6</v>
      </c>
      <c r="C1431" t="s">
        <v>186</v>
      </c>
      <c r="D1431" t="s">
        <v>78</v>
      </c>
      <c r="E1431">
        <v>9</v>
      </c>
      <c r="F1431">
        <v>150000</v>
      </c>
    </row>
    <row r="1432" spans="1:6" x14ac:dyDescent="0.25">
      <c r="A1432">
        <v>44</v>
      </c>
      <c r="B1432" t="s">
        <v>9</v>
      </c>
      <c r="C1432" t="s">
        <v>186</v>
      </c>
      <c r="D1432" t="s">
        <v>189</v>
      </c>
      <c r="E1432">
        <v>12</v>
      </c>
      <c r="F1432">
        <v>170000</v>
      </c>
    </row>
    <row r="1433" spans="1:6" x14ac:dyDescent="0.25">
      <c r="A1433">
        <v>27</v>
      </c>
      <c r="B1433" t="s">
        <v>6</v>
      </c>
      <c r="C1433" t="s">
        <v>185</v>
      </c>
      <c r="D1433" t="s">
        <v>191</v>
      </c>
      <c r="E1433">
        <v>3</v>
      </c>
      <c r="F1433">
        <v>80000</v>
      </c>
    </row>
    <row r="1434" spans="1:6" x14ac:dyDescent="0.25">
      <c r="A1434">
        <v>38</v>
      </c>
      <c r="B1434" t="s">
        <v>6</v>
      </c>
      <c r="C1434" t="s">
        <v>186</v>
      </c>
      <c r="D1434" t="s">
        <v>78</v>
      </c>
      <c r="E1434">
        <v>10</v>
      </c>
      <c r="F1434">
        <v>155000</v>
      </c>
    </row>
    <row r="1435" spans="1:6" x14ac:dyDescent="0.25">
      <c r="A1435">
        <v>54</v>
      </c>
      <c r="B1435" t="s">
        <v>6</v>
      </c>
      <c r="C1435" t="s">
        <v>12</v>
      </c>
      <c r="D1435" t="s">
        <v>187</v>
      </c>
      <c r="E1435">
        <v>17</v>
      </c>
      <c r="F1435">
        <v>195000</v>
      </c>
    </row>
    <row r="1436" spans="1:6" x14ac:dyDescent="0.25">
      <c r="A1436">
        <v>49</v>
      </c>
      <c r="B1436" t="s">
        <v>6</v>
      </c>
      <c r="C1436" t="s">
        <v>12</v>
      </c>
      <c r="D1436" t="s">
        <v>187</v>
      </c>
      <c r="E1436">
        <v>15</v>
      </c>
      <c r="F1436">
        <v>185000</v>
      </c>
    </row>
    <row r="1437" spans="1:6" x14ac:dyDescent="0.25">
      <c r="A1437">
        <v>27</v>
      </c>
      <c r="B1437" t="s">
        <v>6</v>
      </c>
      <c r="C1437" t="s">
        <v>185</v>
      </c>
      <c r="D1437" t="s">
        <v>191</v>
      </c>
      <c r="E1437">
        <v>2</v>
      </c>
      <c r="F1437">
        <v>70000</v>
      </c>
    </row>
    <row r="1438" spans="1:6" x14ac:dyDescent="0.25">
      <c r="A1438">
        <v>48</v>
      </c>
      <c r="B1438" t="s">
        <v>6</v>
      </c>
      <c r="C1438" t="s">
        <v>12</v>
      </c>
      <c r="D1438" t="s">
        <v>189</v>
      </c>
      <c r="E1438">
        <v>16</v>
      </c>
      <c r="F1438">
        <v>190000</v>
      </c>
    </row>
    <row r="1439" spans="1:6" x14ac:dyDescent="0.25">
      <c r="A1439">
        <v>31</v>
      </c>
      <c r="B1439" t="s">
        <v>6</v>
      </c>
      <c r="C1439" t="s">
        <v>186</v>
      </c>
      <c r="D1439" t="s">
        <v>190</v>
      </c>
      <c r="E1439">
        <v>7</v>
      </c>
      <c r="F1439">
        <v>140000</v>
      </c>
    </row>
    <row r="1440" spans="1:6" x14ac:dyDescent="0.25">
      <c r="A1440">
        <v>25</v>
      </c>
      <c r="B1440" t="s">
        <v>6</v>
      </c>
      <c r="C1440" t="s">
        <v>185</v>
      </c>
      <c r="D1440" t="s">
        <v>191</v>
      </c>
      <c r="E1440">
        <v>1</v>
      </c>
      <c r="F1440">
        <v>55000</v>
      </c>
    </row>
    <row r="1441" spans="1:6" x14ac:dyDescent="0.25">
      <c r="A1441">
        <v>50</v>
      </c>
      <c r="B1441" t="s">
        <v>6</v>
      </c>
      <c r="C1441" t="s">
        <v>12</v>
      </c>
      <c r="D1441" t="s">
        <v>187</v>
      </c>
      <c r="E1441">
        <v>16</v>
      </c>
      <c r="F1441">
        <v>190000</v>
      </c>
    </row>
    <row r="1442" spans="1:6" x14ac:dyDescent="0.25">
      <c r="A1442">
        <v>46</v>
      </c>
      <c r="B1442" t="s">
        <v>6</v>
      </c>
      <c r="C1442" t="s">
        <v>12</v>
      </c>
      <c r="D1442" t="s">
        <v>187</v>
      </c>
      <c r="E1442">
        <v>14</v>
      </c>
      <c r="F1442">
        <v>180000</v>
      </c>
    </row>
    <row r="1443" spans="1:6" x14ac:dyDescent="0.25">
      <c r="A1443">
        <v>33</v>
      </c>
      <c r="B1443" t="s">
        <v>6</v>
      </c>
      <c r="C1443" t="s">
        <v>186</v>
      </c>
      <c r="D1443" t="s">
        <v>190</v>
      </c>
      <c r="E1443">
        <v>6</v>
      </c>
      <c r="F1443">
        <v>130000</v>
      </c>
    </row>
    <row r="1444" spans="1:6" x14ac:dyDescent="0.25">
      <c r="A1444">
        <v>42</v>
      </c>
      <c r="B1444" t="s">
        <v>6</v>
      </c>
      <c r="C1444" t="s">
        <v>12</v>
      </c>
      <c r="D1444" t="s">
        <v>78</v>
      </c>
      <c r="E1444">
        <v>14</v>
      </c>
      <c r="F1444">
        <v>170000</v>
      </c>
    </row>
    <row r="1445" spans="1:6" x14ac:dyDescent="0.25">
      <c r="A1445">
        <v>41</v>
      </c>
      <c r="B1445" t="s">
        <v>6</v>
      </c>
      <c r="C1445" t="s">
        <v>12</v>
      </c>
      <c r="D1445" t="s">
        <v>189</v>
      </c>
      <c r="E1445">
        <v>12</v>
      </c>
      <c r="F1445">
        <v>165000</v>
      </c>
    </row>
    <row r="1446" spans="1:6" x14ac:dyDescent="0.25">
      <c r="A1446">
        <v>43</v>
      </c>
      <c r="B1446" t="s">
        <v>6</v>
      </c>
      <c r="C1446" t="s">
        <v>12</v>
      </c>
      <c r="D1446" t="s">
        <v>189</v>
      </c>
      <c r="E1446">
        <v>13</v>
      </c>
      <c r="F1446">
        <v>185000</v>
      </c>
    </row>
    <row r="1447" spans="1:6" x14ac:dyDescent="0.25">
      <c r="A1447">
        <v>32</v>
      </c>
      <c r="B1447" t="s">
        <v>6</v>
      </c>
      <c r="C1447" t="s">
        <v>186</v>
      </c>
      <c r="D1447" t="s">
        <v>188</v>
      </c>
      <c r="E1447">
        <v>6</v>
      </c>
      <c r="F1447">
        <v>130000</v>
      </c>
    </row>
    <row r="1448" spans="1:6" x14ac:dyDescent="0.25">
      <c r="A1448">
        <v>24</v>
      </c>
      <c r="B1448" t="s">
        <v>6</v>
      </c>
      <c r="C1448" t="s">
        <v>185</v>
      </c>
      <c r="D1448" t="s">
        <v>191</v>
      </c>
      <c r="E1448">
        <v>1</v>
      </c>
      <c r="F1448">
        <v>60000</v>
      </c>
    </row>
    <row r="1449" spans="1:6" x14ac:dyDescent="0.25">
      <c r="A1449">
        <v>44</v>
      </c>
      <c r="B1449" t="s">
        <v>9</v>
      </c>
      <c r="C1449" t="s">
        <v>186</v>
      </c>
      <c r="D1449" t="s">
        <v>78</v>
      </c>
      <c r="E1449">
        <v>11</v>
      </c>
      <c r="F1449">
        <v>170000</v>
      </c>
    </row>
    <row r="1450" spans="1:6" x14ac:dyDescent="0.25">
      <c r="A1450">
        <v>36</v>
      </c>
      <c r="B1450" t="s">
        <v>6</v>
      </c>
      <c r="C1450" t="s">
        <v>186</v>
      </c>
      <c r="D1450" t="s">
        <v>78</v>
      </c>
      <c r="E1450">
        <v>7</v>
      </c>
      <c r="F1450">
        <v>140000</v>
      </c>
    </row>
    <row r="1451" spans="1:6" x14ac:dyDescent="0.25">
      <c r="A1451">
        <v>28</v>
      </c>
      <c r="B1451" t="s">
        <v>9</v>
      </c>
      <c r="C1451" t="s">
        <v>186</v>
      </c>
      <c r="D1451" t="s">
        <v>190</v>
      </c>
      <c r="E1451">
        <v>4</v>
      </c>
      <c r="F1451">
        <v>110000</v>
      </c>
    </row>
    <row r="1452" spans="1:6" x14ac:dyDescent="0.25">
      <c r="A1452">
        <v>28</v>
      </c>
      <c r="B1452" t="s">
        <v>6</v>
      </c>
      <c r="C1452" t="s">
        <v>185</v>
      </c>
      <c r="D1452" t="s">
        <v>191</v>
      </c>
      <c r="E1452">
        <v>2</v>
      </c>
      <c r="F1452">
        <v>70000</v>
      </c>
    </row>
    <row r="1453" spans="1:6" x14ac:dyDescent="0.25">
      <c r="A1453">
        <v>37</v>
      </c>
      <c r="B1453" t="s">
        <v>6</v>
      </c>
      <c r="C1453" t="s">
        <v>186</v>
      </c>
      <c r="D1453" t="s">
        <v>78</v>
      </c>
      <c r="E1453">
        <v>9</v>
      </c>
      <c r="F1453">
        <v>145000</v>
      </c>
    </row>
    <row r="1454" spans="1:6" x14ac:dyDescent="0.25">
      <c r="A1454">
        <v>54</v>
      </c>
      <c r="B1454" t="s">
        <v>6</v>
      </c>
      <c r="C1454" t="s">
        <v>12</v>
      </c>
      <c r="D1454" t="s">
        <v>187</v>
      </c>
      <c r="E1454">
        <v>16</v>
      </c>
      <c r="F1454">
        <v>190000</v>
      </c>
    </row>
    <row r="1455" spans="1:6" x14ac:dyDescent="0.25">
      <c r="A1455">
        <v>58</v>
      </c>
      <c r="B1455" t="s">
        <v>6</v>
      </c>
      <c r="C1455" t="s">
        <v>12</v>
      </c>
      <c r="D1455" t="s">
        <v>187</v>
      </c>
      <c r="E1455">
        <v>17</v>
      </c>
      <c r="F1455">
        <v>200000</v>
      </c>
    </row>
    <row r="1456" spans="1:6" x14ac:dyDescent="0.25">
      <c r="A1456">
        <v>27</v>
      </c>
      <c r="B1456" t="s">
        <v>6</v>
      </c>
      <c r="C1456" t="s">
        <v>185</v>
      </c>
      <c r="D1456" t="s">
        <v>191</v>
      </c>
      <c r="E1456">
        <v>3</v>
      </c>
      <c r="F1456">
        <v>80000</v>
      </c>
    </row>
    <row r="1457" spans="1:6" x14ac:dyDescent="0.25">
      <c r="A1457">
        <v>30</v>
      </c>
      <c r="B1457" t="s">
        <v>6</v>
      </c>
      <c r="C1457" t="s">
        <v>185</v>
      </c>
      <c r="D1457" t="s">
        <v>188</v>
      </c>
      <c r="E1457">
        <v>4</v>
      </c>
      <c r="F1457">
        <v>95000</v>
      </c>
    </row>
    <row r="1458" spans="1:6" x14ac:dyDescent="0.25">
      <c r="A1458">
        <v>27</v>
      </c>
      <c r="B1458" t="s">
        <v>9</v>
      </c>
      <c r="C1458" t="s">
        <v>186</v>
      </c>
      <c r="D1458" t="s">
        <v>190</v>
      </c>
      <c r="E1458">
        <v>3</v>
      </c>
      <c r="F1458">
        <v>100000</v>
      </c>
    </row>
    <row r="1459" spans="1:6" x14ac:dyDescent="0.25">
      <c r="A1459">
        <v>54</v>
      </c>
      <c r="B1459" t="s">
        <v>6</v>
      </c>
      <c r="C1459" t="s">
        <v>12</v>
      </c>
      <c r="D1459" t="s">
        <v>187</v>
      </c>
      <c r="E1459">
        <v>17</v>
      </c>
      <c r="F1459">
        <v>195000</v>
      </c>
    </row>
    <row r="1460" spans="1:6" x14ac:dyDescent="0.25">
      <c r="A1460">
        <v>49</v>
      </c>
      <c r="B1460" t="s">
        <v>6</v>
      </c>
      <c r="C1460" t="s">
        <v>12</v>
      </c>
      <c r="D1460" t="s">
        <v>187</v>
      </c>
      <c r="E1460">
        <v>15</v>
      </c>
      <c r="F1460">
        <v>185000</v>
      </c>
    </row>
    <row r="1461" spans="1:6" x14ac:dyDescent="0.25">
      <c r="A1461">
        <v>38</v>
      </c>
      <c r="B1461" t="s">
        <v>6</v>
      </c>
      <c r="C1461" t="s">
        <v>186</v>
      </c>
      <c r="D1461" t="s">
        <v>78</v>
      </c>
      <c r="E1461">
        <v>10</v>
      </c>
      <c r="F1461">
        <v>155000</v>
      </c>
    </row>
    <row r="1462" spans="1:6" x14ac:dyDescent="0.25">
      <c r="A1462">
        <v>54</v>
      </c>
      <c r="B1462" t="s">
        <v>6</v>
      </c>
      <c r="C1462" t="s">
        <v>12</v>
      </c>
      <c r="D1462" t="s">
        <v>187</v>
      </c>
      <c r="E1462">
        <v>18</v>
      </c>
      <c r="F1462">
        <v>195000</v>
      </c>
    </row>
    <row r="1463" spans="1:6" x14ac:dyDescent="0.25">
      <c r="A1463">
        <v>31</v>
      </c>
      <c r="B1463" t="s">
        <v>6</v>
      </c>
      <c r="C1463" t="s">
        <v>186</v>
      </c>
      <c r="D1463" t="s">
        <v>189</v>
      </c>
      <c r="E1463">
        <v>6</v>
      </c>
      <c r="F1463">
        <v>125000</v>
      </c>
    </row>
    <row r="1464" spans="1:6" x14ac:dyDescent="0.25">
      <c r="A1464">
        <v>56</v>
      </c>
      <c r="B1464" t="s">
        <v>6</v>
      </c>
      <c r="C1464" t="s">
        <v>12</v>
      </c>
      <c r="D1464" t="s">
        <v>187</v>
      </c>
      <c r="E1464">
        <v>17</v>
      </c>
      <c r="F1464">
        <v>195000</v>
      </c>
    </row>
    <row r="1465" spans="1:6" x14ac:dyDescent="0.25">
      <c r="A1465">
        <v>31</v>
      </c>
      <c r="B1465" t="s">
        <v>6</v>
      </c>
      <c r="C1465" t="s">
        <v>186</v>
      </c>
      <c r="D1465" t="s">
        <v>78</v>
      </c>
      <c r="E1465">
        <v>7</v>
      </c>
      <c r="F1465">
        <v>140000</v>
      </c>
    </row>
    <row r="1466" spans="1:6" x14ac:dyDescent="0.25">
      <c r="A1466">
        <v>42</v>
      </c>
      <c r="B1466" t="s">
        <v>6</v>
      </c>
      <c r="C1466" t="s">
        <v>12</v>
      </c>
      <c r="D1466" t="s">
        <v>78</v>
      </c>
      <c r="E1466">
        <v>14</v>
      </c>
      <c r="F1466">
        <v>170000</v>
      </c>
    </row>
    <row r="1467" spans="1:6" x14ac:dyDescent="0.25">
      <c r="A1467">
        <v>44</v>
      </c>
      <c r="B1467" t="s">
        <v>6</v>
      </c>
      <c r="C1467" t="s">
        <v>186</v>
      </c>
      <c r="D1467" t="s">
        <v>189</v>
      </c>
      <c r="E1467">
        <v>11</v>
      </c>
      <c r="F1467">
        <v>170000</v>
      </c>
    </row>
    <row r="1468" spans="1:6" x14ac:dyDescent="0.25">
      <c r="A1468">
        <v>37</v>
      </c>
      <c r="B1468" t="s">
        <v>6</v>
      </c>
      <c r="C1468" t="s">
        <v>186</v>
      </c>
      <c r="D1468" t="s">
        <v>78</v>
      </c>
      <c r="E1468">
        <v>9</v>
      </c>
      <c r="F1468">
        <v>150000</v>
      </c>
    </row>
    <row r="1469" spans="1:6" x14ac:dyDescent="0.25">
      <c r="A1469">
        <v>24</v>
      </c>
      <c r="B1469" t="s">
        <v>9</v>
      </c>
      <c r="C1469" t="s">
        <v>185</v>
      </c>
      <c r="D1469" t="s">
        <v>188</v>
      </c>
      <c r="E1469">
        <v>1</v>
      </c>
      <c r="F1469">
        <v>60000</v>
      </c>
    </row>
    <row r="1470" spans="1:6" x14ac:dyDescent="0.25">
      <c r="A1470">
        <v>27</v>
      </c>
      <c r="B1470" t="s">
        <v>6</v>
      </c>
      <c r="C1470" t="s">
        <v>185</v>
      </c>
      <c r="D1470" t="s">
        <v>191</v>
      </c>
      <c r="E1470">
        <v>2</v>
      </c>
      <c r="F1470">
        <v>70000</v>
      </c>
    </row>
    <row r="1471" spans="1:6" x14ac:dyDescent="0.25">
      <c r="A1471">
        <v>42</v>
      </c>
      <c r="B1471" t="s">
        <v>6</v>
      </c>
      <c r="C1471" t="s">
        <v>12</v>
      </c>
      <c r="D1471" t="s">
        <v>78</v>
      </c>
      <c r="E1471">
        <v>14</v>
      </c>
      <c r="F1471">
        <v>170000</v>
      </c>
    </row>
    <row r="1472" spans="1:6" x14ac:dyDescent="0.25">
      <c r="A1472">
        <v>24</v>
      </c>
      <c r="B1472" t="s">
        <v>9</v>
      </c>
      <c r="C1472" t="s">
        <v>185</v>
      </c>
      <c r="D1472" t="s">
        <v>191</v>
      </c>
      <c r="E1472">
        <v>1</v>
      </c>
      <c r="F1472">
        <v>55000</v>
      </c>
    </row>
    <row r="1473" spans="1:6" x14ac:dyDescent="0.25">
      <c r="A1473">
        <v>28</v>
      </c>
      <c r="B1473" t="s">
        <v>9</v>
      </c>
      <c r="C1473" t="s">
        <v>185</v>
      </c>
      <c r="D1473" t="s">
        <v>191</v>
      </c>
      <c r="E1473">
        <v>3</v>
      </c>
      <c r="F1473">
        <v>80000</v>
      </c>
    </row>
    <row r="1474" spans="1:6" x14ac:dyDescent="0.25">
      <c r="A1474">
        <v>43</v>
      </c>
      <c r="B1474" t="s">
        <v>6</v>
      </c>
      <c r="C1474" t="s">
        <v>12</v>
      </c>
      <c r="D1474" t="s">
        <v>189</v>
      </c>
      <c r="E1474">
        <v>13</v>
      </c>
      <c r="F1474">
        <v>185000</v>
      </c>
    </row>
    <row r="1475" spans="1:6" x14ac:dyDescent="0.25">
      <c r="A1475">
        <v>31</v>
      </c>
      <c r="B1475" t="s">
        <v>6</v>
      </c>
      <c r="C1475" t="s">
        <v>186</v>
      </c>
      <c r="D1475" t="s">
        <v>190</v>
      </c>
      <c r="E1475">
        <v>7</v>
      </c>
      <c r="F1475">
        <v>140000</v>
      </c>
    </row>
    <row r="1476" spans="1:6" x14ac:dyDescent="0.25">
      <c r="A1476">
        <v>43</v>
      </c>
      <c r="B1476" t="s">
        <v>6</v>
      </c>
      <c r="C1476" t="s">
        <v>12</v>
      </c>
      <c r="D1476" t="s">
        <v>187</v>
      </c>
      <c r="E1476">
        <v>13</v>
      </c>
      <c r="F1476">
        <v>180000</v>
      </c>
    </row>
    <row r="1477" spans="1:6" x14ac:dyDescent="0.25">
      <c r="A1477">
        <v>27</v>
      </c>
      <c r="B1477" t="s">
        <v>9</v>
      </c>
      <c r="C1477" t="s">
        <v>186</v>
      </c>
      <c r="D1477" t="s">
        <v>188</v>
      </c>
      <c r="E1477">
        <v>2</v>
      </c>
      <c r="F1477">
        <v>70000</v>
      </c>
    </row>
    <row r="1478" spans="1:6" x14ac:dyDescent="0.25">
      <c r="A1478">
        <v>49</v>
      </c>
      <c r="B1478" t="s">
        <v>6</v>
      </c>
      <c r="C1478" t="s">
        <v>12</v>
      </c>
      <c r="D1478" t="s">
        <v>187</v>
      </c>
      <c r="E1478">
        <v>15</v>
      </c>
      <c r="F1478">
        <v>185000</v>
      </c>
    </row>
    <row r="1479" spans="1:6" x14ac:dyDescent="0.25">
      <c r="A1479">
        <v>48</v>
      </c>
      <c r="B1479" t="s">
        <v>6</v>
      </c>
      <c r="C1479" t="s">
        <v>12</v>
      </c>
      <c r="D1479" t="s">
        <v>189</v>
      </c>
      <c r="E1479">
        <v>16</v>
      </c>
      <c r="F1479">
        <v>190000</v>
      </c>
    </row>
    <row r="1480" spans="1:6" x14ac:dyDescent="0.25">
      <c r="A1480">
        <v>31</v>
      </c>
      <c r="B1480" t="s">
        <v>6</v>
      </c>
      <c r="C1480" t="s">
        <v>186</v>
      </c>
      <c r="D1480" t="s">
        <v>189</v>
      </c>
      <c r="E1480">
        <v>6</v>
      </c>
      <c r="F1480">
        <v>125000</v>
      </c>
    </row>
    <row r="1481" spans="1:6" x14ac:dyDescent="0.25">
      <c r="A1481">
        <v>40</v>
      </c>
      <c r="B1481" t="s">
        <v>6</v>
      </c>
      <c r="C1481" t="s">
        <v>12</v>
      </c>
      <c r="D1481" t="s">
        <v>78</v>
      </c>
      <c r="E1481">
        <v>12</v>
      </c>
      <c r="F1481">
        <v>160000</v>
      </c>
    </row>
    <row r="1482" spans="1:6" x14ac:dyDescent="0.25">
      <c r="A1482">
        <v>36</v>
      </c>
      <c r="B1482" t="s">
        <v>6</v>
      </c>
      <c r="C1482" t="s">
        <v>186</v>
      </c>
      <c r="D1482" t="s">
        <v>78</v>
      </c>
      <c r="E1482">
        <v>8</v>
      </c>
      <c r="F1482">
        <v>140000</v>
      </c>
    </row>
    <row r="1483" spans="1:6" x14ac:dyDescent="0.25">
      <c r="A1483">
        <v>54</v>
      </c>
      <c r="B1483" t="s">
        <v>6</v>
      </c>
      <c r="C1483" t="s">
        <v>12</v>
      </c>
      <c r="D1483" t="s">
        <v>187</v>
      </c>
      <c r="E1483">
        <v>17</v>
      </c>
      <c r="F1483">
        <v>195000</v>
      </c>
    </row>
    <row r="1484" spans="1:6" x14ac:dyDescent="0.25">
      <c r="A1484">
        <v>27</v>
      </c>
      <c r="B1484" t="s">
        <v>6</v>
      </c>
      <c r="C1484" t="s">
        <v>185</v>
      </c>
      <c r="D1484" t="s">
        <v>191</v>
      </c>
      <c r="E1484">
        <v>2</v>
      </c>
      <c r="F1484">
        <v>70000</v>
      </c>
    </row>
    <row r="1485" spans="1:6" x14ac:dyDescent="0.25">
      <c r="A1485">
        <v>28</v>
      </c>
      <c r="B1485" t="s">
        <v>6</v>
      </c>
      <c r="C1485" t="s">
        <v>185</v>
      </c>
      <c r="D1485" t="s">
        <v>191</v>
      </c>
      <c r="E1485">
        <v>2</v>
      </c>
      <c r="F1485">
        <v>70000</v>
      </c>
    </row>
    <row r="1486" spans="1:6" x14ac:dyDescent="0.25">
      <c r="A1486">
        <v>44</v>
      </c>
      <c r="B1486" t="s">
        <v>6</v>
      </c>
      <c r="C1486" t="s">
        <v>186</v>
      </c>
      <c r="D1486" t="s">
        <v>189</v>
      </c>
      <c r="E1486">
        <v>11</v>
      </c>
      <c r="F1486">
        <v>170000</v>
      </c>
    </row>
    <row r="1487" spans="1:6" x14ac:dyDescent="0.25">
      <c r="A1487">
        <v>43</v>
      </c>
      <c r="B1487" t="s">
        <v>6</v>
      </c>
      <c r="C1487" t="s">
        <v>12</v>
      </c>
      <c r="D1487" t="s">
        <v>189</v>
      </c>
      <c r="E1487">
        <v>13</v>
      </c>
      <c r="F1487">
        <v>185000</v>
      </c>
    </row>
    <row r="1488" spans="1:6" x14ac:dyDescent="0.25">
      <c r="A1488">
        <v>54</v>
      </c>
      <c r="B1488" t="s">
        <v>6</v>
      </c>
      <c r="C1488" t="s">
        <v>12</v>
      </c>
      <c r="D1488" t="s">
        <v>187</v>
      </c>
      <c r="E1488">
        <v>17</v>
      </c>
      <c r="F1488">
        <v>195000</v>
      </c>
    </row>
    <row r="1489" spans="1:6" x14ac:dyDescent="0.25">
      <c r="A1489">
        <v>32</v>
      </c>
      <c r="B1489" t="s">
        <v>6</v>
      </c>
      <c r="C1489" t="s">
        <v>186</v>
      </c>
      <c r="D1489" t="s">
        <v>188</v>
      </c>
      <c r="E1489">
        <v>6</v>
      </c>
      <c r="F1489">
        <v>130000</v>
      </c>
    </row>
    <row r="1490" spans="1:6" x14ac:dyDescent="0.25">
      <c r="A1490">
        <v>38</v>
      </c>
      <c r="B1490" t="s">
        <v>6</v>
      </c>
      <c r="C1490" t="s">
        <v>186</v>
      </c>
      <c r="D1490" t="s">
        <v>78</v>
      </c>
      <c r="E1490">
        <v>10</v>
      </c>
      <c r="F1490">
        <v>155000</v>
      </c>
    </row>
    <row r="1491" spans="1:6" x14ac:dyDescent="0.25">
      <c r="A1491">
        <v>49</v>
      </c>
      <c r="B1491" t="s">
        <v>6</v>
      </c>
      <c r="C1491" t="s">
        <v>12</v>
      </c>
      <c r="D1491" t="s">
        <v>187</v>
      </c>
      <c r="E1491">
        <v>15</v>
      </c>
      <c r="F1491">
        <v>185000</v>
      </c>
    </row>
    <row r="1492" spans="1:6" x14ac:dyDescent="0.25">
      <c r="A1492">
        <v>27</v>
      </c>
      <c r="B1492" t="s">
        <v>6</v>
      </c>
      <c r="C1492" t="s">
        <v>185</v>
      </c>
      <c r="D1492" t="s">
        <v>191</v>
      </c>
      <c r="E1492">
        <v>3</v>
      </c>
      <c r="F1492">
        <v>80000</v>
      </c>
    </row>
    <row r="1493" spans="1:6" x14ac:dyDescent="0.25">
      <c r="A1493">
        <v>54</v>
      </c>
      <c r="B1493" t="s">
        <v>6</v>
      </c>
      <c r="C1493" t="s">
        <v>12</v>
      </c>
      <c r="D1493" t="s">
        <v>187</v>
      </c>
      <c r="E1493">
        <v>17</v>
      </c>
      <c r="F1493">
        <v>195000</v>
      </c>
    </row>
    <row r="1494" spans="1:6" x14ac:dyDescent="0.25">
      <c r="A1494">
        <v>31</v>
      </c>
      <c r="B1494" t="s">
        <v>6</v>
      </c>
      <c r="C1494" t="s">
        <v>186</v>
      </c>
      <c r="D1494" t="s">
        <v>189</v>
      </c>
      <c r="E1494">
        <v>7</v>
      </c>
      <c r="F1494">
        <v>135000</v>
      </c>
    </row>
    <row r="1495" spans="1:6" x14ac:dyDescent="0.25">
      <c r="A1495">
        <v>24</v>
      </c>
      <c r="B1495" t="s">
        <v>6</v>
      </c>
      <c r="C1495" t="s">
        <v>185</v>
      </c>
      <c r="D1495" t="s">
        <v>188</v>
      </c>
      <c r="E1495">
        <v>1</v>
      </c>
      <c r="F1495">
        <v>55000</v>
      </c>
    </row>
    <row r="1496" spans="1:6" x14ac:dyDescent="0.25">
      <c r="A1496">
        <v>48</v>
      </c>
      <c r="B1496" t="s">
        <v>6</v>
      </c>
      <c r="C1496" t="s">
        <v>12</v>
      </c>
      <c r="D1496" t="s">
        <v>189</v>
      </c>
      <c r="E1496">
        <v>16</v>
      </c>
      <c r="F1496">
        <v>190000</v>
      </c>
    </row>
    <row r="1497" spans="1:6" x14ac:dyDescent="0.25">
      <c r="A1497">
        <v>27</v>
      </c>
      <c r="B1497" t="s">
        <v>9</v>
      </c>
      <c r="C1497" t="s">
        <v>186</v>
      </c>
      <c r="D1497" t="s">
        <v>188</v>
      </c>
      <c r="E1497">
        <v>2</v>
      </c>
      <c r="F1497">
        <v>70000</v>
      </c>
    </row>
    <row r="1498" spans="1:6" x14ac:dyDescent="0.25">
      <c r="A1498">
        <v>43</v>
      </c>
      <c r="B1498" t="s">
        <v>6</v>
      </c>
      <c r="C1498" t="s">
        <v>12</v>
      </c>
      <c r="D1498" t="s">
        <v>189</v>
      </c>
      <c r="E1498">
        <v>13</v>
      </c>
      <c r="F1498">
        <v>185000</v>
      </c>
    </row>
    <row r="1499" spans="1:6" x14ac:dyDescent="0.25">
      <c r="A1499">
        <v>44</v>
      </c>
      <c r="B1499" t="s">
        <v>6</v>
      </c>
      <c r="C1499" t="s">
        <v>186</v>
      </c>
      <c r="D1499" t="s">
        <v>189</v>
      </c>
      <c r="E1499">
        <v>11</v>
      </c>
      <c r="F1499">
        <v>170000</v>
      </c>
    </row>
    <row r="1500" spans="1:6" x14ac:dyDescent="0.25">
      <c r="A1500">
        <v>37</v>
      </c>
      <c r="B1500" t="s">
        <v>6</v>
      </c>
      <c r="C1500" t="s">
        <v>186</v>
      </c>
      <c r="D1500" t="s">
        <v>78</v>
      </c>
      <c r="E1500">
        <v>9</v>
      </c>
      <c r="F1500">
        <v>150000</v>
      </c>
    </row>
    <row r="1501" spans="1:6" x14ac:dyDescent="0.25">
      <c r="A1501">
        <v>56</v>
      </c>
      <c r="B1501" t="s">
        <v>6</v>
      </c>
      <c r="C1501" t="s">
        <v>12</v>
      </c>
      <c r="D1501" t="s">
        <v>187</v>
      </c>
      <c r="E1501">
        <v>17</v>
      </c>
      <c r="F1501">
        <v>195000</v>
      </c>
    </row>
    <row r="1502" spans="1:6" x14ac:dyDescent="0.25">
      <c r="A1502">
        <v>28</v>
      </c>
      <c r="B1502" t="s">
        <v>6</v>
      </c>
      <c r="C1502" t="s">
        <v>185</v>
      </c>
      <c r="D1502" t="s">
        <v>191</v>
      </c>
      <c r="E1502">
        <v>2</v>
      </c>
      <c r="F1502">
        <v>70000</v>
      </c>
    </row>
    <row r="1503" spans="1:6" x14ac:dyDescent="0.25">
      <c r="A1503">
        <v>54</v>
      </c>
      <c r="B1503" t="s">
        <v>6</v>
      </c>
      <c r="C1503" t="s">
        <v>12</v>
      </c>
      <c r="D1503" t="s">
        <v>187</v>
      </c>
      <c r="E1503">
        <v>17</v>
      </c>
      <c r="F1503">
        <v>195000</v>
      </c>
    </row>
    <row r="1504" spans="1:6" x14ac:dyDescent="0.25">
      <c r="A1504">
        <v>31</v>
      </c>
      <c r="B1504" t="s">
        <v>6</v>
      </c>
      <c r="C1504" t="s">
        <v>186</v>
      </c>
      <c r="D1504" t="s">
        <v>189</v>
      </c>
      <c r="E1504">
        <v>6</v>
      </c>
      <c r="F1504">
        <v>125000</v>
      </c>
    </row>
    <row r="1505" spans="1:6" x14ac:dyDescent="0.25">
      <c r="A1505">
        <v>49</v>
      </c>
      <c r="B1505" t="s">
        <v>6</v>
      </c>
      <c r="C1505" t="s">
        <v>12</v>
      </c>
      <c r="D1505" t="s">
        <v>187</v>
      </c>
      <c r="E1505">
        <v>15</v>
      </c>
      <c r="F1505">
        <v>185000</v>
      </c>
    </row>
    <row r="1506" spans="1:6" x14ac:dyDescent="0.25">
      <c r="A1506">
        <v>27</v>
      </c>
      <c r="B1506" t="s">
        <v>9</v>
      </c>
      <c r="C1506" t="s">
        <v>186</v>
      </c>
      <c r="D1506" t="s">
        <v>188</v>
      </c>
      <c r="E1506">
        <v>2</v>
      </c>
      <c r="F1506">
        <v>70000</v>
      </c>
    </row>
    <row r="1507" spans="1:6" x14ac:dyDescent="0.25">
      <c r="A1507">
        <v>38</v>
      </c>
      <c r="B1507" t="s">
        <v>6</v>
      </c>
      <c r="C1507" t="s">
        <v>186</v>
      </c>
      <c r="D1507" t="s">
        <v>78</v>
      </c>
      <c r="E1507">
        <v>10</v>
      </c>
      <c r="F1507">
        <v>155000</v>
      </c>
    </row>
    <row r="1508" spans="1:6" x14ac:dyDescent="0.25">
      <c r="A1508">
        <v>27</v>
      </c>
      <c r="B1508" t="s">
        <v>6</v>
      </c>
      <c r="C1508" t="s">
        <v>185</v>
      </c>
      <c r="D1508" t="s">
        <v>191</v>
      </c>
      <c r="E1508">
        <v>3</v>
      </c>
      <c r="F1508">
        <v>80000</v>
      </c>
    </row>
    <row r="1509" spans="1:6" x14ac:dyDescent="0.25">
      <c r="A1509">
        <v>43</v>
      </c>
      <c r="B1509" t="s">
        <v>6</v>
      </c>
      <c r="C1509" t="s">
        <v>12</v>
      </c>
      <c r="D1509" t="s">
        <v>189</v>
      </c>
      <c r="E1509">
        <v>13</v>
      </c>
      <c r="F1509">
        <v>185000</v>
      </c>
    </row>
    <row r="1510" spans="1:6" x14ac:dyDescent="0.25">
      <c r="A1510">
        <v>48</v>
      </c>
      <c r="B1510" t="s">
        <v>6</v>
      </c>
      <c r="C1510" t="s">
        <v>12</v>
      </c>
      <c r="D1510" t="s">
        <v>189</v>
      </c>
      <c r="E1510">
        <v>16</v>
      </c>
      <c r="F1510">
        <v>190000</v>
      </c>
    </row>
    <row r="1511" spans="1:6" x14ac:dyDescent="0.25">
      <c r="A1511">
        <v>44</v>
      </c>
      <c r="B1511" t="s">
        <v>6</v>
      </c>
      <c r="C1511" t="s">
        <v>186</v>
      </c>
      <c r="D1511" t="s">
        <v>189</v>
      </c>
      <c r="E1511">
        <v>11</v>
      </c>
      <c r="F1511">
        <v>170000</v>
      </c>
    </row>
    <row r="1512" spans="1:6" x14ac:dyDescent="0.25">
      <c r="A1512">
        <v>54</v>
      </c>
      <c r="B1512" t="s">
        <v>6</v>
      </c>
      <c r="C1512" t="s">
        <v>12</v>
      </c>
      <c r="D1512" t="s">
        <v>187</v>
      </c>
      <c r="E1512">
        <v>17</v>
      </c>
      <c r="F1512">
        <v>195000</v>
      </c>
    </row>
    <row r="1513" spans="1:6" x14ac:dyDescent="0.25">
      <c r="A1513">
        <v>37</v>
      </c>
      <c r="B1513" t="s">
        <v>6</v>
      </c>
      <c r="C1513" t="s">
        <v>186</v>
      </c>
      <c r="D1513" t="s">
        <v>78</v>
      </c>
      <c r="E1513">
        <v>9</v>
      </c>
      <c r="F1513">
        <v>150000</v>
      </c>
    </row>
    <row r="1514" spans="1:6" x14ac:dyDescent="0.25">
      <c r="A1514">
        <v>28</v>
      </c>
      <c r="B1514" t="s">
        <v>6</v>
      </c>
      <c r="C1514" t="s">
        <v>185</v>
      </c>
      <c r="D1514" t="s">
        <v>191</v>
      </c>
      <c r="E1514">
        <v>2</v>
      </c>
      <c r="F1514">
        <v>70000</v>
      </c>
    </row>
    <row r="1515" spans="1:6" x14ac:dyDescent="0.25">
      <c r="A1515">
        <v>27</v>
      </c>
      <c r="B1515" t="s">
        <v>9</v>
      </c>
      <c r="C1515" t="s">
        <v>186</v>
      </c>
      <c r="D1515" t="s">
        <v>188</v>
      </c>
      <c r="E1515">
        <v>2</v>
      </c>
      <c r="F1515">
        <v>70000</v>
      </c>
    </row>
    <row r="1516" spans="1:6" x14ac:dyDescent="0.25">
      <c r="A1516">
        <v>49</v>
      </c>
      <c r="B1516" t="s">
        <v>6</v>
      </c>
      <c r="C1516" t="s">
        <v>12</v>
      </c>
      <c r="D1516" t="s">
        <v>187</v>
      </c>
      <c r="E1516">
        <v>15</v>
      </c>
      <c r="F1516">
        <v>185000</v>
      </c>
    </row>
    <row r="1517" spans="1:6" x14ac:dyDescent="0.25">
      <c r="A1517">
        <v>31</v>
      </c>
      <c r="B1517" t="s">
        <v>6</v>
      </c>
      <c r="C1517" t="s">
        <v>186</v>
      </c>
      <c r="D1517" t="s">
        <v>189</v>
      </c>
      <c r="E1517">
        <v>7</v>
      </c>
      <c r="F1517">
        <v>135000</v>
      </c>
    </row>
    <row r="1518" spans="1:6" x14ac:dyDescent="0.25">
      <c r="A1518">
        <v>27</v>
      </c>
      <c r="B1518" t="s">
        <v>6</v>
      </c>
      <c r="C1518" t="s">
        <v>185</v>
      </c>
      <c r="D1518" t="s">
        <v>191</v>
      </c>
      <c r="E1518">
        <v>3</v>
      </c>
      <c r="F1518">
        <v>80000</v>
      </c>
    </row>
    <row r="1519" spans="1:6" x14ac:dyDescent="0.25">
      <c r="A1519">
        <v>54</v>
      </c>
      <c r="B1519" t="s">
        <v>6</v>
      </c>
      <c r="C1519" t="s">
        <v>12</v>
      </c>
      <c r="D1519" t="s">
        <v>187</v>
      </c>
      <c r="E1519">
        <v>17</v>
      </c>
      <c r="F1519">
        <v>195000</v>
      </c>
    </row>
    <row r="1520" spans="1:6" x14ac:dyDescent="0.25">
      <c r="A1520">
        <v>38</v>
      </c>
      <c r="B1520" t="s">
        <v>6</v>
      </c>
      <c r="C1520" t="s">
        <v>186</v>
      </c>
      <c r="D1520" t="s">
        <v>78</v>
      </c>
      <c r="E1520">
        <v>10</v>
      </c>
      <c r="F1520">
        <v>155000</v>
      </c>
    </row>
    <row r="1521" spans="1:6" x14ac:dyDescent="0.25">
      <c r="A1521">
        <v>44</v>
      </c>
      <c r="B1521" t="s">
        <v>6</v>
      </c>
      <c r="C1521" t="s">
        <v>186</v>
      </c>
      <c r="D1521" t="s">
        <v>189</v>
      </c>
      <c r="E1521">
        <v>11</v>
      </c>
      <c r="F1521">
        <v>170000</v>
      </c>
    </row>
    <row r="1522" spans="1:6" x14ac:dyDescent="0.25">
      <c r="A1522">
        <v>43</v>
      </c>
      <c r="B1522" t="s">
        <v>6</v>
      </c>
      <c r="C1522" t="s">
        <v>12</v>
      </c>
      <c r="D1522" t="s">
        <v>189</v>
      </c>
      <c r="E1522">
        <v>13</v>
      </c>
      <c r="F1522">
        <v>185000</v>
      </c>
    </row>
    <row r="1523" spans="1:6" x14ac:dyDescent="0.25">
      <c r="A1523">
        <v>27</v>
      </c>
      <c r="B1523" t="s">
        <v>6</v>
      </c>
      <c r="C1523" t="s">
        <v>185</v>
      </c>
      <c r="D1523" t="s">
        <v>191</v>
      </c>
      <c r="E1523">
        <v>2</v>
      </c>
      <c r="F1523">
        <v>70000</v>
      </c>
    </row>
    <row r="1524" spans="1:6" x14ac:dyDescent="0.25">
      <c r="A1524">
        <v>48</v>
      </c>
      <c r="B1524" t="s">
        <v>6</v>
      </c>
      <c r="C1524" t="s">
        <v>12</v>
      </c>
      <c r="D1524" t="s">
        <v>189</v>
      </c>
      <c r="E1524">
        <v>16</v>
      </c>
      <c r="F1524">
        <v>190000</v>
      </c>
    </row>
    <row r="1525" spans="1:6" x14ac:dyDescent="0.25">
      <c r="A1525">
        <v>31</v>
      </c>
      <c r="B1525" t="s">
        <v>6</v>
      </c>
      <c r="C1525" t="s">
        <v>186</v>
      </c>
      <c r="D1525" t="s">
        <v>189</v>
      </c>
      <c r="E1525">
        <v>6</v>
      </c>
      <c r="F1525">
        <v>125000</v>
      </c>
    </row>
    <row r="1526" spans="1:6" x14ac:dyDescent="0.25">
      <c r="A1526">
        <v>54</v>
      </c>
      <c r="B1526" t="s">
        <v>6</v>
      </c>
      <c r="C1526" t="s">
        <v>12</v>
      </c>
      <c r="D1526" t="s">
        <v>187</v>
      </c>
      <c r="E1526">
        <v>17</v>
      </c>
      <c r="F1526">
        <v>195000</v>
      </c>
    </row>
    <row r="1527" spans="1:6" x14ac:dyDescent="0.25">
      <c r="A1527">
        <v>37</v>
      </c>
      <c r="B1527" t="s">
        <v>6</v>
      </c>
      <c r="C1527" t="s">
        <v>186</v>
      </c>
      <c r="D1527" t="s">
        <v>78</v>
      </c>
      <c r="E1527">
        <v>9</v>
      </c>
      <c r="F1527">
        <v>150000</v>
      </c>
    </row>
    <row r="1528" spans="1:6" x14ac:dyDescent="0.25">
      <c r="A1528">
        <v>28</v>
      </c>
      <c r="B1528" t="s">
        <v>6</v>
      </c>
      <c r="C1528" t="s">
        <v>185</v>
      </c>
      <c r="D1528" t="s">
        <v>191</v>
      </c>
      <c r="E1528">
        <v>2</v>
      </c>
      <c r="F1528">
        <v>70000</v>
      </c>
    </row>
    <row r="1529" spans="1:6" x14ac:dyDescent="0.25">
      <c r="A1529">
        <v>27</v>
      </c>
      <c r="B1529" t="s">
        <v>9</v>
      </c>
      <c r="C1529" t="s">
        <v>186</v>
      </c>
      <c r="D1529" t="s">
        <v>188</v>
      </c>
      <c r="E1529">
        <v>2</v>
      </c>
      <c r="F1529">
        <v>70000</v>
      </c>
    </row>
    <row r="1530" spans="1:6" x14ac:dyDescent="0.25">
      <c r="A1530">
        <v>34</v>
      </c>
      <c r="B1530" t="s">
        <v>6</v>
      </c>
      <c r="C1530" t="s">
        <v>185</v>
      </c>
      <c r="D1530" t="s">
        <v>191</v>
      </c>
      <c r="E1530">
        <v>5</v>
      </c>
      <c r="F1530">
        <v>95000</v>
      </c>
    </row>
    <row r="1531" spans="1:6" x14ac:dyDescent="0.25">
      <c r="A1531">
        <v>43</v>
      </c>
      <c r="B1531" t="s">
        <v>9</v>
      </c>
      <c r="C1531" t="s">
        <v>186</v>
      </c>
      <c r="D1531" t="s">
        <v>78</v>
      </c>
      <c r="E1531">
        <v>12</v>
      </c>
      <c r="F1531">
        <v>170000</v>
      </c>
    </row>
    <row r="1532" spans="1:6" x14ac:dyDescent="0.25">
      <c r="A1532">
        <v>27</v>
      </c>
      <c r="B1532" t="s">
        <v>6</v>
      </c>
      <c r="C1532" t="s">
        <v>185</v>
      </c>
      <c r="D1532" t="s">
        <v>188</v>
      </c>
      <c r="E1532">
        <v>2</v>
      </c>
      <c r="F1532">
        <v>75000</v>
      </c>
    </row>
    <row r="1533" spans="1:6" x14ac:dyDescent="0.25">
      <c r="A1533">
        <v>56</v>
      </c>
      <c r="B1533" t="s">
        <v>9</v>
      </c>
      <c r="C1533" t="s">
        <v>12</v>
      </c>
      <c r="D1533" t="s">
        <v>187</v>
      </c>
      <c r="E1533">
        <v>18</v>
      </c>
      <c r="F1533">
        <v>210000</v>
      </c>
    </row>
    <row r="1534" spans="1:6" x14ac:dyDescent="0.25">
      <c r="A1534">
        <v>32</v>
      </c>
      <c r="B1534" t="s">
        <v>6</v>
      </c>
      <c r="C1534" t="s">
        <v>186</v>
      </c>
      <c r="D1534" t="s">
        <v>190</v>
      </c>
      <c r="E1534">
        <v>7</v>
      </c>
      <c r="F1534">
        <v>135000</v>
      </c>
    </row>
    <row r="1535" spans="1:6" x14ac:dyDescent="0.25">
      <c r="A1535">
        <v>40</v>
      </c>
      <c r="B1535" t="s">
        <v>6</v>
      </c>
      <c r="C1535" t="s">
        <v>12</v>
      </c>
      <c r="D1535" t="s">
        <v>78</v>
      </c>
      <c r="E1535">
        <v>12</v>
      </c>
      <c r="F1535">
        <v>160000</v>
      </c>
    </row>
    <row r="1536" spans="1:6" x14ac:dyDescent="0.25">
      <c r="A1536">
        <v>23</v>
      </c>
      <c r="B1536" t="s">
        <v>6</v>
      </c>
      <c r="C1536" t="s">
        <v>185</v>
      </c>
      <c r="D1536" t="s">
        <v>191</v>
      </c>
      <c r="E1536">
        <v>1</v>
      </c>
      <c r="F1536">
        <v>55000</v>
      </c>
    </row>
    <row r="1537" spans="1:6" x14ac:dyDescent="0.25">
      <c r="A1537">
        <v>46</v>
      </c>
      <c r="B1537" t="s">
        <v>6</v>
      </c>
      <c r="C1537" t="s">
        <v>12</v>
      </c>
      <c r="D1537" t="s">
        <v>189</v>
      </c>
      <c r="E1537">
        <v>16</v>
      </c>
      <c r="F1537">
        <v>190000</v>
      </c>
    </row>
    <row r="1538" spans="1:6" x14ac:dyDescent="0.25">
      <c r="A1538">
        <v>41</v>
      </c>
      <c r="B1538" t="s">
        <v>9</v>
      </c>
      <c r="C1538" t="s">
        <v>12</v>
      </c>
      <c r="D1538" t="s">
        <v>189</v>
      </c>
      <c r="E1538">
        <v>11</v>
      </c>
      <c r="F1538">
        <v>165000</v>
      </c>
    </row>
    <row r="1539" spans="1:6" x14ac:dyDescent="0.25">
      <c r="A1539">
        <v>28</v>
      </c>
      <c r="B1539" t="s">
        <v>9</v>
      </c>
      <c r="C1539" t="s">
        <v>185</v>
      </c>
      <c r="D1539" t="s">
        <v>191</v>
      </c>
      <c r="E1539">
        <v>3</v>
      </c>
      <c r="F1539">
        <v>80000</v>
      </c>
    </row>
    <row r="1540" spans="1:6" x14ac:dyDescent="0.25">
      <c r="A1540">
        <v>34</v>
      </c>
      <c r="B1540" t="s">
        <v>6</v>
      </c>
      <c r="C1540" t="s">
        <v>185</v>
      </c>
      <c r="D1540" t="s">
        <v>188</v>
      </c>
      <c r="E1540">
        <v>6</v>
      </c>
      <c r="F1540">
        <v>120000</v>
      </c>
    </row>
    <row r="1541" spans="1:6" x14ac:dyDescent="0.25">
      <c r="A1541">
        <v>49</v>
      </c>
      <c r="B1541" t="s">
        <v>6</v>
      </c>
      <c r="C1541" t="s">
        <v>12</v>
      </c>
      <c r="D1541" t="s">
        <v>187</v>
      </c>
      <c r="E1541">
        <v>15</v>
      </c>
      <c r="F1541">
        <v>185000</v>
      </c>
    </row>
    <row r="1542" spans="1:6" x14ac:dyDescent="0.25">
      <c r="A1542">
        <v>43</v>
      </c>
      <c r="B1542" t="s">
        <v>6</v>
      </c>
      <c r="C1542" t="s">
        <v>12</v>
      </c>
      <c r="D1542" t="s">
        <v>189</v>
      </c>
      <c r="E1542">
        <v>13</v>
      </c>
      <c r="F1542">
        <v>185000</v>
      </c>
    </row>
    <row r="1543" spans="1:6" x14ac:dyDescent="0.25">
      <c r="A1543">
        <v>54</v>
      </c>
      <c r="B1543" t="s">
        <v>6</v>
      </c>
      <c r="C1543" t="s">
        <v>12</v>
      </c>
      <c r="D1543" t="s">
        <v>187</v>
      </c>
      <c r="E1543">
        <v>16</v>
      </c>
      <c r="F1543">
        <v>190000</v>
      </c>
    </row>
    <row r="1544" spans="1:6" x14ac:dyDescent="0.25">
      <c r="A1544">
        <v>36</v>
      </c>
      <c r="B1544" t="s">
        <v>6</v>
      </c>
      <c r="C1544" t="s">
        <v>186</v>
      </c>
      <c r="D1544" t="s">
        <v>78</v>
      </c>
      <c r="E1544">
        <v>8</v>
      </c>
      <c r="F1544">
        <v>140000</v>
      </c>
    </row>
    <row r="1545" spans="1:6" x14ac:dyDescent="0.25">
      <c r="A1545">
        <v>33</v>
      </c>
      <c r="B1545" t="s">
        <v>6</v>
      </c>
      <c r="C1545" t="s">
        <v>186</v>
      </c>
      <c r="D1545" t="s">
        <v>190</v>
      </c>
      <c r="E1545">
        <v>6</v>
      </c>
      <c r="F1545">
        <v>130000</v>
      </c>
    </row>
    <row r="1546" spans="1:6" x14ac:dyDescent="0.25">
      <c r="A1546">
        <v>27</v>
      </c>
      <c r="B1546" t="s">
        <v>9</v>
      </c>
      <c r="C1546" t="s">
        <v>186</v>
      </c>
      <c r="D1546" t="s">
        <v>188</v>
      </c>
      <c r="E1546">
        <v>2</v>
      </c>
      <c r="F1546">
        <v>70000</v>
      </c>
    </row>
    <row r="1547" spans="1:6" x14ac:dyDescent="0.25">
      <c r="A1547">
        <v>44</v>
      </c>
      <c r="B1547" t="s">
        <v>6</v>
      </c>
      <c r="C1547" t="s">
        <v>186</v>
      </c>
      <c r="D1547" t="s">
        <v>189</v>
      </c>
      <c r="E1547">
        <v>11</v>
      </c>
      <c r="F1547">
        <v>170000</v>
      </c>
    </row>
    <row r="1548" spans="1:6" x14ac:dyDescent="0.25">
      <c r="A1548">
        <v>31</v>
      </c>
      <c r="B1548" t="s">
        <v>6</v>
      </c>
      <c r="C1548" t="s">
        <v>186</v>
      </c>
      <c r="D1548" t="s">
        <v>189</v>
      </c>
      <c r="E1548">
        <v>6</v>
      </c>
      <c r="F1548">
        <v>125000</v>
      </c>
    </row>
    <row r="1549" spans="1:6" x14ac:dyDescent="0.25">
      <c r="A1549">
        <v>38</v>
      </c>
      <c r="B1549" t="s">
        <v>6</v>
      </c>
      <c r="C1549" t="s">
        <v>186</v>
      </c>
      <c r="D1549" t="s">
        <v>78</v>
      </c>
      <c r="E1549">
        <v>10</v>
      </c>
      <c r="F1549">
        <v>155000</v>
      </c>
    </row>
    <row r="1550" spans="1:6" x14ac:dyDescent="0.25">
      <c r="A1550">
        <v>27</v>
      </c>
      <c r="B1550" t="s">
        <v>6</v>
      </c>
      <c r="C1550" t="s">
        <v>185</v>
      </c>
      <c r="D1550" t="s">
        <v>191</v>
      </c>
      <c r="E1550">
        <v>2</v>
      </c>
      <c r="F1550">
        <v>70000</v>
      </c>
    </row>
    <row r="1551" spans="1:6" x14ac:dyDescent="0.25">
      <c r="A1551">
        <v>54</v>
      </c>
      <c r="B1551" t="s">
        <v>6</v>
      </c>
      <c r="C1551" t="s">
        <v>12</v>
      </c>
      <c r="D1551" t="s">
        <v>187</v>
      </c>
      <c r="E1551">
        <v>17</v>
      </c>
      <c r="F1551">
        <v>195000</v>
      </c>
    </row>
    <row r="1552" spans="1:6" x14ac:dyDescent="0.25">
      <c r="A1552">
        <v>31</v>
      </c>
      <c r="B1552" t="s">
        <v>6</v>
      </c>
      <c r="C1552" t="s">
        <v>186</v>
      </c>
      <c r="D1552" t="s">
        <v>78</v>
      </c>
      <c r="E1552">
        <v>7</v>
      </c>
      <c r="F1552">
        <v>140000</v>
      </c>
    </row>
    <row r="1553" spans="1:6" x14ac:dyDescent="0.25">
      <c r="A1553">
        <v>32</v>
      </c>
      <c r="B1553" t="s">
        <v>6</v>
      </c>
      <c r="C1553" t="s">
        <v>186</v>
      </c>
      <c r="D1553" t="s">
        <v>188</v>
      </c>
      <c r="E1553">
        <v>6</v>
      </c>
      <c r="F1553">
        <v>130000</v>
      </c>
    </row>
    <row r="1554" spans="1:6" x14ac:dyDescent="0.25">
      <c r="A1554">
        <v>38</v>
      </c>
      <c r="B1554" t="s">
        <v>9</v>
      </c>
      <c r="C1554" t="s">
        <v>186</v>
      </c>
      <c r="D1554" t="s">
        <v>188</v>
      </c>
      <c r="E1554">
        <v>10</v>
      </c>
      <c r="F1554">
        <v>155000</v>
      </c>
    </row>
    <row r="1555" spans="1:6" x14ac:dyDescent="0.25">
      <c r="A1555">
        <v>51</v>
      </c>
      <c r="B1555" t="s">
        <v>6</v>
      </c>
      <c r="C1555" t="s">
        <v>12</v>
      </c>
      <c r="D1555" t="s">
        <v>187</v>
      </c>
      <c r="E1555">
        <v>16</v>
      </c>
      <c r="F1555">
        <v>190000</v>
      </c>
    </row>
    <row r="1556" spans="1:6" x14ac:dyDescent="0.25">
      <c r="A1556">
        <v>28</v>
      </c>
      <c r="B1556" t="s">
        <v>6</v>
      </c>
      <c r="C1556" t="s">
        <v>185</v>
      </c>
      <c r="D1556" t="s">
        <v>191</v>
      </c>
      <c r="E1556">
        <v>2</v>
      </c>
      <c r="F1556">
        <v>70000</v>
      </c>
    </row>
    <row r="1557" spans="1:6" x14ac:dyDescent="0.25">
      <c r="A1557">
        <v>27</v>
      </c>
      <c r="B1557" t="s">
        <v>6</v>
      </c>
      <c r="C1557" t="s">
        <v>185</v>
      </c>
      <c r="D1557" t="s">
        <v>191</v>
      </c>
      <c r="E1557">
        <v>3</v>
      </c>
      <c r="F1557">
        <v>80000</v>
      </c>
    </row>
    <row r="1558" spans="1:6" x14ac:dyDescent="0.25">
      <c r="A1558">
        <v>43</v>
      </c>
      <c r="B1558" t="s">
        <v>6</v>
      </c>
      <c r="C1558" t="s">
        <v>12</v>
      </c>
      <c r="D1558" t="s">
        <v>189</v>
      </c>
      <c r="E1558">
        <v>13</v>
      </c>
      <c r="F1558">
        <v>185000</v>
      </c>
    </row>
    <row r="1559" spans="1:6" x14ac:dyDescent="0.25">
      <c r="A1559">
        <v>27</v>
      </c>
      <c r="B1559" t="s">
        <v>9</v>
      </c>
      <c r="C1559" t="s">
        <v>186</v>
      </c>
      <c r="D1559" t="s">
        <v>190</v>
      </c>
      <c r="E1559">
        <v>3</v>
      </c>
      <c r="F1559">
        <v>100000</v>
      </c>
    </row>
    <row r="1560" spans="1:6" x14ac:dyDescent="0.25">
      <c r="A1560">
        <v>49</v>
      </c>
      <c r="B1560" t="s">
        <v>6</v>
      </c>
      <c r="C1560" t="s">
        <v>12</v>
      </c>
      <c r="D1560" t="s">
        <v>187</v>
      </c>
      <c r="E1560">
        <v>15</v>
      </c>
      <c r="F1560">
        <v>185000</v>
      </c>
    </row>
    <row r="1561" spans="1:6" x14ac:dyDescent="0.25">
      <c r="A1561">
        <v>48</v>
      </c>
      <c r="B1561" t="s">
        <v>6</v>
      </c>
      <c r="C1561" t="s">
        <v>12</v>
      </c>
      <c r="D1561" t="s">
        <v>189</v>
      </c>
      <c r="E1561">
        <v>16</v>
      </c>
      <c r="F1561">
        <v>190000</v>
      </c>
    </row>
    <row r="1562" spans="1:6" x14ac:dyDescent="0.25">
      <c r="A1562">
        <v>31</v>
      </c>
      <c r="B1562" t="s">
        <v>6</v>
      </c>
      <c r="C1562" t="s">
        <v>186</v>
      </c>
      <c r="D1562" t="s">
        <v>189</v>
      </c>
      <c r="E1562">
        <v>7</v>
      </c>
      <c r="F1562">
        <v>135000</v>
      </c>
    </row>
    <row r="1563" spans="1:6" x14ac:dyDescent="0.25">
      <c r="A1563">
        <v>40</v>
      </c>
      <c r="B1563" t="s">
        <v>9</v>
      </c>
      <c r="C1563" t="s">
        <v>12</v>
      </c>
      <c r="D1563" t="s">
        <v>78</v>
      </c>
      <c r="E1563">
        <v>12</v>
      </c>
      <c r="F1563">
        <v>160000</v>
      </c>
    </row>
    <row r="1564" spans="1:6" x14ac:dyDescent="0.25">
      <c r="A1564">
        <v>24</v>
      </c>
      <c r="B1564" t="s">
        <v>6</v>
      </c>
      <c r="C1564" t="s">
        <v>185</v>
      </c>
      <c r="D1564" t="s">
        <v>191</v>
      </c>
      <c r="E1564">
        <v>1</v>
      </c>
      <c r="F1564">
        <v>55000</v>
      </c>
    </row>
    <row r="1565" spans="1:6" x14ac:dyDescent="0.25">
      <c r="A1565">
        <v>27</v>
      </c>
      <c r="B1565" t="s">
        <v>6</v>
      </c>
      <c r="C1565" t="s">
        <v>185</v>
      </c>
      <c r="D1565" t="s">
        <v>191</v>
      </c>
      <c r="E1565">
        <v>3</v>
      </c>
      <c r="F1565">
        <v>80000</v>
      </c>
    </row>
    <row r="1566" spans="1:6" x14ac:dyDescent="0.25">
      <c r="A1566">
        <v>42</v>
      </c>
      <c r="B1566" t="s">
        <v>6</v>
      </c>
      <c r="C1566" t="s">
        <v>12</v>
      </c>
      <c r="D1566" t="s">
        <v>78</v>
      </c>
      <c r="E1566">
        <v>14</v>
      </c>
      <c r="F1566">
        <v>170000</v>
      </c>
    </row>
    <row r="1567" spans="1:6" x14ac:dyDescent="0.25">
      <c r="A1567">
        <v>24</v>
      </c>
      <c r="B1567" t="s">
        <v>9</v>
      </c>
      <c r="C1567" t="s">
        <v>185</v>
      </c>
      <c r="D1567" t="s">
        <v>191</v>
      </c>
      <c r="E1567">
        <v>1</v>
      </c>
      <c r="F1567">
        <v>55000</v>
      </c>
    </row>
    <row r="1568" spans="1:6" x14ac:dyDescent="0.25">
      <c r="A1568">
        <v>28</v>
      </c>
      <c r="B1568" t="s">
        <v>9</v>
      </c>
      <c r="C1568" t="s">
        <v>185</v>
      </c>
      <c r="D1568" t="s">
        <v>191</v>
      </c>
      <c r="E1568">
        <v>3</v>
      </c>
      <c r="F1568">
        <v>80000</v>
      </c>
    </row>
    <row r="1569" spans="1:6" x14ac:dyDescent="0.25">
      <c r="A1569">
        <v>43</v>
      </c>
      <c r="B1569" t="s">
        <v>6</v>
      </c>
      <c r="C1569" t="s">
        <v>12</v>
      </c>
      <c r="D1569" t="s">
        <v>189</v>
      </c>
      <c r="E1569">
        <v>13</v>
      </c>
      <c r="F1569">
        <v>185000</v>
      </c>
    </row>
    <row r="1570" spans="1:6" x14ac:dyDescent="0.25">
      <c r="A1570">
        <v>31</v>
      </c>
      <c r="B1570" t="s">
        <v>6</v>
      </c>
      <c r="C1570" t="s">
        <v>186</v>
      </c>
      <c r="D1570" t="s">
        <v>190</v>
      </c>
      <c r="E1570">
        <v>7</v>
      </c>
      <c r="F1570">
        <v>140000</v>
      </c>
    </row>
    <row r="1571" spans="1:6" x14ac:dyDescent="0.25">
      <c r="A1571">
        <v>43</v>
      </c>
      <c r="B1571" t="s">
        <v>6</v>
      </c>
      <c r="C1571" t="s">
        <v>12</v>
      </c>
      <c r="D1571" t="s">
        <v>187</v>
      </c>
      <c r="E1571">
        <v>13</v>
      </c>
      <c r="F1571">
        <v>180000</v>
      </c>
    </row>
    <row r="1572" spans="1:6" x14ac:dyDescent="0.25">
      <c r="A1572">
        <v>27</v>
      </c>
      <c r="B1572" t="s">
        <v>9</v>
      </c>
      <c r="C1572" t="s">
        <v>186</v>
      </c>
      <c r="D1572" t="s">
        <v>188</v>
      </c>
      <c r="E1572">
        <v>2</v>
      </c>
      <c r="F1572">
        <v>70000</v>
      </c>
    </row>
    <row r="1573" spans="1:6" x14ac:dyDescent="0.25">
      <c r="A1573">
        <v>49</v>
      </c>
      <c r="B1573" t="s">
        <v>6</v>
      </c>
      <c r="C1573" t="s">
        <v>12</v>
      </c>
      <c r="D1573" t="s">
        <v>187</v>
      </c>
      <c r="E1573">
        <v>15</v>
      </c>
      <c r="F1573">
        <v>185000</v>
      </c>
    </row>
    <row r="1574" spans="1:6" x14ac:dyDescent="0.25">
      <c r="A1574">
        <v>48</v>
      </c>
      <c r="B1574" t="s">
        <v>6</v>
      </c>
      <c r="C1574" t="s">
        <v>12</v>
      </c>
      <c r="D1574" t="s">
        <v>189</v>
      </c>
      <c r="E1574">
        <v>16</v>
      </c>
      <c r="F1574">
        <v>190000</v>
      </c>
    </row>
    <row r="1575" spans="1:6" x14ac:dyDescent="0.25">
      <c r="A1575">
        <v>31</v>
      </c>
      <c r="B1575" t="s">
        <v>6</v>
      </c>
      <c r="C1575" t="s">
        <v>186</v>
      </c>
      <c r="D1575" t="s">
        <v>189</v>
      </c>
      <c r="E1575">
        <v>6</v>
      </c>
      <c r="F1575">
        <v>125000</v>
      </c>
    </row>
    <row r="1576" spans="1:6" x14ac:dyDescent="0.25">
      <c r="A1576">
        <v>40</v>
      </c>
      <c r="B1576" t="s">
        <v>6</v>
      </c>
      <c r="C1576" t="s">
        <v>12</v>
      </c>
      <c r="D1576" t="s">
        <v>78</v>
      </c>
      <c r="E1576">
        <v>12</v>
      </c>
      <c r="F1576">
        <v>160000</v>
      </c>
    </row>
    <row r="1577" spans="1:6" x14ac:dyDescent="0.25">
      <c r="A1577">
        <v>36</v>
      </c>
      <c r="B1577" t="s">
        <v>6</v>
      </c>
      <c r="C1577" t="s">
        <v>186</v>
      </c>
      <c r="D1577" t="s">
        <v>78</v>
      </c>
      <c r="E1577">
        <v>8</v>
      </c>
      <c r="F1577">
        <v>140000</v>
      </c>
    </row>
    <row r="1578" spans="1:6" x14ac:dyDescent="0.25">
      <c r="A1578">
        <v>54</v>
      </c>
      <c r="B1578" t="s">
        <v>6</v>
      </c>
      <c r="C1578" t="s">
        <v>12</v>
      </c>
      <c r="D1578" t="s">
        <v>187</v>
      </c>
      <c r="E1578">
        <v>17</v>
      </c>
      <c r="F1578">
        <v>195000</v>
      </c>
    </row>
    <row r="1579" spans="1:6" x14ac:dyDescent="0.25">
      <c r="A1579">
        <v>27</v>
      </c>
      <c r="B1579" t="s">
        <v>6</v>
      </c>
      <c r="C1579" t="s">
        <v>185</v>
      </c>
      <c r="D1579" t="s">
        <v>191</v>
      </c>
      <c r="E1579">
        <v>2</v>
      </c>
      <c r="F1579">
        <v>70000</v>
      </c>
    </row>
    <row r="1580" spans="1:6" x14ac:dyDescent="0.25">
      <c r="A1580">
        <v>28</v>
      </c>
      <c r="B1580" t="s">
        <v>6</v>
      </c>
      <c r="C1580" t="s">
        <v>185</v>
      </c>
      <c r="D1580" t="s">
        <v>191</v>
      </c>
      <c r="E1580">
        <v>2</v>
      </c>
      <c r="F1580">
        <v>70000</v>
      </c>
    </row>
    <row r="1581" spans="1:6" x14ac:dyDescent="0.25">
      <c r="A1581">
        <v>44</v>
      </c>
      <c r="B1581" t="s">
        <v>6</v>
      </c>
      <c r="C1581" t="s">
        <v>186</v>
      </c>
      <c r="D1581" t="s">
        <v>189</v>
      </c>
      <c r="E1581">
        <v>11</v>
      </c>
      <c r="F1581">
        <v>170000</v>
      </c>
    </row>
    <row r="1582" spans="1:6" x14ac:dyDescent="0.25">
      <c r="A1582">
        <v>43</v>
      </c>
      <c r="B1582" t="s">
        <v>6</v>
      </c>
      <c r="C1582" t="s">
        <v>12</v>
      </c>
      <c r="D1582" t="s">
        <v>189</v>
      </c>
      <c r="E1582">
        <v>13</v>
      </c>
      <c r="F1582">
        <v>185000</v>
      </c>
    </row>
    <row r="1583" spans="1:6" x14ac:dyDescent="0.25">
      <c r="A1583">
        <v>54</v>
      </c>
      <c r="B1583" t="s">
        <v>6</v>
      </c>
      <c r="C1583" t="s">
        <v>12</v>
      </c>
      <c r="D1583" t="s">
        <v>187</v>
      </c>
      <c r="E1583">
        <v>17</v>
      </c>
      <c r="F1583">
        <v>195000</v>
      </c>
    </row>
    <row r="1584" spans="1:6" x14ac:dyDescent="0.25">
      <c r="A1584">
        <v>32</v>
      </c>
      <c r="B1584" t="s">
        <v>6</v>
      </c>
      <c r="C1584" t="s">
        <v>186</v>
      </c>
      <c r="D1584" t="s">
        <v>188</v>
      </c>
      <c r="E1584">
        <v>6</v>
      </c>
      <c r="F1584">
        <v>130000</v>
      </c>
    </row>
    <row r="1585" spans="1:6" x14ac:dyDescent="0.25">
      <c r="A1585">
        <v>38</v>
      </c>
      <c r="B1585" t="s">
        <v>6</v>
      </c>
      <c r="C1585" t="s">
        <v>186</v>
      </c>
      <c r="D1585" t="s">
        <v>78</v>
      </c>
      <c r="E1585">
        <v>10</v>
      </c>
      <c r="F1585">
        <v>155000</v>
      </c>
    </row>
    <row r="1586" spans="1:6" x14ac:dyDescent="0.25">
      <c r="A1586">
        <v>49</v>
      </c>
      <c r="B1586" t="s">
        <v>6</v>
      </c>
      <c r="C1586" t="s">
        <v>12</v>
      </c>
      <c r="D1586" t="s">
        <v>187</v>
      </c>
      <c r="E1586">
        <v>15</v>
      </c>
      <c r="F1586">
        <v>185000</v>
      </c>
    </row>
    <row r="1587" spans="1:6" x14ac:dyDescent="0.25">
      <c r="A1587">
        <v>27</v>
      </c>
      <c r="B1587" t="s">
        <v>6</v>
      </c>
      <c r="C1587" t="s">
        <v>185</v>
      </c>
      <c r="D1587" t="s">
        <v>191</v>
      </c>
      <c r="E1587">
        <v>3</v>
      </c>
      <c r="F1587">
        <v>80000</v>
      </c>
    </row>
    <row r="1588" spans="1:6" x14ac:dyDescent="0.25">
      <c r="A1588">
        <v>54</v>
      </c>
      <c r="B1588" t="s">
        <v>6</v>
      </c>
      <c r="C1588" t="s">
        <v>12</v>
      </c>
      <c r="D1588" t="s">
        <v>187</v>
      </c>
      <c r="E1588">
        <v>17</v>
      </c>
      <c r="F1588">
        <v>195000</v>
      </c>
    </row>
    <row r="1589" spans="1:6" x14ac:dyDescent="0.25">
      <c r="A1589">
        <v>31</v>
      </c>
      <c r="B1589" t="s">
        <v>6</v>
      </c>
      <c r="C1589" t="s">
        <v>186</v>
      </c>
      <c r="D1589" t="s">
        <v>189</v>
      </c>
      <c r="E1589">
        <v>7</v>
      </c>
      <c r="F1589">
        <v>135000</v>
      </c>
    </row>
    <row r="1590" spans="1:6" x14ac:dyDescent="0.25">
      <c r="A1590">
        <v>24</v>
      </c>
      <c r="B1590" t="s">
        <v>6</v>
      </c>
      <c r="C1590" t="s">
        <v>185</v>
      </c>
      <c r="D1590" t="s">
        <v>188</v>
      </c>
      <c r="E1590">
        <v>1</v>
      </c>
      <c r="F1590">
        <v>55000</v>
      </c>
    </row>
    <row r="1591" spans="1:6" x14ac:dyDescent="0.25">
      <c r="A1591">
        <v>48</v>
      </c>
      <c r="B1591" t="s">
        <v>6</v>
      </c>
      <c r="C1591" t="s">
        <v>12</v>
      </c>
      <c r="D1591" t="s">
        <v>189</v>
      </c>
      <c r="E1591">
        <v>16</v>
      </c>
      <c r="F1591">
        <v>190000</v>
      </c>
    </row>
    <row r="1592" spans="1:6" x14ac:dyDescent="0.25">
      <c r="A1592">
        <v>27</v>
      </c>
      <c r="B1592" t="s">
        <v>9</v>
      </c>
      <c r="C1592" t="s">
        <v>186</v>
      </c>
      <c r="D1592" t="s">
        <v>188</v>
      </c>
      <c r="E1592">
        <v>2</v>
      </c>
      <c r="F1592">
        <v>70000</v>
      </c>
    </row>
    <row r="1593" spans="1:6" x14ac:dyDescent="0.25">
      <c r="A1593">
        <v>43</v>
      </c>
      <c r="B1593" t="s">
        <v>6</v>
      </c>
      <c r="C1593" t="s">
        <v>12</v>
      </c>
      <c r="D1593" t="s">
        <v>189</v>
      </c>
      <c r="E1593">
        <v>13</v>
      </c>
      <c r="F1593">
        <v>185000</v>
      </c>
    </row>
    <row r="1594" spans="1:6" x14ac:dyDescent="0.25">
      <c r="A1594">
        <v>44</v>
      </c>
      <c r="B1594" t="s">
        <v>6</v>
      </c>
      <c r="C1594" t="s">
        <v>186</v>
      </c>
      <c r="D1594" t="s">
        <v>189</v>
      </c>
      <c r="E1594">
        <v>11</v>
      </c>
      <c r="F1594">
        <v>170000</v>
      </c>
    </row>
    <row r="1595" spans="1:6" x14ac:dyDescent="0.25">
      <c r="A1595">
        <v>37</v>
      </c>
      <c r="B1595" t="s">
        <v>6</v>
      </c>
      <c r="C1595" t="s">
        <v>186</v>
      </c>
      <c r="D1595" t="s">
        <v>78</v>
      </c>
      <c r="E1595">
        <v>9</v>
      </c>
      <c r="F1595">
        <v>150000</v>
      </c>
    </row>
    <row r="1596" spans="1:6" x14ac:dyDescent="0.25">
      <c r="A1596">
        <v>56</v>
      </c>
      <c r="B1596" t="s">
        <v>6</v>
      </c>
      <c r="C1596" t="s">
        <v>12</v>
      </c>
      <c r="D1596" t="s">
        <v>187</v>
      </c>
      <c r="E1596">
        <v>17</v>
      </c>
      <c r="F1596">
        <v>195000</v>
      </c>
    </row>
    <row r="1597" spans="1:6" x14ac:dyDescent="0.25">
      <c r="A1597">
        <v>28</v>
      </c>
      <c r="B1597" t="s">
        <v>6</v>
      </c>
      <c r="C1597" t="s">
        <v>185</v>
      </c>
      <c r="D1597" t="s">
        <v>191</v>
      </c>
      <c r="E1597">
        <v>2</v>
      </c>
      <c r="F1597">
        <v>70000</v>
      </c>
    </row>
    <row r="1598" spans="1:6" x14ac:dyDescent="0.25">
      <c r="A1598">
        <v>54</v>
      </c>
      <c r="B1598" t="s">
        <v>6</v>
      </c>
      <c r="C1598" t="s">
        <v>12</v>
      </c>
      <c r="D1598" t="s">
        <v>187</v>
      </c>
      <c r="E1598">
        <v>17</v>
      </c>
      <c r="F1598">
        <v>195000</v>
      </c>
    </row>
    <row r="1599" spans="1:6" x14ac:dyDescent="0.25">
      <c r="A1599">
        <v>31</v>
      </c>
      <c r="B1599" t="s">
        <v>6</v>
      </c>
      <c r="C1599" t="s">
        <v>186</v>
      </c>
      <c r="D1599" t="s">
        <v>189</v>
      </c>
      <c r="E1599">
        <v>6</v>
      </c>
      <c r="F1599">
        <v>125000</v>
      </c>
    </row>
    <row r="1600" spans="1:6" x14ac:dyDescent="0.25">
      <c r="A1600">
        <v>49</v>
      </c>
      <c r="B1600" t="s">
        <v>6</v>
      </c>
      <c r="C1600" t="s">
        <v>12</v>
      </c>
      <c r="D1600" t="s">
        <v>187</v>
      </c>
      <c r="E1600">
        <v>15</v>
      </c>
      <c r="F1600">
        <v>185000</v>
      </c>
    </row>
    <row r="1601" spans="1:6" x14ac:dyDescent="0.25">
      <c r="A1601">
        <v>54</v>
      </c>
      <c r="B1601" t="s">
        <v>6</v>
      </c>
      <c r="C1601" t="s">
        <v>12</v>
      </c>
      <c r="D1601" t="s">
        <v>187</v>
      </c>
      <c r="E1601">
        <v>17</v>
      </c>
      <c r="F1601">
        <v>195000</v>
      </c>
    </row>
    <row r="1602" spans="1:6" x14ac:dyDescent="0.25">
      <c r="A1602">
        <v>27</v>
      </c>
      <c r="B1602" t="s">
        <v>6</v>
      </c>
      <c r="C1602" t="s">
        <v>185</v>
      </c>
      <c r="D1602" t="s">
        <v>191</v>
      </c>
      <c r="E1602">
        <v>3</v>
      </c>
      <c r="F1602">
        <v>80000</v>
      </c>
    </row>
    <row r="1603" spans="1:6" x14ac:dyDescent="0.25">
      <c r="A1603">
        <v>42</v>
      </c>
      <c r="B1603" t="s">
        <v>6</v>
      </c>
      <c r="C1603" t="s">
        <v>12</v>
      </c>
      <c r="D1603" t="s">
        <v>78</v>
      </c>
      <c r="E1603">
        <v>14</v>
      </c>
      <c r="F1603">
        <v>170000</v>
      </c>
    </row>
    <row r="1604" spans="1:6" x14ac:dyDescent="0.25">
      <c r="A1604">
        <v>38</v>
      </c>
      <c r="B1604" t="s">
        <v>6</v>
      </c>
      <c r="C1604" t="s">
        <v>186</v>
      </c>
      <c r="D1604" t="s">
        <v>78</v>
      </c>
      <c r="E1604">
        <v>10</v>
      </c>
      <c r="F1604">
        <v>155000</v>
      </c>
    </row>
    <row r="1605" spans="1:6" x14ac:dyDescent="0.25">
      <c r="A1605">
        <v>43</v>
      </c>
      <c r="B1605" t="s">
        <v>6</v>
      </c>
      <c r="C1605" t="s">
        <v>12</v>
      </c>
      <c r="D1605" t="s">
        <v>189</v>
      </c>
      <c r="E1605">
        <v>13</v>
      </c>
      <c r="F1605">
        <v>185000</v>
      </c>
    </row>
    <row r="1606" spans="1:6" x14ac:dyDescent="0.25">
      <c r="A1606">
        <v>27</v>
      </c>
      <c r="B1606" t="s">
        <v>6</v>
      </c>
      <c r="C1606" t="s">
        <v>185</v>
      </c>
      <c r="D1606" t="s">
        <v>191</v>
      </c>
      <c r="E1606">
        <v>2</v>
      </c>
      <c r="F1606">
        <v>70000</v>
      </c>
    </row>
    <row r="1607" spans="1:6" x14ac:dyDescent="0.25">
      <c r="A1607">
        <v>31</v>
      </c>
      <c r="B1607" t="s">
        <v>6</v>
      </c>
      <c r="C1607" t="s">
        <v>186</v>
      </c>
      <c r="D1607" t="s">
        <v>190</v>
      </c>
      <c r="E1607">
        <v>7</v>
      </c>
      <c r="F1607">
        <v>140000</v>
      </c>
    </row>
    <row r="1608" spans="1:6" x14ac:dyDescent="0.25">
      <c r="A1608">
        <v>54</v>
      </c>
      <c r="B1608" t="s">
        <v>6</v>
      </c>
      <c r="C1608" t="s">
        <v>12</v>
      </c>
      <c r="D1608" t="s">
        <v>187</v>
      </c>
      <c r="E1608">
        <v>17</v>
      </c>
      <c r="F1608">
        <v>195000</v>
      </c>
    </row>
    <row r="1609" spans="1:6" x14ac:dyDescent="0.25">
      <c r="A1609">
        <v>36</v>
      </c>
      <c r="B1609" t="s">
        <v>6</v>
      </c>
      <c r="C1609" t="s">
        <v>186</v>
      </c>
      <c r="D1609" t="s">
        <v>78</v>
      </c>
      <c r="E1609">
        <v>8</v>
      </c>
      <c r="F1609">
        <v>140000</v>
      </c>
    </row>
    <row r="1610" spans="1:6" x14ac:dyDescent="0.25">
      <c r="A1610">
        <v>27</v>
      </c>
      <c r="B1610" t="s">
        <v>9</v>
      </c>
      <c r="C1610" t="s">
        <v>186</v>
      </c>
      <c r="D1610" t="s">
        <v>188</v>
      </c>
      <c r="E1610">
        <v>2</v>
      </c>
      <c r="F1610">
        <v>70000</v>
      </c>
    </row>
    <row r="1611" spans="1:6" x14ac:dyDescent="0.25">
      <c r="A1611">
        <v>49</v>
      </c>
      <c r="B1611" t="s">
        <v>6</v>
      </c>
      <c r="C1611" t="s">
        <v>12</v>
      </c>
      <c r="D1611" t="s">
        <v>187</v>
      </c>
      <c r="E1611">
        <v>15</v>
      </c>
      <c r="F1611">
        <v>185000</v>
      </c>
    </row>
    <row r="1612" spans="1:6" x14ac:dyDescent="0.25">
      <c r="A1612">
        <v>48</v>
      </c>
      <c r="B1612" t="s">
        <v>6</v>
      </c>
      <c r="C1612" t="s">
        <v>12</v>
      </c>
      <c r="D1612" t="s">
        <v>189</v>
      </c>
      <c r="E1612">
        <v>16</v>
      </c>
      <c r="F1612">
        <v>190000</v>
      </c>
    </row>
    <row r="1613" spans="1:6" x14ac:dyDescent="0.25">
      <c r="A1613">
        <v>31</v>
      </c>
      <c r="B1613" t="s">
        <v>6</v>
      </c>
      <c r="C1613" t="s">
        <v>186</v>
      </c>
      <c r="D1613" t="s">
        <v>189</v>
      </c>
      <c r="E1613">
        <v>7</v>
      </c>
      <c r="F1613">
        <v>135000</v>
      </c>
    </row>
    <row r="1614" spans="1:6" x14ac:dyDescent="0.25">
      <c r="A1614">
        <v>40</v>
      </c>
      <c r="B1614" t="s">
        <v>9</v>
      </c>
      <c r="C1614" t="s">
        <v>12</v>
      </c>
      <c r="D1614" t="s">
        <v>78</v>
      </c>
      <c r="E1614">
        <v>12</v>
      </c>
      <c r="F1614">
        <v>160000</v>
      </c>
    </row>
    <row r="1615" spans="1:6" x14ac:dyDescent="0.25">
      <c r="A1615">
        <v>24</v>
      </c>
      <c r="B1615" t="s">
        <v>6</v>
      </c>
      <c r="C1615" t="s">
        <v>185</v>
      </c>
      <c r="D1615" t="s">
        <v>191</v>
      </c>
      <c r="E1615">
        <v>1</v>
      </c>
      <c r="F1615">
        <v>55000</v>
      </c>
    </row>
    <row r="1616" spans="1:6" x14ac:dyDescent="0.25">
      <c r="A1616">
        <v>27</v>
      </c>
      <c r="B1616" t="s">
        <v>6</v>
      </c>
      <c r="C1616" t="s">
        <v>185</v>
      </c>
      <c r="D1616" t="s">
        <v>191</v>
      </c>
      <c r="E1616">
        <v>3</v>
      </c>
      <c r="F1616">
        <v>80000</v>
      </c>
    </row>
    <row r="1617" spans="1:6" x14ac:dyDescent="0.25">
      <c r="A1617">
        <v>43</v>
      </c>
      <c r="B1617" t="s">
        <v>6</v>
      </c>
      <c r="C1617" t="s">
        <v>12</v>
      </c>
      <c r="D1617" t="s">
        <v>189</v>
      </c>
      <c r="E1617">
        <v>13</v>
      </c>
      <c r="F1617">
        <v>185000</v>
      </c>
    </row>
    <row r="1618" spans="1:6" x14ac:dyDescent="0.25">
      <c r="A1618">
        <v>27</v>
      </c>
      <c r="B1618" t="s">
        <v>9</v>
      </c>
      <c r="C1618" t="s">
        <v>186</v>
      </c>
      <c r="D1618" t="s">
        <v>190</v>
      </c>
      <c r="E1618">
        <v>3</v>
      </c>
      <c r="F1618">
        <v>100000</v>
      </c>
    </row>
    <row r="1619" spans="1:6" x14ac:dyDescent="0.25">
      <c r="A1619">
        <v>49</v>
      </c>
      <c r="B1619" t="s">
        <v>6</v>
      </c>
      <c r="C1619" t="s">
        <v>12</v>
      </c>
      <c r="D1619" t="s">
        <v>187</v>
      </c>
      <c r="E1619">
        <v>15</v>
      </c>
      <c r="F1619">
        <v>185000</v>
      </c>
    </row>
    <row r="1620" spans="1:6" x14ac:dyDescent="0.25">
      <c r="A1620">
        <v>48</v>
      </c>
      <c r="B1620" t="s">
        <v>6</v>
      </c>
      <c r="C1620" t="s">
        <v>12</v>
      </c>
      <c r="D1620" t="s">
        <v>189</v>
      </c>
      <c r="E1620">
        <v>16</v>
      </c>
      <c r="F1620">
        <v>190000</v>
      </c>
    </row>
    <row r="1621" spans="1:6" x14ac:dyDescent="0.25">
      <c r="A1621">
        <v>31</v>
      </c>
      <c r="B1621" t="s">
        <v>6</v>
      </c>
      <c r="C1621" t="s">
        <v>186</v>
      </c>
      <c r="D1621" t="s">
        <v>189</v>
      </c>
      <c r="E1621">
        <v>6</v>
      </c>
      <c r="F1621">
        <v>125000</v>
      </c>
    </row>
    <row r="1622" spans="1:6" x14ac:dyDescent="0.25">
      <c r="A1622">
        <v>40</v>
      </c>
      <c r="B1622" t="s">
        <v>6</v>
      </c>
      <c r="C1622" t="s">
        <v>12</v>
      </c>
      <c r="D1622" t="s">
        <v>78</v>
      </c>
      <c r="E1622">
        <v>12</v>
      </c>
      <c r="F1622">
        <v>160000</v>
      </c>
    </row>
    <row r="1623" spans="1:6" x14ac:dyDescent="0.25">
      <c r="A1623">
        <v>36</v>
      </c>
      <c r="B1623" t="s">
        <v>6</v>
      </c>
      <c r="C1623" t="s">
        <v>186</v>
      </c>
      <c r="D1623" t="s">
        <v>78</v>
      </c>
      <c r="E1623">
        <v>8</v>
      </c>
      <c r="F1623">
        <v>140000</v>
      </c>
    </row>
    <row r="1624" spans="1:6" x14ac:dyDescent="0.25">
      <c r="A1624">
        <v>54</v>
      </c>
      <c r="B1624" t="s">
        <v>6</v>
      </c>
      <c r="C1624" t="s">
        <v>12</v>
      </c>
      <c r="D1624" t="s">
        <v>187</v>
      </c>
      <c r="E1624">
        <v>17</v>
      </c>
      <c r="F1624">
        <v>195000</v>
      </c>
    </row>
    <row r="1625" spans="1:6" x14ac:dyDescent="0.25">
      <c r="A1625">
        <v>27</v>
      </c>
      <c r="B1625" t="s">
        <v>6</v>
      </c>
      <c r="C1625" t="s">
        <v>185</v>
      </c>
      <c r="D1625" t="s">
        <v>191</v>
      </c>
      <c r="E1625">
        <v>2</v>
      </c>
      <c r="F1625">
        <v>70000</v>
      </c>
    </row>
    <row r="1626" spans="1:6" x14ac:dyDescent="0.25">
      <c r="A1626">
        <v>28</v>
      </c>
      <c r="B1626" t="s">
        <v>6</v>
      </c>
      <c r="C1626" t="s">
        <v>185</v>
      </c>
      <c r="D1626" t="s">
        <v>191</v>
      </c>
      <c r="E1626">
        <v>2</v>
      </c>
      <c r="F1626">
        <v>70000</v>
      </c>
    </row>
    <row r="1627" spans="1:6" x14ac:dyDescent="0.25">
      <c r="A1627">
        <v>44</v>
      </c>
      <c r="B1627" t="s">
        <v>6</v>
      </c>
      <c r="C1627" t="s">
        <v>186</v>
      </c>
      <c r="D1627" t="s">
        <v>189</v>
      </c>
      <c r="E1627">
        <v>11</v>
      </c>
      <c r="F1627">
        <v>170000</v>
      </c>
    </row>
    <row r="1628" spans="1:6" x14ac:dyDescent="0.25">
      <c r="A1628">
        <v>43</v>
      </c>
      <c r="B1628" t="s">
        <v>6</v>
      </c>
      <c r="C1628" t="s">
        <v>12</v>
      </c>
      <c r="D1628" t="s">
        <v>189</v>
      </c>
      <c r="E1628">
        <v>13</v>
      </c>
      <c r="F1628">
        <v>185000</v>
      </c>
    </row>
    <row r="1629" spans="1:6" x14ac:dyDescent="0.25">
      <c r="A1629">
        <v>54</v>
      </c>
      <c r="B1629" t="s">
        <v>6</v>
      </c>
      <c r="C1629" t="s">
        <v>12</v>
      </c>
      <c r="D1629" t="s">
        <v>187</v>
      </c>
      <c r="E1629">
        <v>17</v>
      </c>
      <c r="F1629">
        <v>195000</v>
      </c>
    </row>
    <row r="1630" spans="1:6" x14ac:dyDescent="0.25">
      <c r="A1630">
        <v>32</v>
      </c>
      <c r="B1630" t="s">
        <v>6</v>
      </c>
      <c r="C1630" t="s">
        <v>186</v>
      </c>
      <c r="D1630" t="s">
        <v>188</v>
      </c>
      <c r="E1630">
        <v>6</v>
      </c>
      <c r="F1630">
        <v>130000</v>
      </c>
    </row>
    <row r="1631" spans="1:6" x14ac:dyDescent="0.25">
      <c r="A1631">
        <v>38</v>
      </c>
      <c r="B1631" t="s">
        <v>6</v>
      </c>
      <c r="C1631" t="s">
        <v>186</v>
      </c>
      <c r="D1631" t="s">
        <v>78</v>
      </c>
      <c r="E1631">
        <v>10</v>
      </c>
      <c r="F1631">
        <v>155000</v>
      </c>
    </row>
    <row r="1632" spans="1:6" x14ac:dyDescent="0.25">
      <c r="A1632">
        <v>49</v>
      </c>
      <c r="B1632" t="s">
        <v>6</v>
      </c>
      <c r="C1632" t="s">
        <v>12</v>
      </c>
      <c r="D1632" t="s">
        <v>187</v>
      </c>
      <c r="E1632">
        <v>15</v>
      </c>
      <c r="F1632">
        <v>185000</v>
      </c>
    </row>
    <row r="1633" spans="1:6" x14ac:dyDescent="0.25">
      <c r="A1633">
        <v>27</v>
      </c>
      <c r="B1633" t="s">
        <v>6</v>
      </c>
      <c r="C1633" t="s">
        <v>185</v>
      </c>
      <c r="D1633" t="s">
        <v>191</v>
      </c>
      <c r="E1633">
        <v>3</v>
      </c>
      <c r="F1633">
        <v>80000</v>
      </c>
    </row>
    <row r="1634" spans="1:6" x14ac:dyDescent="0.25">
      <c r="A1634">
        <v>54</v>
      </c>
      <c r="B1634" t="s">
        <v>6</v>
      </c>
      <c r="C1634" t="s">
        <v>12</v>
      </c>
      <c r="D1634" t="s">
        <v>187</v>
      </c>
      <c r="E1634">
        <v>17</v>
      </c>
      <c r="F1634">
        <v>195000</v>
      </c>
    </row>
    <row r="1635" spans="1:6" x14ac:dyDescent="0.25">
      <c r="A1635">
        <v>31</v>
      </c>
      <c r="B1635" t="s">
        <v>6</v>
      </c>
      <c r="C1635" t="s">
        <v>186</v>
      </c>
      <c r="D1635" t="s">
        <v>189</v>
      </c>
      <c r="E1635">
        <v>7</v>
      </c>
      <c r="F1635">
        <v>135000</v>
      </c>
    </row>
    <row r="1636" spans="1:6" x14ac:dyDescent="0.25">
      <c r="A1636">
        <v>24</v>
      </c>
      <c r="B1636" t="s">
        <v>6</v>
      </c>
      <c r="C1636" t="s">
        <v>185</v>
      </c>
      <c r="D1636" t="s">
        <v>188</v>
      </c>
      <c r="E1636">
        <v>1</v>
      </c>
      <c r="F1636">
        <v>55000</v>
      </c>
    </row>
    <row r="1637" spans="1:6" x14ac:dyDescent="0.25">
      <c r="A1637">
        <v>48</v>
      </c>
      <c r="B1637" t="s">
        <v>6</v>
      </c>
      <c r="C1637" t="s">
        <v>12</v>
      </c>
      <c r="D1637" t="s">
        <v>189</v>
      </c>
      <c r="E1637">
        <v>16</v>
      </c>
      <c r="F1637">
        <v>190000</v>
      </c>
    </row>
    <row r="1638" spans="1:6" x14ac:dyDescent="0.25">
      <c r="A1638">
        <v>27</v>
      </c>
      <c r="B1638" t="s">
        <v>9</v>
      </c>
      <c r="C1638" t="s">
        <v>186</v>
      </c>
      <c r="D1638" t="s">
        <v>188</v>
      </c>
      <c r="E1638">
        <v>2</v>
      </c>
      <c r="F1638">
        <v>70000</v>
      </c>
    </row>
    <row r="1639" spans="1:6" x14ac:dyDescent="0.25">
      <c r="A1639">
        <v>43</v>
      </c>
      <c r="B1639" t="s">
        <v>6</v>
      </c>
      <c r="C1639" t="s">
        <v>12</v>
      </c>
      <c r="D1639" t="s">
        <v>189</v>
      </c>
      <c r="E1639">
        <v>13</v>
      </c>
      <c r="F1639">
        <v>185000</v>
      </c>
    </row>
    <row r="1640" spans="1:6" x14ac:dyDescent="0.25">
      <c r="A1640">
        <v>44</v>
      </c>
      <c r="B1640" t="s">
        <v>6</v>
      </c>
      <c r="C1640" t="s">
        <v>186</v>
      </c>
      <c r="D1640" t="s">
        <v>189</v>
      </c>
      <c r="E1640">
        <v>11</v>
      </c>
      <c r="F1640">
        <v>170000</v>
      </c>
    </row>
    <row r="1641" spans="1:6" x14ac:dyDescent="0.25">
      <c r="A1641">
        <v>37</v>
      </c>
      <c r="B1641" t="s">
        <v>6</v>
      </c>
      <c r="C1641" t="s">
        <v>186</v>
      </c>
      <c r="D1641" t="s">
        <v>78</v>
      </c>
      <c r="E1641">
        <v>9</v>
      </c>
      <c r="F1641">
        <v>150000</v>
      </c>
    </row>
    <row r="1642" spans="1:6" x14ac:dyDescent="0.25">
      <c r="A1642">
        <v>56</v>
      </c>
      <c r="B1642" t="s">
        <v>6</v>
      </c>
      <c r="C1642" t="s">
        <v>12</v>
      </c>
      <c r="D1642" t="s">
        <v>187</v>
      </c>
      <c r="E1642">
        <v>17</v>
      </c>
      <c r="F1642">
        <v>195000</v>
      </c>
    </row>
    <row r="1643" spans="1:6" x14ac:dyDescent="0.25">
      <c r="A1643">
        <v>28</v>
      </c>
      <c r="B1643" t="s">
        <v>6</v>
      </c>
      <c r="C1643" t="s">
        <v>185</v>
      </c>
      <c r="D1643" t="s">
        <v>191</v>
      </c>
      <c r="E1643">
        <v>2</v>
      </c>
      <c r="F1643">
        <v>70000</v>
      </c>
    </row>
    <row r="1644" spans="1:6" x14ac:dyDescent="0.25">
      <c r="A1644">
        <v>54</v>
      </c>
      <c r="B1644" t="s">
        <v>6</v>
      </c>
      <c r="C1644" t="s">
        <v>12</v>
      </c>
      <c r="D1644" t="s">
        <v>187</v>
      </c>
      <c r="E1644">
        <v>17</v>
      </c>
      <c r="F1644">
        <v>195000</v>
      </c>
    </row>
    <row r="1645" spans="1:6" x14ac:dyDescent="0.25">
      <c r="A1645">
        <v>31</v>
      </c>
      <c r="B1645" t="s">
        <v>6</v>
      </c>
      <c r="C1645" t="s">
        <v>186</v>
      </c>
      <c r="D1645" t="s">
        <v>189</v>
      </c>
      <c r="E1645">
        <v>6</v>
      </c>
      <c r="F1645">
        <v>125000</v>
      </c>
    </row>
    <row r="1646" spans="1:6" x14ac:dyDescent="0.25">
      <c r="A1646">
        <v>49</v>
      </c>
      <c r="B1646" t="s">
        <v>6</v>
      </c>
      <c r="C1646" t="s">
        <v>12</v>
      </c>
      <c r="D1646" t="s">
        <v>187</v>
      </c>
      <c r="E1646">
        <v>15</v>
      </c>
      <c r="F1646">
        <v>185000</v>
      </c>
    </row>
    <row r="1647" spans="1:6" x14ac:dyDescent="0.25">
      <c r="A1647">
        <v>54</v>
      </c>
      <c r="B1647" t="s">
        <v>6</v>
      </c>
      <c r="C1647" t="s">
        <v>12</v>
      </c>
      <c r="D1647" t="s">
        <v>187</v>
      </c>
      <c r="E1647">
        <v>17</v>
      </c>
      <c r="F1647">
        <v>195000</v>
      </c>
    </row>
    <row r="1648" spans="1:6" x14ac:dyDescent="0.25">
      <c r="A1648">
        <v>27</v>
      </c>
      <c r="B1648" t="s">
        <v>6</v>
      </c>
      <c r="C1648" t="s">
        <v>185</v>
      </c>
      <c r="D1648" t="s">
        <v>191</v>
      </c>
      <c r="E1648">
        <v>3</v>
      </c>
      <c r="F1648">
        <v>80000</v>
      </c>
    </row>
    <row r="1649" spans="1:6" x14ac:dyDescent="0.25">
      <c r="A1649">
        <v>42</v>
      </c>
      <c r="B1649" t="s">
        <v>6</v>
      </c>
      <c r="C1649" t="s">
        <v>12</v>
      </c>
      <c r="D1649" t="s">
        <v>78</v>
      </c>
      <c r="E1649">
        <v>14</v>
      </c>
      <c r="F1649">
        <v>170000</v>
      </c>
    </row>
    <row r="1650" spans="1:6" x14ac:dyDescent="0.25">
      <c r="A1650">
        <v>38</v>
      </c>
      <c r="B1650" t="s">
        <v>6</v>
      </c>
      <c r="C1650" t="s">
        <v>186</v>
      </c>
      <c r="D1650" t="s">
        <v>78</v>
      </c>
      <c r="E1650">
        <v>10</v>
      </c>
      <c r="F1650">
        <v>155000</v>
      </c>
    </row>
    <row r="1651" spans="1:6" x14ac:dyDescent="0.25">
      <c r="A1651">
        <v>36</v>
      </c>
      <c r="B1651" t="s">
        <v>6</v>
      </c>
      <c r="C1651" t="s">
        <v>185</v>
      </c>
      <c r="D1651" t="s">
        <v>191</v>
      </c>
      <c r="E1651">
        <v>7</v>
      </c>
      <c r="F1651">
        <v>120000</v>
      </c>
    </row>
    <row r="1652" spans="1:6" x14ac:dyDescent="0.25">
      <c r="A1652">
        <v>29</v>
      </c>
      <c r="B1652" t="s">
        <v>9</v>
      </c>
      <c r="C1652" t="s">
        <v>186</v>
      </c>
      <c r="D1652" t="s">
        <v>188</v>
      </c>
      <c r="E1652">
        <v>3</v>
      </c>
      <c r="F1652">
        <v>90000</v>
      </c>
    </row>
    <row r="1653" spans="1:6" x14ac:dyDescent="0.25">
      <c r="A1653">
        <v>41</v>
      </c>
      <c r="B1653" t="s">
        <v>9</v>
      </c>
      <c r="C1653" t="s">
        <v>12</v>
      </c>
      <c r="D1653" t="s">
        <v>187</v>
      </c>
      <c r="E1653">
        <v>14</v>
      </c>
      <c r="F1653">
        <v>180000</v>
      </c>
    </row>
    <row r="1654" spans="1:6" x14ac:dyDescent="0.25">
      <c r="A1654">
        <v>33</v>
      </c>
      <c r="B1654" t="s">
        <v>6</v>
      </c>
      <c r="C1654" t="s">
        <v>185</v>
      </c>
      <c r="D1654" t="s">
        <v>190</v>
      </c>
      <c r="E1654">
        <v>7</v>
      </c>
      <c r="F1654">
        <v>130000</v>
      </c>
    </row>
    <row r="1655" spans="1:6" x14ac:dyDescent="0.25">
      <c r="A1655">
        <v>42</v>
      </c>
      <c r="B1655" t="s">
        <v>6</v>
      </c>
      <c r="C1655" t="s">
        <v>12</v>
      </c>
      <c r="D1655" t="s">
        <v>78</v>
      </c>
      <c r="E1655">
        <v>12</v>
      </c>
      <c r="F1655">
        <v>170000</v>
      </c>
    </row>
    <row r="1656" spans="1:6" x14ac:dyDescent="0.25">
      <c r="A1656">
        <v>28</v>
      </c>
      <c r="B1656" t="s">
        <v>6</v>
      </c>
      <c r="C1656" t="s">
        <v>185</v>
      </c>
      <c r="D1656" t="s">
        <v>188</v>
      </c>
      <c r="E1656">
        <v>2</v>
      </c>
      <c r="F1656">
        <v>70000</v>
      </c>
    </row>
    <row r="1657" spans="1:6" x14ac:dyDescent="0.25">
      <c r="A1657">
        <v>55</v>
      </c>
      <c r="B1657" t="s">
        <v>6</v>
      </c>
      <c r="C1657" t="s">
        <v>12</v>
      </c>
      <c r="D1657" t="s">
        <v>187</v>
      </c>
      <c r="E1657">
        <v>18</v>
      </c>
      <c r="F1657">
        <v>210000</v>
      </c>
    </row>
    <row r="1658" spans="1:6" x14ac:dyDescent="0.25">
      <c r="A1658">
        <v>26</v>
      </c>
      <c r="B1658" t="s">
        <v>9</v>
      </c>
      <c r="C1658" t="s">
        <v>186</v>
      </c>
      <c r="D1658" t="s">
        <v>191</v>
      </c>
      <c r="E1658">
        <v>1</v>
      </c>
      <c r="F1658">
        <v>55000</v>
      </c>
    </row>
    <row r="1659" spans="1:6" x14ac:dyDescent="0.25">
      <c r="A1659">
        <v>47</v>
      </c>
      <c r="B1659" t="s">
        <v>6</v>
      </c>
      <c r="C1659" t="s">
        <v>12</v>
      </c>
      <c r="D1659" t="s">
        <v>189</v>
      </c>
      <c r="E1659">
        <v>16</v>
      </c>
      <c r="F1659">
        <v>190000</v>
      </c>
    </row>
    <row r="1660" spans="1:6" x14ac:dyDescent="0.25">
      <c r="A1660">
        <v>44</v>
      </c>
      <c r="B1660" t="s">
        <v>9</v>
      </c>
      <c r="C1660" t="s">
        <v>12</v>
      </c>
      <c r="D1660" t="s">
        <v>187</v>
      </c>
      <c r="E1660">
        <v>11</v>
      </c>
      <c r="F1660">
        <v>165000</v>
      </c>
    </row>
    <row r="1661" spans="1:6" x14ac:dyDescent="0.25">
      <c r="A1661">
        <v>30</v>
      </c>
      <c r="B1661" t="s">
        <v>6</v>
      </c>
      <c r="C1661" t="s">
        <v>186</v>
      </c>
      <c r="D1661" t="s">
        <v>190</v>
      </c>
      <c r="E1661">
        <v>5</v>
      </c>
      <c r="F1661">
        <v>105000</v>
      </c>
    </row>
    <row r="1662" spans="1:6" x14ac:dyDescent="0.25">
      <c r="A1662">
        <v>39</v>
      </c>
      <c r="B1662" t="s">
        <v>9</v>
      </c>
      <c r="C1662" t="s">
        <v>186</v>
      </c>
      <c r="D1662" t="s">
        <v>78</v>
      </c>
      <c r="E1662">
        <v>11</v>
      </c>
      <c r="F1662">
        <v>160000</v>
      </c>
    </row>
    <row r="1663" spans="1:6" x14ac:dyDescent="0.25">
      <c r="A1663">
        <v>32</v>
      </c>
      <c r="B1663" t="s">
        <v>6</v>
      </c>
      <c r="C1663" t="s">
        <v>185</v>
      </c>
      <c r="D1663" t="s">
        <v>191</v>
      </c>
      <c r="E1663">
        <v>6</v>
      </c>
      <c r="F1663">
        <v>110000</v>
      </c>
    </row>
    <row r="1664" spans="1:6" x14ac:dyDescent="0.25">
      <c r="A1664">
        <v>50</v>
      </c>
      <c r="B1664" t="s">
        <v>6</v>
      </c>
      <c r="C1664" t="s">
        <v>12</v>
      </c>
      <c r="D1664" t="s">
        <v>187</v>
      </c>
      <c r="E1664">
        <v>17</v>
      </c>
      <c r="F1664">
        <v>195000</v>
      </c>
    </row>
    <row r="1665" spans="1:6" x14ac:dyDescent="0.25">
      <c r="A1665">
        <v>27</v>
      </c>
      <c r="B1665" t="s">
        <v>6</v>
      </c>
      <c r="C1665" t="s">
        <v>185</v>
      </c>
      <c r="D1665" t="s">
        <v>188</v>
      </c>
      <c r="E1665">
        <v>3</v>
      </c>
      <c r="F1665">
        <v>85000</v>
      </c>
    </row>
    <row r="1666" spans="1:6" x14ac:dyDescent="0.25">
      <c r="A1666">
        <v>46</v>
      </c>
      <c r="B1666" t="s">
        <v>6</v>
      </c>
      <c r="C1666" t="s">
        <v>12</v>
      </c>
      <c r="D1666" t="s">
        <v>189</v>
      </c>
      <c r="E1666">
        <v>14</v>
      </c>
      <c r="F1666">
        <v>180000</v>
      </c>
    </row>
    <row r="1667" spans="1:6" x14ac:dyDescent="0.25">
      <c r="A1667">
        <v>25</v>
      </c>
      <c r="B1667" t="s">
        <v>9</v>
      </c>
      <c r="C1667" t="s">
        <v>185</v>
      </c>
      <c r="D1667" t="s">
        <v>191</v>
      </c>
      <c r="E1667">
        <v>1</v>
      </c>
      <c r="F1667">
        <v>55000</v>
      </c>
    </row>
    <row r="1668" spans="1:6" x14ac:dyDescent="0.25">
      <c r="A1668">
        <v>43</v>
      </c>
      <c r="B1668" t="s">
        <v>6</v>
      </c>
      <c r="C1668" t="s">
        <v>12</v>
      </c>
      <c r="D1668" t="s">
        <v>189</v>
      </c>
      <c r="E1668">
        <v>13</v>
      </c>
      <c r="F1668">
        <v>185000</v>
      </c>
    </row>
    <row r="1669" spans="1:6" x14ac:dyDescent="0.25">
      <c r="A1669">
        <v>35</v>
      </c>
      <c r="B1669" t="s">
        <v>6</v>
      </c>
      <c r="C1669" t="s">
        <v>185</v>
      </c>
      <c r="D1669" t="s">
        <v>188</v>
      </c>
      <c r="E1669">
        <v>8</v>
      </c>
      <c r="F1669">
        <v>140000</v>
      </c>
    </row>
    <row r="1670" spans="1:6" x14ac:dyDescent="0.25">
      <c r="A1670">
        <v>29</v>
      </c>
      <c r="B1670" t="s">
        <v>9</v>
      </c>
      <c r="C1670" t="s">
        <v>186</v>
      </c>
      <c r="D1670" t="s">
        <v>188</v>
      </c>
      <c r="E1670">
        <v>3</v>
      </c>
      <c r="F1670">
        <v>90000</v>
      </c>
    </row>
    <row r="1671" spans="1:6" x14ac:dyDescent="0.25">
      <c r="A1671">
        <v>40</v>
      </c>
      <c r="B1671" t="s">
        <v>9</v>
      </c>
      <c r="C1671" t="s">
        <v>12</v>
      </c>
      <c r="D1671" t="s">
        <v>78</v>
      </c>
      <c r="E1671">
        <v>12</v>
      </c>
      <c r="F1671">
        <v>160000</v>
      </c>
    </row>
    <row r="1672" spans="1:6" x14ac:dyDescent="0.25">
      <c r="A1672">
        <v>35</v>
      </c>
      <c r="B1672" t="s">
        <v>6</v>
      </c>
      <c r="C1672" t="s">
        <v>185</v>
      </c>
      <c r="D1672" t="s">
        <v>190</v>
      </c>
      <c r="E1672">
        <v>8</v>
      </c>
      <c r="F1672">
        <v>145000</v>
      </c>
    </row>
    <row r="1673" spans="1:6" x14ac:dyDescent="0.25">
      <c r="A1673">
        <v>41</v>
      </c>
      <c r="B1673" t="s">
        <v>6</v>
      </c>
      <c r="C1673" t="s">
        <v>12</v>
      </c>
      <c r="D1673" t="s">
        <v>189</v>
      </c>
      <c r="E1673">
        <v>13</v>
      </c>
      <c r="F1673">
        <v>185000</v>
      </c>
    </row>
    <row r="1674" spans="1:6" x14ac:dyDescent="0.25">
      <c r="A1674">
        <v>30</v>
      </c>
      <c r="B1674" t="s">
        <v>6</v>
      </c>
      <c r="C1674" t="s">
        <v>186</v>
      </c>
      <c r="D1674" t="s">
        <v>190</v>
      </c>
      <c r="E1674">
        <v>5</v>
      </c>
      <c r="F1674">
        <v>105000</v>
      </c>
    </row>
    <row r="1675" spans="1:6" x14ac:dyDescent="0.25">
      <c r="A1675">
        <v>33</v>
      </c>
      <c r="B1675" t="s">
        <v>6</v>
      </c>
      <c r="C1675" t="s">
        <v>185</v>
      </c>
      <c r="D1675" t="s">
        <v>191</v>
      </c>
      <c r="E1675">
        <v>6</v>
      </c>
      <c r="F1675">
        <v>110000</v>
      </c>
    </row>
    <row r="1676" spans="1:6" x14ac:dyDescent="0.25">
      <c r="A1676">
        <v>55</v>
      </c>
      <c r="B1676" t="s">
        <v>6</v>
      </c>
      <c r="C1676" t="s">
        <v>12</v>
      </c>
      <c r="D1676" t="s">
        <v>187</v>
      </c>
      <c r="E1676">
        <v>18</v>
      </c>
      <c r="F1676">
        <v>210000</v>
      </c>
    </row>
    <row r="1677" spans="1:6" x14ac:dyDescent="0.25">
      <c r="A1677">
        <v>26</v>
      </c>
      <c r="B1677" t="s">
        <v>9</v>
      </c>
      <c r="C1677" t="s">
        <v>186</v>
      </c>
      <c r="D1677" t="s">
        <v>191</v>
      </c>
      <c r="E1677">
        <v>1</v>
      </c>
      <c r="F1677">
        <v>55000</v>
      </c>
    </row>
    <row r="1678" spans="1:6" x14ac:dyDescent="0.25">
      <c r="A1678">
        <v>47</v>
      </c>
      <c r="B1678" t="s">
        <v>6</v>
      </c>
      <c r="C1678" t="s">
        <v>12</v>
      </c>
      <c r="D1678" t="s">
        <v>189</v>
      </c>
      <c r="E1678">
        <v>16</v>
      </c>
      <c r="F1678">
        <v>190000</v>
      </c>
    </row>
    <row r="1679" spans="1:6" x14ac:dyDescent="0.25">
      <c r="A1679">
        <v>44</v>
      </c>
      <c r="B1679" t="s">
        <v>9</v>
      </c>
      <c r="C1679" t="s">
        <v>12</v>
      </c>
      <c r="D1679" t="s">
        <v>187</v>
      </c>
      <c r="E1679">
        <v>11</v>
      </c>
      <c r="F1679">
        <v>165000</v>
      </c>
    </row>
    <row r="1680" spans="1:6" x14ac:dyDescent="0.25">
      <c r="A1680">
        <v>30</v>
      </c>
      <c r="B1680" t="s">
        <v>6</v>
      </c>
      <c r="C1680" t="s">
        <v>186</v>
      </c>
      <c r="D1680" t="s">
        <v>190</v>
      </c>
      <c r="E1680">
        <v>5</v>
      </c>
      <c r="F1680">
        <v>105000</v>
      </c>
    </row>
    <row r="1681" spans="1:6" x14ac:dyDescent="0.25">
      <c r="A1681">
        <v>39</v>
      </c>
      <c r="B1681" t="s">
        <v>9</v>
      </c>
      <c r="C1681" t="s">
        <v>186</v>
      </c>
      <c r="D1681" t="s">
        <v>78</v>
      </c>
      <c r="E1681">
        <v>11</v>
      </c>
      <c r="F1681">
        <v>160000</v>
      </c>
    </row>
    <row r="1682" spans="1:6" x14ac:dyDescent="0.25">
      <c r="A1682">
        <v>32</v>
      </c>
      <c r="B1682" t="s">
        <v>6</v>
      </c>
      <c r="C1682" t="s">
        <v>185</v>
      </c>
      <c r="D1682" t="s">
        <v>191</v>
      </c>
      <c r="E1682">
        <v>6</v>
      </c>
      <c r="F1682">
        <v>110000</v>
      </c>
    </row>
    <row r="1683" spans="1:6" x14ac:dyDescent="0.25">
      <c r="A1683">
        <v>50</v>
      </c>
      <c r="B1683" t="s">
        <v>6</v>
      </c>
      <c r="C1683" t="s">
        <v>12</v>
      </c>
      <c r="D1683" t="s">
        <v>187</v>
      </c>
      <c r="E1683">
        <v>17</v>
      </c>
      <c r="F1683">
        <v>195000</v>
      </c>
    </row>
    <row r="1684" spans="1:6" x14ac:dyDescent="0.25">
      <c r="A1684">
        <v>27</v>
      </c>
      <c r="B1684" t="s">
        <v>6</v>
      </c>
      <c r="C1684" t="s">
        <v>185</v>
      </c>
      <c r="D1684" t="s">
        <v>188</v>
      </c>
      <c r="E1684">
        <v>3</v>
      </c>
      <c r="F1684">
        <v>85000</v>
      </c>
    </row>
    <row r="1685" spans="1:6" x14ac:dyDescent="0.25">
      <c r="A1685">
        <v>46</v>
      </c>
      <c r="B1685" t="s">
        <v>6</v>
      </c>
      <c r="C1685" t="s">
        <v>12</v>
      </c>
      <c r="D1685" t="s">
        <v>189</v>
      </c>
      <c r="E1685">
        <v>14</v>
      </c>
      <c r="F1685">
        <v>180000</v>
      </c>
    </row>
    <row r="1686" spans="1:6" x14ac:dyDescent="0.25">
      <c r="A1686">
        <v>25</v>
      </c>
      <c r="B1686" t="s">
        <v>9</v>
      </c>
      <c r="C1686" t="s">
        <v>185</v>
      </c>
      <c r="D1686" t="s">
        <v>191</v>
      </c>
      <c r="E1686">
        <v>1</v>
      </c>
      <c r="F1686">
        <v>55000</v>
      </c>
    </row>
    <row r="1687" spans="1:6" x14ac:dyDescent="0.25">
      <c r="A1687">
        <v>43</v>
      </c>
      <c r="B1687" t="s">
        <v>6</v>
      </c>
      <c r="C1687" t="s">
        <v>12</v>
      </c>
      <c r="D1687" t="s">
        <v>189</v>
      </c>
      <c r="E1687">
        <v>13</v>
      </c>
      <c r="F1687">
        <v>185000</v>
      </c>
    </row>
    <row r="1688" spans="1:6" x14ac:dyDescent="0.25">
      <c r="A1688">
        <v>35</v>
      </c>
      <c r="B1688" t="s">
        <v>6</v>
      </c>
      <c r="C1688" t="s">
        <v>185</v>
      </c>
      <c r="D1688" t="s">
        <v>188</v>
      </c>
      <c r="E1688">
        <v>8</v>
      </c>
      <c r="F1688">
        <v>140000</v>
      </c>
    </row>
    <row r="1689" spans="1:6" x14ac:dyDescent="0.25">
      <c r="A1689">
        <v>29</v>
      </c>
      <c r="B1689" t="s">
        <v>9</v>
      </c>
      <c r="C1689" t="s">
        <v>186</v>
      </c>
      <c r="D1689" t="s">
        <v>188</v>
      </c>
      <c r="E1689">
        <v>3</v>
      </c>
      <c r="F1689">
        <v>90000</v>
      </c>
    </row>
    <row r="1690" spans="1:6" x14ac:dyDescent="0.25">
      <c r="A1690">
        <v>40</v>
      </c>
      <c r="B1690" t="s">
        <v>9</v>
      </c>
      <c r="C1690" t="s">
        <v>12</v>
      </c>
      <c r="D1690" t="s">
        <v>78</v>
      </c>
      <c r="E1690">
        <v>12</v>
      </c>
      <c r="F1690">
        <v>160000</v>
      </c>
    </row>
    <row r="1691" spans="1:6" x14ac:dyDescent="0.25">
      <c r="A1691">
        <v>35</v>
      </c>
      <c r="B1691" t="s">
        <v>6</v>
      </c>
      <c r="C1691" t="s">
        <v>185</v>
      </c>
      <c r="D1691" t="s">
        <v>190</v>
      </c>
      <c r="E1691">
        <v>8</v>
      </c>
      <c r="F1691">
        <v>145000</v>
      </c>
    </row>
    <row r="1692" spans="1:6" x14ac:dyDescent="0.25">
      <c r="A1692">
        <v>41</v>
      </c>
      <c r="B1692" t="s">
        <v>6</v>
      </c>
      <c r="C1692" t="s">
        <v>12</v>
      </c>
      <c r="D1692" t="s">
        <v>189</v>
      </c>
      <c r="E1692">
        <v>13</v>
      </c>
      <c r="F1692">
        <v>185000</v>
      </c>
    </row>
    <row r="1693" spans="1:6" x14ac:dyDescent="0.25">
      <c r="A1693">
        <v>30</v>
      </c>
      <c r="B1693" t="s">
        <v>6</v>
      </c>
      <c r="C1693" t="s">
        <v>186</v>
      </c>
      <c r="D1693" t="s">
        <v>190</v>
      </c>
      <c r="E1693">
        <v>5</v>
      </c>
      <c r="F1693">
        <v>105000</v>
      </c>
    </row>
    <row r="1694" spans="1:6" x14ac:dyDescent="0.25">
      <c r="A1694">
        <v>33</v>
      </c>
      <c r="B1694" t="s">
        <v>6</v>
      </c>
      <c r="C1694" t="s">
        <v>185</v>
      </c>
      <c r="D1694" t="s">
        <v>191</v>
      </c>
      <c r="E1694">
        <v>6</v>
      </c>
      <c r="F1694">
        <v>110000</v>
      </c>
    </row>
    <row r="1695" spans="1:6" x14ac:dyDescent="0.25">
      <c r="A1695">
        <v>55</v>
      </c>
      <c r="B1695" t="s">
        <v>6</v>
      </c>
      <c r="C1695" t="s">
        <v>12</v>
      </c>
      <c r="D1695" t="s">
        <v>187</v>
      </c>
      <c r="E1695">
        <v>18</v>
      </c>
      <c r="F1695">
        <v>210000</v>
      </c>
    </row>
    <row r="1696" spans="1:6" x14ac:dyDescent="0.25">
      <c r="A1696">
        <v>26</v>
      </c>
      <c r="B1696" t="s">
        <v>9</v>
      </c>
      <c r="C1696" t="s">
        <v>186</v>
      </c>
      <c r="D1696" t="s">
        <v>191</v>
      </c>
      <c r="E1696">
        <v>1</v>
      </c>
      <c r="F1696">
        <v>55000</v>
      </c>
    </row>
    <row r="1697" spans="1:6" x14ac:dyDescent="0.25">
      <c r="A1697">
        <v>47</v>
      </c>
      <c r="B1697" t="s">
        <v>6</v>
      </c>
      <c r="C1697" t="s">
        <v>12</v>
      </c>
      <c r="D1697" t="s">
        <v>189</v>
      </c>
      <c r="E1697">
        <v>16</v>
      </c>
      <c r="F1697">
        <v>190000</v>
      </c>
    </row>
    <row r="1698" spans="1:6" x14ac:dyDescent="0.25">
      <c r="A1698">
        <v>44</v>
      </c>
      <c r="B1698" t="s">
        <v>9</v>
      </c>
      <c r="C1698" t="s">
        <v>12</v>
      </c>
      <c r="D1698" t="s">
        <v>187</v>
      </c>
      <c r="E1698">
        <v>11</v>
      </c>
      <c r="F1698">
        <v>165000</v>
      </c>
    </row>
    <row r="1699" spans="1:6" x14ac:dyDescent="0.25">
      <c r="A1699">
        <v>30</v>
      </c>
      <c r="B1699" t="s">
        <v>6</v>
      </c>
      <c r="C1699" t="s">
        <v>186</v>
      </c>
      <c r="D1699" t="s">
        <v>190</v>
      </c>
      <c r="E1699">
        <v>5</v>
      </c>
      <c r="F1699">
        <v>105000</v>
      </c>
    </row>
    <row r="1700" spans="1:6" x14ac:dyDescent="0.25">
      <c r="A1700">
        <v>39</v>
      </c>
      <c r="B1700" t="s">
        <v>9</v>
      </c>
      <c r="C1700" t="s">
        <v>186</v>
      </c>
      <c r="D1700" t="s">
        <v>78</v>
      </c>
      <c r="E1700">
        <v>11</v>
      </c>
      <c r="F1700">
        <v>160000</v>
      </c>
    </row>
    <row r="1701" spans="1:6" x14ac:dyDescent="0.25">
      <c r="A1701">
        <v>32</v>
      </c>
      <c r="B1701" t="s">
        <v>6</v>
      </c>
      <c r="C1701" t="s">
        <v>185</v>
      </c>
      <c r="D1701" t="s">
        <v>191</v>
      </c>
      <c r="E1701">
        <v>6</v>
      </c>
      <c r="F1701">
        <v>110000</v>
      </c>
    </row>
    <row r="1702" spans="1:6" x14ac:dyDescent="0.25">
      <c r="A1702">
        <v>50</v>
      </c>
      <c r="B1702" t="s">
        <v>6</v>
      </c>
      <c r="C1702" t="s">
        <v>12</v>
      </c>
      <c r="D1702" t="s">
        <v>187</v>
      </c>
      <c r="E1702">
        <v>17</v>
      </c>
      <c r="F1702">
        <v>195000</v>
      </c>
    </row>
    <row r="1703" spans="1:6" x14ac:dyDescent="0.25">
      <c r="A1703">
        <v>27</v>
      </c>
      <c r="B1703" t="s">
        <v>6</v>
      </c>
      <c r="C1703" t="s">
        <v>185</v>
      </c>
      <c r="D1703" t="s">
        <v>188</v>
      </c>
      <c r="E1703">
        <v>3</v>
      </c>
      <c r="F1703">
        <v>85000</v>
      </c>
    </row>
    <row r="1704" spans="1:6" x14ac:dyDescent="0.25">
      <c r="A1704">
        <v>46</v>
      </c>
      <c r="B1704" t="s">
        <v>6</v>
      </c>
      <c r="C1704" t="s">
        <v>12</v>
      </c>
      <c r="D1704" t="s">
        <v>189</v>
      </c>
      <c r="E1704">
        <v>14</v>
      </c>
      <c r="F1704">
        <v>180000</v>
      </c>
    </row>
    <row r="1705" spans="1:6" x14ac:dyDescent="0.25">
      <c r="A1705">
        <v>25</v>
      </c>
      <c r="B1705" t="s">
        <v>9</v>
      </c>
      <c r="C1705" t="s">
        <v>185</v>
      </c>
      <c r="D1705" t="s">
        <v>191</v>
      </c>
      <c r="E1705">
        <v>1</v>
      </c>
      <c r="F1705">
        <v>55000</v>
      </c>
    </row>
    <row r="1706" spans="1:6" x14ac:dyDescent="0.25">
      <c r="A1706">
        <v>43</v>
      </c>
      <c r="B1706" t="s">
        <v>6</v>
      </c>
      <c r="C1706" t="s">
        <v>12</v>
      </c>
      <c r="D1706" t="s">
        <v>189</v>
      </c>
      <c r="E1706">
        <v>13</v>
      </c>
      <c r="F1706">
        <v>185000</v>
      </c>
    </row>
    <row r="1707" spans="1:6" x14ac:dyDescent="0.25">
      <c r="A1707">
        <v>35</v>
      </c>
      <c r="B1707" t="s">
        <v>6</v>
      </c>
      <c r="C1707" t="s">
        <v>185</v>
      </c>
      <c r="D1707" t="s">
        <v>188</v>
      </c>
      <c r="E1707">
        <v>8</v>
      </c>
      <c r="F1707">
        <v>140000</v>
      </c>
    </row>
    <row r="1708" spans="1:6" x14ac:dyDescent="0.25">
      <c r="A1708">
        <v>29</v>
      </c>
      <c r="B1708" t="s">
        <v>9</v>
      </c>
      <c r="C1708" t="s">
        <v>186</v>
      </c>
      <c r="D1708" t="s">
        <v>188</v>
      </c>
      <c r="E1708">
        <v>3</v>
      </c>
      <c r="F1708">
        <v>90000</v>
      </c>
    </row>
    <row r="1709" spans="1:6" x14ac:dyDescent="0.25">
      <c r="A1709">
        <v>40</v>
      </c>
      <c r="B1709" t="s">
        <v>9</v>
      </c>
      <c r="C1709" t="s">
        <v>12</v>
      </c>
      <c r="D1709" t="s">
        <v>78</v>
      </c>
      <c r="E1709">
        <v>12</v>
      </c>
      <c r="F1709">
        <v>160000</v>
      </c>
    </row>
    <row r="1710" spans="1:6" x14ac:dyDescent="0.25">
      <c r="A1710">
        <v>35</v>
      </c>
      <c r="B1710" t="s">
        <v>6</v>
      </c>
      <c r="C1710" t="s">
        <v>185</v>
      </c>
      <c r="D1710" t="s">
        <v>190</v>
      </c>
      <c r="E1710">
        <v>8</v>
      </c>
      <c r="F1710">
        <v>145000</v>
      </c>
    </row>
    <row r="1711" spans="1:6" x14ac:dyDescent="0.25">
      <c r="A1711">
        <v>41</v>
      </c>
      <c r="B1711" t="s">
        <v>6</v>
      </c>
      <c r="C1711" t="s">
        <v>12</v>
      </c>
      <c r="D1711" t="s">
        <v>189</v>
      </c>
      <c r="E1711">
        <v>13</v>
      </c>
      <c r="F1711">
        <v>185000</v>
      </c>
    </row>
    <row r="1712" spans="1:6" x14ac:dyDescent="0.25">
      <c r="A1712">
        <v>30</v>
      </c>
      <c r="B1712" t="s">
        <v>6</v>
      </c>
      <c r="C1712" t="s">
        <v>186</v>
      </c>
      <c r="D1712" t="s">
        <v>190</v>
      </c>
      <c r="E1712">
        <v>5</v>
      </c>
      <c r="F1712">
        <v>105000</v>
      </c>
    </row>
    <row r="1713" spans="1:6" x14ac:dyDescent="0.25">
      <c r="A1713">
        <v>33</v>
      </c>
      <c r="B1713" t="s">
        <v>6</v>
      </c>
      <c r="C1713" t="s">
        <v>185</v>
      </c>
      <c r="D1713" t="s">
        <v>191</v>
      </c>
      <c r="E1713">
        <v>6</v>
      </c>
      <c r="F1713">
        <v>110000</v>
      </c>
    </row>
    <row r="1714" spans="1:6" x14ac:dyDescent="0.25">
      <c r="A1714">
        <v>55</v>
      </c>
      <c r="B1714" t="s">
        <v>6</v>
      </c>
      <c r="C1714" t="s">
        <v>12</v>
      </c>
      <c r="D1714" t="s">
        <v>187</v>
      </c>
      <c r="E1714">
        <v>18</v>
      </c>
      <c r="F1714">
        <v>210000</v>
      </c>
    </row>
    <row r="1715" spans="1:6" x14ac:dyDescent="0.25">
      <c r="A1715">
        <v>26</v>
      </c>
      <c r="B1715" t="s">
        <v>9</v>
      </c>
      <c r="C1715" t="s">
        <v>186</v>
      </c>
      <c r="D1715" t="s">
        <v>191</v>
      </c>
      <c r="E1715">
        <v>1</v>
      </c>
      <c r="F1715">
        <v>55000</v>
      </c>
    </row>
    <row r="1716" spans="1:6" x14ac:dyDescent="0.25">
      <c r="A1716">
        <v>47</v>
      </c>
      <c r="B1716" t="s">
        <v>6</v>
      </c>
      <c r="C1716" t="s">
        <v>12</v>
      </c>
      <c r="D1716" t="s">
        <v>189</v>
      </c>
      <c r="E1716">
        <v>16</v>
      </c>
      <c r="F1716">
        <v>190000</v>
      </c>
    </row>
    <row r="1717" spans="1:6" x14ac:dyDescent="0.25">
      <c r="A1717">
        <v>44</v>
      </c>
      <c r="B1717" t="s">
        <v>9</v>
      </c>
      <c r="C1717" t="s">
        <v>12</v>
      </c>
      <c r="D1717" t="s">
        <v>187</v>
      </c>
      <c r="E1717">
        <v>11</v>
      </c>
      <c r="F1717">
        <v>165000</v>
      </c>
    </row>
    <row r="1718" spans="1:6" x14ac:dyDescent="0.25">
      <c r="A1718">
        <v>30</v>
      </c>
      <c r="B1718" t="s">
        <v>6</v>
      </c>
      <c r="C1718" t="s">
        <v>186</v>
      </c>
      <c r="D1718" t="s">
        <v>190</v>
      </c>
      <c r="E1718">
        <v>5</v>
      </c>
      <c r="F1718">
        <v>105000</v>
      </c>
    </row>
    <row r="1719" spans="1:6" x14ac:dyDescent="0.25">
      <c r="A1719">
        <v>39</v>
      </c>
      <c r="B1719" t="s">
        <v>9</v>
      </c>
      <c r="C1719" t="s">
        <v>186</v>
      </c>
      <c r="D1719" t="s">
        <v>78</v>
      </c>
      <c r="E1719">
        <v>11</v>
      </c>
      <c r="F1719">
        <v>160000</v>
      </c>
    </row>
    <row r="1720" spans="1:6" x14ac:dyDescent="0.25">
      <c r="A1720">
        <v>32</v>
      </c>
      <c r="B1720" t="s">
        <v>6</v>
      </c>
      <c r="C1720" t="s">
        <v>185</v>
      </c>
      <c r="D1720" t="s">
        <v>191</v>
      </c>
      <c r="E1720">
        <v>6</v>
      </c>
      <c r="F1720">
        <v>110000</v>
      </c>
    </row>
    <row r="1721" spans="1:6" x14ac:dyDescent="0.25">
      <c r="A1721">
        <v>50</v>
      </c>
      <c r="B1721" t="s">
        <v>6</v>
      </c>
      <c r="C1721" t="s">
        <v>12</v>
      </c>
      <c r="D1721" t="s">
        <v>187</v>
      </c>
      <c r="E1721">
        <v>17</v>
      </c>
      <c r="F1721">
        <v>195000</v>
      </c>
    </row>
    <row r="1722" spans="1:6" x14ac:dyDescent="0.25">
      <c r="A1722">
        <v>27</v>
      </c>
      <c r="B1722" t="s">
        <v>6</v>
      </c>
      <c r="C1722" t="s">
        <v>185</v>
      </c>
      <c r="D1722" t="s">
        <v>188</v>
      </c>
      <c r="E1722">
        <v>3</v>
      </c>
      <c r="F1722">
        <v>85000</v>
      </c>
    </row>
    <row r="1723" spans="1:6" x14ac:dyDescent="0.25">
      <c r="A1723">
        <v>46</v>
      </c>
      <c r="B1723" t="s">
        <v>6</v>
      </c>
      <c r="C1723" t="s">
        <v>12</v>
      </c>
      <c r="D1723" t="s">
        <v>189</v>
      </c>
      <c r="E1723">
        <v>14</v>
      </c>
      <c r="F1723">
        <v>180000</v>
      </c>
    </row>
    <row r="1724" spans="1:6" x14ac:dyDescent="0.25">
      <c r="A1724">
        <v>25</v>
      </c>
      <c r="B1724" t="s">
        <v>9</v>
      </c>
      <c r="C1724" t="s">
        <v>185</v>
      </c>
      <c r="D1724" t="s">
        <v>191</v>
      </c>
      <c r="E1724">
        <v>1</v>
      </c>
      <c r="F1724">
        <v>55000</v>
      </c>
    </row>
    <row r="1725" spans="1:6" x14ac:dyDescent="0.25">
      <c r="A1725">
        <v>43</v>
      </c>
      <c r="B1725" t="s">
        <v>6</v>
      </c>
      <c r="C1725" t="s">
        <v>12</v>
      </c>
      <c r="D1725" t="s">
        <v>189</v>
      </c>
      <c r="E1725">
        <v>13</v>
      </c>
      <c r="F1725">
        <v>185000</v>
      </c>
    </row>
    <row r="1726" spans="1:6" x14ac:dyDescent="0.25">
      <c r="A1726">
        <v>35</v>
      </c>
      <c r="B1726" t="s">
        <v>6</v>
      </c>
      <c r="C1726" t="s">
        <v>185</v>
      </c>
      <c r="D1726" t="s">
        <v>188</v>
      </c>
      <c r="E1726">
        <v>8</v>
      </c>
      <c r="F1726">
        <v>140000</v>
      </c>
    </row>
    <row r="1727" spans="1:6" x14ac:dyDescent="0.25">
      <c r="A1727">
        <v>29</v>
      </c>
      <c r="B1727" t="s">
        <v>9</v>
      </c>
      <c r="C1727" t="s">
        <v>186</v>
      </c>
      <c r="D1727" t="s">
        <v>188</v>
      </c>
      <c r="E1727">
        <v>3</v>
      </c>
      <c r="F1727">
        <v>90000</v>
      </c>
    </row>
    <row r="1728" spans="1:6" x14ac:dyDescent="0.25">
      <c r="A1728">
        <v>40</v>
      </c>
      <c r="B1728" t="s">
        <v>9</v>
      </c>
      <c r="C1728" t="s">
        <v>12</v>
      </c>
      <c r="D1728" t="s">
        <v>78</v>
      </c>
      <c r="E1728">
        <v>12</v>
      </c>
      <c r="F1728">
        <v>160000</v>
      </c>
    </row>
    <row r="1729" spans="1:6" x14ac:dyDescent="0.25">
      <c r="A1729">
        <v>35</v>
      </c>
      <c r="B1729" t="s">
        <v>6</v>
      </c>
      <c r="C1729" t="s">
        <v>185</v>
      </c>
      <c r="D1729" t="s">
        <v>190</v>
      </c>
      <c r="E1729">
        <v>8</v>
      </c>
      <c r="F1729">
        <v>145000</v>
      </c>
    </row>
    <row r="1730" spans="1:6" x14ac:dyDescent="0.25">
      <c r="A1730">
        <v>41</v>
      </c>
      <c r="B1730" t="s">
        <v>6</v>
      </c>
      <c r="C1730" t="s">
        <v>12</v>
      </c>
      <c r="D1730" t="s">
        <v>189</v>
      </c>
      <c r="E1730">
        <v>13</v>
      </c>
      <c r="F1730">
        <v>185000</v>
      </c>
    </row>
    <row r="1731" spans="1:6" x14ac:dyDescent="0.25">
      <c r="A1731">
        <v>30</v>
      </c>
      <c r="B1731" t="s">
        <v>6</v>
      </c>
      <c r="C1731" t="s">
        <v>186</v>
      </c>
      <c r="D1731" t="s">
        <v>190</v>
      </c>
      <c r="E1731">
        <v>5</v>
      </c>
      <c r="F1731">
        <v>105000</v>
      </c>
    </row>
    <row r="1732" spans="1:6" x14ac:dyDescent="0.25">
      <c r="A1732">
        <v>33</v>
      </c>
      <c r="B1732" t="s">
        <v>6</v>
      </c>
      <c r="C1732" t="s">
        <v>185</v>
      </c>
      <c r="D1732" t="s">
        <v>191</v>
      </c>
      <c r="E1732">
        <v>6</v>
      </c>
      <c r="F1732">
        <v>110000</v>
      </c>
    </row>
    <row r="1733" spans="1:6" x14ac:dyDescent="0.25">
      <c r="A1733">
        <v>55</v>
      </c>
      <c r="B1733" t="s">
        <v>6</v>
      </c>
      <c r="C1733" t="s">
        <v>12</v>
      </c>
      <c r="D1733" t="s">
        <v>187</v>
      </c>
      <c r="E1733">
        <v>18</v>
      </c>
      <c r="F1733">
        <v>210000</v>
      </c>
    </row>
    <row r="1734" spans="1:6" x14ac:dyDescent="0.25">
      <c r="A1734">
        <v>26</v>
      </c>
      <c r="B1734" t="s">
        <v>9</v>
      </c>
      <c r="C1734" t="s">
        <v>186</v>
      </c>
      <c r="D1734" t="s">
        <v>191</v>
      </c>
      <c r="E1734">
        <v>1</v>
      </c>
      <c r="F1734">
        <v>55000</v>
      </c>
    </row>
    <row r="1735" spans="1:6" x14ac:dyDescent="0.25">
      <c r="A1735">
        <v>47</v>
      </c>
      <c r="B1735" t="s">
        <v>6</v>
      </c>
      <c r="C1735" t="s">
        <v>12</v>
      </c>
      <c r="D1735" t="s">
        <v>189</v>
      </c>
      <c r="E1735">
        <v>16</v>
      </c>
      <c r="F1735">
        <v>190000</v>
      </c>
    </row>
    <row r="1736" spans="1:6" x14ac:dyDescent="0.25">
      <c r="A1736">
        <v>44</v>
      </c>
      <c r="B1736" t="s">
        <v>9</v>
      </c>
      <c r="C1736" t="s">
        <v>12</v>
      </c>
      <c r="D1736" t="s">
        <v>187</v>
      </c>
      <c r="E1736">
        <v>11</v>
      </c>
      <c r="F1736">
        <v>165000</v>
      </c>
    </row>
    <row r="1737" spans="1:6" x14ac:dyDescent="0.25">
      <c r="A1737">
        <v>30</v>
      </c>
      <c r="B1737" t="s">
        <v>6</v>
      </c>
      <c r="C1737" t="s">
        <v>186</v>
      </c>
      <c r="D1737" t="s">
        <v>190</v>
      </c>
      <c r="E1737">
        <v>5</v>
      </c>
      <c r="F1737">
        <v>105000</v>
      </c>
    </row>
    <row r="1738" spans="1:6" x14ac:dyDescent="0.25">
      <c r="A1738">
        <v>39</v>
      </c>
      <c r="B1738" t="s">
        <v>9</v>
      </c>
      <c r="C1738" t="s">
        <v>186</v>
      </c>
      <c r="D1738" t="s">
        <v>78</v>
      </c>
      <c r="E1738">
        <v>11</v>
      </c>
      <c r="F1738">
        <v>160000</v>
      </c>
    </row>
    <row r="1739" spans="1:6" x14ac:dyDescent="0.25">
      <c r="A1739">
        <v>32</v>
      </c>
      <c r="B1739" t="s">
        <v>6</v>
      </c>
      <c r="C1739" t="s">
        <v>185</v>
      </c>
      <c r="D1739" t="s">
        <v>191</v>
      </c>
      <c r="E1739">
        <v>6</v>
      </c>
      <c r="F1739">
        <v>110000</v>
      </c>
    </row>
    <row r="1740" spans="1:6" x14ac:dyDescent="0.25">
      <c r="A1740">
        <v>50</v>
      </c>
      <c r="B1740" t="s">
        <v>6</v>
      </c>
      <c r="C1740" t="s">
        <v>12</v>
      </c>
      <c r="D1740" t="s">
        <v>187</v>
      </c>
      <c r="E1740">
        <v>17</v>
      </c>
      <c r="F1740">
        <v>195000</v>
      </c>
    </row>
    <row r="1741" spans="1:6" x14ac:dyDescent="0.25">
      <c r="A1741">
        <v>27</v>
      </c>
      <c r="B1741" t="s">
        <v>6</v>
      </c>
      <c r="C1741" t="s">
        <v>185</v>
      </c>
      <c r="D1741" t="s">
        <v>188</v>
      </c>
      <c r="E1741">
        <v>3</v>
      </c>
      <c r="F1741">
        <v>85000</v>
      </c>
    </row>
    <row r="1742" spans="1:6" x14ac:dyDescent="0.25">
      <c r="A1742">
        <v>46</v>
      </c>
      <c r="B1742" t="s">
        <v>6</v>
      </c>
      <c r="C1742" t="s">
        <v>12</v>
      </c>
      <c r="D1742" t="s">
        <v>189</v>
      </c>
      <c r="E1742">
        <v>14</v>
      </c>
      <c r="F1742">
        <v>180000</v>
      </c>
    </row>
    <row r="1743" spans="1:6" x14ac:dyDescent="0.25">
      <c r="A1743">
        <v>25</v>
      </c>
      <c r="B1743" t="s">
        <v>9</v>
      </c>
      <c r="C1743" t="s">
        <v>185</v>
      </c>
      <c r="D1743" t="s">
        <v>191</v>
      </c>
      <c r="E1743">
        <v>1</v>
      </c>
      <c r="F1743">
        <v>55000</v>
      </c>
    </row>
    <row r="1744" spans="1:6" x14ac:dyDescent="0.25">
      <c r="A1744">
        <v>43</v>
      </c>
      <c r="B1744" t="s">
        <v>6</v>
      </c>
      <c r="C1744" t="s">
        <v>12</v>
      </c>
      <c r="D1744" t="s">
        <v>189</v>
      </c>
      <c r="E1744">
        <v>13</v>
      </c>
      <c r="F1744">
        <v>185000</v>
      </c>
    </row>
    <row r="1745" spans="1:6" x14ac:dyDescent="0.25">
      <c r="A1745">
        <v>35</v>
      </c>
      <c r="B1745" t="s">
        <v>6</v>
      </c>
      <c r="C1745" t="s">
        <v>185</v>
      </c>
      <c r="D1745" t="s">
        <v>188</v>
      </c>
      <c r="E1745">
        <v>8</v>
      </c>
      <c r="F1745">
        <v>140000</v>
      </c>
    </row>
    <row r="1746" spans="1:6" x14ac:dyDescent="0.25">
      <c r="A1746">
        <v>29</v>
      </c>
      <c r="B1746" t="s">
        <v>9</v>
      </c>
      <c r="C1746" t="s">
        <v>186</v>
      </c>
      <c r="D1746" t="s">
        <v>188</v>
      </c>
      <c r="E1746">
        <v>3</v>
      </c>
      <c r="F1746">
        <v>90000</v>
      </c>
    </row>
    <row r="1747" spans="1:6" x14ac:dyDescent="0.25">
      <c r="A1747">
        <v>40</v>
      </c>
      <c r="B1747" t="s">
        <v>9</v>
      </c>
      <c r="C1747" t="s">
        <v>12</v>
      </c>
      <c r="D1747" t="s">
        <v>78</v>
      </c>
      <c r="E1747">
        <v>12</v>
      </c>
      <c r="F1747">
        <v>160000</v>
      </c>
    </row>
    <row r="1748" spans="1:6" x14ac:dyDescent="0.25">
      <c r="A1748">
        <v>35</v>
      </c>
      <c r="B1748" t="s">
        <v>6</v>
      </c>
      <c r="C1748" t="s">
        <v>185</v>
      </c>
      <c r="D1748" t="s">
        <v>190</v>
      </c>
      <c r="E1748">
        <v>8</v>
      </c>
      <c r="F1748">
        <v>145000</v>
      </c>
    </row>
    <row r="1749" spans="1:6" x14ac:dyDescent="0.25">
      <c r="A1749">
        <v>41</v>
      </c>
      <c r="B1749" t="s">
        <v>6</v>
      </c>
      <c r="C1749" t="s">
        <v>12</v>
      </c>
      <c r="D1749" t="s">
        <v>189</v>
      </c>
      <c r="E1749">
        <v>13</v>
      </c>
      <c r="F1749">
        <v>185000</v>
      </c>
    </row>
    <row r="1750" spans="1:6" x14ac:dyDescent="0.25">
      <c r="A1750">
        <v>30</v>
      </c>
      <c r="B1750" t="s">
        <v>6</v>
      </c>
      <c r="C1750" t="s">
        <v>186</v>
      </c>
      <c r="D1750" t="s">
        <v>190</v>
      </c>
      <c r="E1750">
        <v>5</v>
      </c>
      <c r="F1750">
        <v>105000</v>
      </c>
    </row>
    <row r="1751" spans="1:6" x14ac:dyDescent="0.25">
      <c r="A1751">
        <v>33</v>
      </c>
      <c r="B1751" t="s">
        <v>6</v>
      </c>
      <c r="C1751" t="s">
        <v>185</v>
      </c>
      <c r="D1751" t="s">
        <v>191</v>
      </c>
      <c r="E1751">
        <v>6</v>
      </c>
      <c r="F1751">
        <v>110000</v>
      </c>
    </row>
    <row r="1752" spans="1:6" x14ac:dyDescent="0.25">
      <c r="A1752">
        <v>55</v>
      </c>
      <c r="B1752" t="s">
        <v>6</v>
      </c>
      <c r="C1752" t="s">
        <v>12</v>
      </c>
      <c r="D1752" t="s">
        <v>187</v>
      </c>
      <c r="E1752">
        <v>18</v>
      </c>
      <c r="F1752">
        <v>210000</v>
      </c>
    </row>
    <row r="1753" spans="1:6" x14ac:dyDescent="0.25">
      <c r="A1753">
        <v>26</v>
      </c>
      <c r="B1753" t="s">
        <v>9</v>
      </c>
      <c r="C1753" t="s">
        <v>186</v>
      </c>
      <c r="D1753" t="s">
        <v>191</v>
      </c>
      <c r="E1753">
        <v>1</v>
      </c>
      <c r="F1753">
        <v>55000</v>
      </c>
    </row>
    <row r="1754" spans="1:6" x14ac:dyDescent="0.25">
      <c r="A1754">
        <v>47</v>
      </c>
      <c r="B1754" t="s">
        <v>6</v>
      </c>
      <c r="C1754" t="s">
        <v>12</v>
      </c>
      <c r="D1754" t="s">
        <v>189</v>
      </c>
      <c r="E1754">
        <v>16</v>
      </c>
      <c r="F1754">
        <v>190000</v>
      </c>
    </row>
    <row r="1755" spans="1:6" x14ac:dyDescent="0.25">
      <c r="A1755">
        <v>44</v>
      </c>
      <c r="B1755" t="s">
        <v>9</v>
      </c>
      <c r="C1755" t="s">
        <v>12</v>
      </c>
      <c r="D1755" t="s">
        <v>187</v>
      </c>
      <c r="E1755">
        <v>11</v>
      </c>
      <c r="F1755">
        <v>165000</v>
      </c>
    </row>
    <row r="1756" spans="1:6" x14ac:dyDescent="0.25">
      <c r="A1756">
        <v>30</v>
      </c>
      <c r="B1756" t="s">
        <v>6</v>
      </c>
      <c r="C1756" t="s">
        <v>186</v>
      </c>
      <c r="D1756" t="s">
        <v>190</v>
      </c>
      <c r="E1756">
        <v>5</v>
      </c>
      <c r="F1756">
        <v>105000</v>
      </c>
    </row>
    <row r="1757" spans="1:6" x14ac:dyDescent="0.25">
      <c r="A1757">
        <v>39</v>
      </c>
      <c r="B1757" t="s">
        <v>9</v>
      </c>
      <c r="C1757" t="s">
        <v>186</v>
      </c>
      <c r="D1757" t="s">
        <v>78</v>
      </c>
      <c r="E1757">
        <v>11</v>
      </c>
      <c r="F1757">
        <v>160000</v>
      </c>
    </row>
    <row r="1758" spans="1:6" x14ac:dyDescent="0.25">
      <c r="A1758">
        <v>32</v>
      </c>
      <c r="B1758" t="s">
        <v>6</v>
      </c>
      <c r="C1758" t="s">
        <v>185</v>
      </c>
      <c r="D1758" t="s">
        <v>191</v>
      </c>
      <c r="E1758">
        <v>6</v>
      </c>
      <c r="F1758">
        <v>110000</v>
      </c>
    </row>
    <row r="1759" spans="1:6" x14ac:dyDescent="0.25">
      <c r="A1759">
        <v>50</v>
      </c>
      <c r="B1759" t="s">
        <v>6</v>
      </c>
      <c r="C1759" t="s">
        <v>12</v>
      </c>
      <c r="D1759" t="s">
        <v>187</v>
      </c>
      <c r="E1759">
        <v>17</v>
      </c>
      <c r="F1759">
        <v>195000</v>
      </c>
    </row>
    <row r="1760" spans="1:6" x14ac:dyDescent="0.25">
      <c r="A1760">
        <v>27</v>
      </c>
      <c r="B1760" t="s">
        <v>6</v>
      </c>
      <c r="C1760" t="s">
        <v>185</v>
      </c>
      <c r="D1760" t="s">
        <v>188</v>
      </c>
      <c r="E1760">
        <v>3</v>
      </c>
      <c r="F1760">
        <v>85000</v>
      </c>
    </row>
    <row r="1761" spans="1:6" x14ac:dyDescent="0.25">
      <c r="A1761">
        <v>46</v>
      </c>
      <c r="B1761" t="s">
        <v>6</v>
      </c>
      <c r="C1761" t="s">
        <v>12</v>
      </c>
      <c r="D1761" t="s">
        <v>189</v>
      </c>
      <c r="E1761">
        <v>14</v>
      </c>
      <c r="F1761">
        <v>180000</v>
      </c>
    </row>
    <row r="1762" spans="1:6" x14ac:dyDescent="0.25">
      <c r="A1762">
        <v>25</v>
      </c>
      <c r="B1762" t="s">
        <v>9</v>
      </c>
      <c r="C1762" t="s">
        <v>185</v>
      </c>
      <c r="D1762" t="s">
        <v>191</v>
      </c>
      <c r="E1762">
        <v>1</v>
      </c>
      <c r="F1762">
        <v>55000</v>
      </c>
    </row>
    <row r="1763" spans="1:6" x14ac:dyDescent="0.25">
      <c r="A1763">
        <v>43</v>
      </c>
      <c r="B1763" t="s">
        <v>6</v>
      </c>
      <c r="C1763" t="s">
        <v>12</v>
      </c>
      <c r="D1763" t="s">
        <v>189</v>
      </c>
      <c r="E1763">
        <v>13</v>
      </c>
      <c r="F1763">
        <v>185000</v>
      </c>
    </row>
    <row r="1764" spans="1:6" x14ac:dyDescent="0.25">
      <c r="A1764">
        <v>35</v>
      </c>
      <c r="B1764" t="s">
        <v>6</v>
      </c>
      <c r="C1764" t="s">
        <v>185</v>
      </c>
      <c r="D1764" t="s">
        <v>188</v>
      </c>
      <c r="E1764">
        <v>8</v>
      </c>
      <c r="F1764">
        <v>140000</v>
      </c>
    </row>
    <row r="1765" spans="1:6" x14ac:dyDescent="0.25">
      <c r="A1765">
        <v>29</v>
      </c>
      <c r="B1765" t="s">
        <v>9</v>
      </c>
      <c r="C1765" t="s">
        <v>186</v>
      </c>
      <c r="D1765" t="s">
        <v>188</v>
      </c>
      <c r="E1765">
        <v>3</v>
      </c>
      <c r="F1765">
        <v>90000</v>
      </c>
    </row>
    <row r="1766" spans="1:6" x14ac:dyDescent="0.25">
      <c r="A1766">
        <v>40</v>
      </c>
      <c r="B1766" t="s">
        <v>9</v>
      </c>
      <c r="C1766" t="s">
        <v>12</v>
      </c>
      <c r="D1766" t="s">
        <v>78</v>
      </c>
      <c r="E1766">
        <v>12</v>
      </c>
      <c r="F1766">
        <v>160000</v>
      </c>
    </row>
    <row r="1767" spans="1:6" x14ac:dyDescent="0.25">
      <c r="A1767">
        <v>35</v>
      </c>
      <c r="B1767" t="s">
        <v>6</v>
      </c>
      <c r="C1767" t="s">
        <v>185</v>
      </c>
      <c r="D1767" t="s">
        <v>190</v>
      </c>
      <c r="E1767">
        <v>8</v>
      </c>
      <c r="F1767">
        <v>145000</v>
      </c>
    </row>
    <row r="1768" spans="1:6" x14ac:dyDescent="0.25">
      <c r="A1768">
        <v>41</v>
      </c>
      <c r="B1768" t="s">
        <v>6</v>
      </c>
      <c r="C1768" t="s">
        <v>12</v>
      </c>
      <c r="D1768" t="s">
        <v>189</v>
      </c>
      <c r="E1768">
        <v>13</v>
      </c>
      <c r="F1768">
        <v>185000</v>
      </c>
    </row>
    <row r="1769" spans="1:6" x14ac:dyDescent="0.25">
      <c r="A1769">
        <v>30</v>
      </c>
      <c r="B1769" t="s">
        <v>6</v>
      </c>
      <c r="C1769" t="s">
        <v>186</v>
      </c>
      <c r="D1769" t="s">
        <v>190</v>
      </c>
      <c r="E1769">
        <v>5</v>
      </c>
      <c r="F1769">
        <v>105000</v>
      </c>
    </row>
    <row r="1770" spans="1:6" x14ac:dyDescent="0.25">
      <c r="A1770">
        <v>33</v>
      </c>
      <c r="B1770" t="s">
        <v>6</v>
      </c>
      <c r="C1770" t="s">
        <v>185</v>
      </c>
      <c r="D1770" t="s">
        <v>191</v>
      </c>
      <c r="E1770">
        <v>6</v>
      </c>
      <c r="F1770">
        <v>110000</v>
      </c>
    </row>
    <row r="1771" spans="1:6" x14ac:dyDescent="0.25">
      <c r="A1771">
        <v>55</v>
      </c>
      <c r="B1771" t="s">
        <v>6</v>
      </c>
      <c r="C1771" t="s">
        <v>12</v>
      </c>
      <c r="D1771" t="s">
        <v>187</v>
      </c>
      <c r="E1771">
        <v>18</v>
      </c>
      <c r="F1771">
        <v>210000</v>
      </c>
    </row>
    <row r="1772" spans="1:6" x14ac:dyDescent="0.25">
      <c r="A1772">
        <v>31</v>
      </c>
      <c r="B1772" t="s">
        <v>6</v>
      </c>
      <c r="C1772" t="s">
        <v>185</v>
      </c>
      <c r="D1772" t="s">
        <v>191</v>
      </c>
      <c r="E1772">
        <v>6</v>
      </c>
      <c r="F1772">
        <v>115000</v>
      </c>
    </row>
    <row r="1773" spans="1:6" x14ac:dyDescent="0.25">
      <c r="A1773">
        <v>42</v>
      </c>
      <c r="B1773" t="s">
        <v>9</v>
      </c>
      <c r="C1773" t="s">
        <v>186</v>
      </c>
      <c r="D1773" t="s">
        <v>187</v>
      </c>
      <c r="E1773">
        <v>13</v>
      </c>
      <c r="F1773">
        <v>170000</v>
      </c>
    </row>
    <row r="1774" spans="1:6" x14ac:dyDescent="0.25">
      <c r="A1774">
        <v>27</v>
      </c>
      <c r="B1774" t="s">
        <v>9</v>
      </c>
      <c r="C1774" t="s">
        <v>185</v>
      </c>
      <c r="D1774" t="s">
        <v>188</v>
      </c>
      <c r="E1774">
        <v>3</v>
      </c>
      <c r="F1774">
        <v>80000</v>
      </c>
    </row>
    <row r="1775" spans="1:6" x14ac:dyDescent="0.25">
      <c r="A1775">
        <v>51</v>
      </c>
      <c r="B1775" t="s">
        <v>6</v>
      </c>
      <c r="C1775" t="s">
        <v>12</v>
      </c>
      <c r="D1775" t="s">
        <v>189</v>
      </c>
      <c r="E1775">
        <v>19</v>
      </c>
      <c r="F1775">
        <v>200000</v>
      </c>
    </row>
    <row r="1776" spans="1:6" x14ac:dyDescent="0.25">
      <c r="A1776">
        <v>34</v>
      </c>
      <c r="B1776" t="s">
        <v>9</v>
      </c>
      <c r="C1776" t="s">
        <v>186</v>
      </c>
      <c r="D1776" t="s">
        <v>190</v>
      </c>
      <c r="E1776">
        <v>7</v>
      </c>
      <c r="F1776">
        <v>130000</v>
      </c>
    </row>
    <row r="1777" spans="1:6" x14ac:dyDescent="0.25">
      <c r="A1777">
        <v>38</v>
      </c>
      <c r="B1777" t="s">
        <v>6</v>
      </c>
      <c r="C1777" t="s">
        <v>185</v>
      </c>
      <c r="D1777" t="s">
        <v>187</v>
      </c>
      <c r="E1777">
        <v>11</v>
      </c>
      <c r="F1777">
        <v>155000</v>
      </c>
    </row>
    <row r="1778" spans="1:6" x14ac:dyDescent="0.25">
      <c r="A1778">
        <v>29</v>
      </c>
      <c r="B1778" t="s">
        <v>6</v>
      </c>
      <c r="C1778" t="s">
        <v>185</v>
      </c>
      <c r="D1778" t="s">
        <v>191</v>
      </c>
      <c r="E1778">
        <v>5</v>
      </c>
      <c r="F1778">
        <v>105000</v>
      </c>
    </row>
    <row r="1779" spans="1:6" x14ac:dyDescent="0.25">
      <c r="A1779">
        <v>43</v>
      </c>
      <c r="B1779" t="s">
        <v>9</v>
      </c>
      <c r="C1779" t="s">
        <v>12</v>
      </c>
      <c r="D1779" t="s">
        <v>189</v>
      </c>
      <c r="E1779">
        <v>14</v>
      </c>
      <c r="F1779">
        <v>190000</v>
      </c>
    </row>
    <row r="1780" spans="1:6" x14ac:dyDescent="0.25">
      <c r="A1780">
        <v>36</v>
      </c>
      <c r="B1780" t="s">
        <v>6</v>
      </c>
      <c r="C1780" t="s">
        <v>186</v>
      </c>
      <c r="D1780" t="s">
        <v>188</v>
      </c>
      <c r="E1780">
        <v>8</v>
      </c>
      <c r="F1780">
        <v>140000</v>
      </c>
    </row>
    <row r="1781" spans="1:6" x14ac:dyDescent="0.25">
      <c r="A1781">
        <v>48</v>
      </c>
      <c r="B1781" t="s">
        <v>6</v>
      </c>
      <c r="C1781" t="s">
        <v>12</v>
      </c>
      <c r="D1781" t="s">
        <v>187</v>
      </c>
      <c r="E1781">
        <v>16</v>
      </c>
      <c r="F1781">
        <v>185000</v>
      </c>
    </row>
    <row r="1782" spans="1:6" x14ac:dyDescent="0.25">
      <c r="A1782">
        <v>35</v>
      </c>
      <c r="B1782" t="s">
        <v>9</v>
      </c>
      <c r="C1782" t="s">
        <v>185</v>
      </c>
      <c r="D1782" t="s">
        <v>190</v>
      </c>
      <c r="E1782">
        <v>8</v>
      </c>
      <c r="F1782">
        <v>145000</v>
      </c>
    </row>
    <row r="1783" spans="1:6" x14ac:dyDescent="0.25">
      <c r="A1783">
        <v>30</v>
      </c>
      <c r="B1783" t="s">
        <v>9</v>
      </c>
      <c r="C1783" t="s">
        <v>186</v>
      </c>
      <c r="D1783" t="s">
        <v>191</v>
      </c>
      <c r="E1783">
        <v>4</v>
      </c>
      <c r="F1783">
        <v>90000</v>
      </c>
    </row>
    <row r="1784" spans="1:6" x14ac:dyDescent="0.25">
      <c r="A1784">
        <v>50</v>
      </c>
      <c r="B1784" t="s">
        <v>6</v>
      </c>
      <c r="C1784" t="s">
        <v>12</v>
      </c>
      <c r="D1784" t="s">
        <v>189</v>
      </c>
      <c r="E1784">
        <v>18</v>
      </c>
      <c r="F1784">
        <v>195000</v>
      </c>
    </row>
    <row r="1785" spans="1:6" x14ac:dyDescent="0.25">
      <c r="A1785">
        <v>29</v>
      </c>
      <c r="B1785" t="s">
        <v>6</v>
      </c>
      <c r="C1785" t="s">
        <v>185</v>
      </c>
      <c r="D1785" t="s">
        <v>188</v>
      </c>
      <c r="E1785">
        <v>4</v>
      </c>
      <c r="F1785">
        <v>95000</v>
      </c>
    </row>
    <row r="1786" spans="1:6" x14ac:dyDescent="0.25">
      <c r="A1786">
        <v>41</v>
      </c>
      <c r="B1786" t="s">
        <v>6</v>
      </c>
      <c r="C1786" t="s">
        <v>186</v>
      </c>
      <c r="D1786" t="s">
        <v>187</v>
      </c>
      <c r="E1786">
        <v>13</v>
      </c>
      <c r="F1786">
        <v>170000</v>
      </c>
    </row>
    <row r="1787" spans="1:6" x14ac:dyDescent="0.25">
      <c r="A1787">
        <v>33</v>
      </c>
      <c r="B1787" t="s">
        <v>9</v>
      </c>
      <c r="C1787" t="s">
        <v>185</v>
      </c>
      <c r="D1787" t="s">
        <v>190</v>
      </c>
      <c r="E1787">
        <v>6</v>
      </c>
      <c r="F1787">
        <v>115000</v>
      </c>
    </row>
    <row r="1788" spans="1:6" x14ac:dyDescent="0.25">
      <c r="A1788">
        <v>45</v>
      </c>
      <c r="B1788" t="s">
        <v>6</v>
      </c>
      <c r="C1788" t="s">
        <v>12</v>
      </c>
      <c r="D1788" t="s">
        <v>189</v>
      </c>
      <c r="E1788">
        <v>16</v>
      </c>
      <c r="F1788">
        <v>185000</v>
      </c>
    </row>
    <row r="1789" spans="1:6" x14ac:dyDescent="0.25">
      <c r="A1789">
        <v>28</v>
      </c>
      <c r="B1789" t="s">
        <v>9</v>
      </c>
      <c r="C1789" t="s">
        <v>185</v>
      </c>
      <c r="D1789" t="s">
        <v>191</v>
      </c>
      <c r="E1789">
        <v>2</v>
      </c>
      <c r="F1789">
        <v>65000</v>
      </c>
    </row>
    <row r="1790" spans="1:6" x14ac:dyDescent="0.25">
      <c r="A1790">
        <v>39</v>
      </c>
      <c r="B1790" t="s">
        <v>9</v>
      </c>
      <c r="C1790" t="s">
        <v>186</v>
      </c>
      <c r="D1790" t="s">
        <v>187</v>
      </c>
      <c r="E1790">
        <v>12</v>
      </c>
      <c r="F1790">
        <v>160000</v>
      </c>
    </row>
    <row r="1791" spans="1:6" x14ac:dyDescent="0.25">
      <c r="A1791">
        <v>30</v>
      </c>
      <c r="B1791" t="s">
        <v>6</v>
      </c>
      <c r="C1791" t="s">
        <v>185</v>
      </c>
      <c r="D1791" t="s">
        <v>188</v>
      </c>
      <c r="E1791">
        <v>5</v>
      </c>
      <c r="F1791">
        <v>100000</v>
      </c>
    </row>
    <row r="1792" spans="1:6" x14ac:dyDescent="0.25">
      <c r="A1792">
        <v>46</v>
      </c>
      <c r="B1792" t="s">
        <v>6</v>
      </c>
      <c r="C1792" t="s">
        <v>12</v>
      </c>
      <c r="D1792" t="s">
        <v>189</v>
      </c>
      <c r="E1792">
        <v>15</v>
      </c>
      <c r="F1792">
        <v>180000</v>
      </c>
    </row>
    <row r="1793" spans="1:6" x14ac:dyDescent="0.25">
      <c r="A1793">
        <v>25</v>
      </c>
      <c r="B1793" t="s">
        <v>9</v>
      </c>
      <c r="C1793" t="s">
        <v>185</v>
      </c>
      <c r="D1793" t="s">
        <v>191</v>
      </c>
      <c r="E1793">
        <v>1</v>
      </c>
      <c r="F1793">
        <v>55000</v>
      </c>
    </row>
    <row r="1794" spans="1:6" x14ac:dyDescent="0.25">
      <c r="A1794">
        <v>42</v>
      </c>
      <c r="B1794" t="s">
        <v>6</v>
      </c>
      <c r="C1794" t="s">
        <v>12</v>
      </c>
      <c r="D1794" t="s">
        <v>187</v>
      </c>
      <c r="E1794">
        <v>14</v>
      </c>
      <c r="F1794">
        <v>190000</v>
      </c>
    </row>
    <row r="1795" spans="1:6" x14ac:dyDescent="0.25">
      <c r="A1795">
        <v>31</v>
      </c>
      <c r="B1795" t="s">
        <v>6</v>
      </c>
      <c r="C1795" t="s">
        <v>185</v>
      </c>
      <c r="D1795" t="s">
        <v>190</v>
      </c>
      <c r="E1795">
        <v>6</v>
      </c>
      <c r="F1795">
        <v>115000</v>
      </c>
    </row>
    <row r="1796" spans="1:6" x14ac:dyDescent="0.25">
      <c r="A1796">
        <v>49</v>
      </c>
      <c r="B1796" t="s">
        <v>9</v>
      </c>
      <c r="C1796" t="s">
        <v>12</v>
      </c>
      <c r="D1796" t="s">
        <v>189</v>
      </c>
      <c r="E1796">
        <v>17</v>
      </c>
      <c r="F1796">
        <v>195000</v>
      </c>
    </row>
    <row r="1797" spans="1:6" x14ac:dyDescent="0.25">
      <c r="A1797">
        <v>36</v>
      </c>
      <c r="B1797" t="s">
        <v>6</v>
      </c>
      <c r="C1797" t="s">
        <v>186</v>
      </c>
      <c r="D1797" t="s">
        <v>188</v>
      </c>
      <c r="E1797">
        <v>9</v>
      </c>
      <c r="F1797">
        <v>150000</v>
      </c>
    </row>
    <row r="1798" spans="1:6" x14ac:dyDescent="0.25">
      <c r="A1798">
        <v>33</v>
      </c>
      <c r="B1798" t="s">
        <v>9</v>
      </c>
      <c r="C1798" t="s">
        <v>185</v>
      </c>
      <c r="D1798" t="s">
        <v>190</v>
      </c>
      <c r="E1798">
        <v>6</v>
      </c>
      <c r="F1798">
        <v>115000</v>
      </c>
    </row>
    <row r="1799" spans="1:6" x14ac:dyDescent="0.25">
      <c r="A1799">
        <v>45</v>
      </c>
      <c r="B1799" t="s">
        <v>6</v>
      </c>
      <c r="C1799" t="s">
        <v>12</v>
      </c>
      <c r="D1799" t="s">
        <v>187</v>
      </c>
      <c r="E1799">
        <v>16</v>
      </c>
      <c r="F1799">
        <v>185000</v>
      </c>
    </row>
    <row r="1800" spans="1:6" x14ac:dyDescent="0.25">
      <c r="A1800">
        <v>28</v>
      </c>
      <c r="B1800" t="s">
        <v>9</v>
      </c>
      <c r="C1800" t="s">
        <v>185</v>
      </c>
      <c r="D1800" t="s">
        <v>191</v>
      </c>
      <c r="E1800">
        <v>2</v>
      </c>
      <c r="F1800">
        <v>65000</v>
      </c>
    </row>
    <row r="1801" spans="1:6" x14ac:dyDescent="0.25">
      <c r="A1801">
        <v>39</v>
      </c>
      <c r="B1801" t="s">
        <v>9</v>
      </c>
      <c r="C1801" t="s">
        <v>186</v>
      </c>
      <c r="D1801" t="s">
        <v>187</v>
      </c>
      <c r="E1801">
        <v>12</v>
      </c>
      <c r="F1801">
        <v>160000</v>
      </c>
    </row>
    <row r="1802" spans="1:6" x14ac:dyDescent="0.25">
      <c r="A1802">
        <v>30</v>
      </c>
      <c r="B1802" t="s">
        <v>6</v>
      </c>
      <c r="C1802" t="s">
        <v>185</v>
      </c>
      <c r="D1802" t="s">
        <v>188</v>
      </c>
      <c r="E1802">
        <v>5</v>
      </c>
      <c r="F1802">
        <v>100000</v>
      </c>
    </row>
    <row r="1803" spans="1:6" x14ac:dyDescent="0.25">
      <c r="A1803">
        <v>46</v>
      </c>
      <c r="B1803" t="s">
        <v>6</v>
      </c>
      <c r="C1803" t="s">
        <v>12</v>
      </c>
      <c r="D1803" t="s">
        <v>189</v>
      </c>
      <c r="E1803">
        <v>15</v>
      </c>
      <c r="F1803">
        <v>180000</v>
      </c>
    </row>
    <row r="1804" spans="1:6" x14ac:dyDescent="0.25">
      <c r="A1804">
        <v>25</v>
      </c>
      <c r="B1804" t="s">
        <v>9</v>
      </c>
      <c r="C1804" t="s">
        <v>185</v>
      </c>
      <c r="D1804" t="s">
        <v>191</v>
      </c>
      <c r="E1804">
        <v>1</v>
      </c>
      <c r="F1804">
        <v>55000</v>
      </c>
    </row>
    <row r="1805" spans="1:6" x14ac:dyDescent="0.25">
      <c r="A1805">
        <v>42</v>
      </c>
      <c r="B1805" t="s">
        <v>6</v>
      </c>
      <c r="C1805" t="s">
        <v>12</v>
      </c>
      <c r="D1805" t="s">
        <v>187</v>
      </c>
      <c r="E1805">
        <v>14</v>
      </c>
      <c r="F1805">
        <v>190000</v>
      </c>
    </row>
    <row r="1806" spans="1:6" x14ac:dyDescent="0.25">
      <c r="A1806">
        <v>31</v>
      </c>
      <c r="B1806" t="s">
        <v>6</v>
      </c>
      <c r="C1806" t="s">
        <v>185</v>
      </c>
      <c r="D1806" t="s">
        <v>190</v>
      </c>
      <c r="E1806">
        <v>6</v>
      </c>
      <c r="F1806">
        <v>115000</v>
      </c>
    </row>
    <row r="1807" spans="1:6" x14ac:dyDescent="0.25">
      <c r="A1807">
        <v>49</v>
      </c>
      <c r="B1807" t="s">
        <v>9</v>
      </c>
      <c r="C1807" t="s">
        <v>12</v>
      </c>
      <c r="D1807" t="s">
        <v>189</v>
      </c>
      <c r="E1807">
        <v>17</v>
      </c>
      <c r="F1807">
        <v>195000</v>
      </c>
    </row>
    <row r="1808" spans="1:6" x14ac:dyDescent="0.25">
      <c r="A1808">
        <v>36</v>
      </c>
      <c r="B1808" t="s">
        <v>6</v>
      </c>
      <c r="C1808" t="s">
        <v>186</v>
      </c>
      <c r="D1808" t="s">
        <v>188</v>
      </c>
      <c r="E1808">
        <v>9</v>
      </c>
      <c r="F1808">
        <v>150000</v>
      </c>
    </row>
    <row r="1809" spans="1:6" x14ac:dyDescent="0.25">
      <c r="A1809">
        <v>33</v>
      </c>
      <c r="B1809" t="s">
        <v>9</v>
      </c>
      <c r="C1809" t="s">
        <v>185</v>
      </c>
      <c r="D1809" t="s">
        <v>190</v>
      </c>
      <c r="E1809">
        <v>6</v>
      </c>
      <c r="F1809">
        <v>115000</v>
      </c>
    </row>
    <row r="1810" spans="1:6" x14ac:dyDescent="0.25">
      <c r="A1810">
        <v>45</v>
      </c>
      <c r="B1810" t="s">
        <v>6</v>
      </c>
      <c r="C1810" t="s">
        <v>12</v>
      </c>
      <c r="D1810" t="s">
        <v>187</v>
      </c>
      <c r="E1810">
        <v>16</v>
      </c>
      <c r="F1810">
        <v>185000</v>
      </c>
    </row>
    <row r="1811" spans="1:6" x14ac:dyDescent="0.25">
      <c r="A1811">
        <v>28</v>
      </c>
      <c r="B1811" t="s">
        <v>9</v>
      </c>
      <c r="C1811" t="s">
        <v>185</v>
      </c>
      <c r="D1811" t="s">
        <v>191</v>
      </c>
      <c r="E1811">
        <v>2</v>
      </c>
      <c r="F1811">
        <v>65000</v>
      </c>
    </row>
    <row r="1812" spans="1:6" x14ac:dyDescent="0.25">
      <c r="A1812">
        <v>39</v>
      </c>
      <c r="B1812" t="s">
        <v>9</v>
      </c>
      <c r="C1812" t="s">
        <v>186</v>
      </c>
      <c r="D1812" t="s">
        <v>187</v>
      </c>
      <c r="E1812">
        <v>12</v>
      </c>
      <c r="F1812">
        <v>160000</v>
      </c>
    </row>
    <row r="1813" spans="1:6" x14ac:dyDescent="0.25">
      <c r="A1813">
        <v>30</v>
      </c>
      <c r="B1813" t="s">
        <v>6</v>
      </c>
      <c r="C1813" t="s">
        <v>185</v>
      </c>
      <c r="D1813" t="s">
        <v>188</v>
      </c>
      <c r="E1813">
        <v>5</v>
      </c>
      <c r="F1813">
        <v>100000</v>
      </c>
    </row>
    <row r="1814" spans="1:6" x14ac:dyDescent="0.25">
      <c r="A1814">
        <v>46</v>
      </c>
      <c r="B1814" t="s">
        <v>6</v>
      </c>
      <c r="C1814" t="s">
        <v>12</v>
      </c>
      <c r="D1814" t="s">
        <v>189</v>
      </c>
      <c r="E1814">
        <v>15</v>
      </c>
      <c r="F1814">
        <v>180000</v>
      </c>
    </row>
    <row r="1815" spans="1:6" x14ac:dyDescent="0.25">
      <c r="A1815">
        <v>25</v>
      </c>
      <c r="B1815" t="s">
        <v>9</v>
      </c>
      <c r="C1815" t="s">
        <v>185</v>
      </c>
      <c r="D1815" t="s">
        <v>191</v>
      </c>
      <c r="E1815">
        <v>1</v>
      </c>
      <c r="F1815">
        <v>55000</v>
      </c>
    </row>
    <row r="1816" spans="1:6" x14ac:dyDescent="0.25">
      <c r="A1816">
        <v>42</v>
      </c>
      <c r="B1816" t="s">
        <v>6</v>
      </c>
      <c r="C1816" t="s">
        <v>12</v>
      </c>
      <c r="D1816" t="s">
        <v>187</v>
      </c>
      <c r="E1816">
        <v>14</v>
      </c>
      <c r="F1816">
        <v>190000</v>
      </c>
    </row>
    <row r="1817" spans="1:6" x14ac:dyDescent="0.25">
      <c r="A1817">
        <v>31</v>
      </c>
      <c r="B1817" t="s">
        <v>6</v>
      </c>
      <c r="C1817" t="s">
        <v>185</v>
      </c>
      <c r="D1817" t="s">
        <v>190</v>
      </c>
      <c r="E1817">
        <v>6</v>
      </c>
      <c r="F1817">
        <v>115000</v>
      </c>
    </row>
    <row r="1818" spans="1:6" x14ac:dyDescent="0.25">
      <c r="A1818">
        <v>49</v>
      </c>
      <c r="B1818" t="s">
        <v>9</v>
      </c>
      <c r="C1818" t="s">
        <v>12</v>
      </c>
      <c r="D1818" t="s">
        <v>189</v>
      </c>
      <c r="E1818">
        <v>17</v>
      </c>
      <c r="F1818">
        <v>195000</v>
      </c>
    </row>
    <row r="1819" spans="1:6" x14ac:dyDescent="0.25">
      <c r="A1819">
        <v>36</v>
      </c>
      <c r="B1819" t="s">
        <v>6</v>
      </c>
      <c r="C1819" t="s">
        <v>186</v>
      </c>
      <c r="D1819" t="s">
        <v>188</v>
      </c>
      <c r="E1819">
        <v>9</v>
      </c>
      <c r="F1819">
        <v>150000</v>
      </c>
    </row>
    <row r="1820" spans="1:6" x14ac:dyDescent="0.25">
      <c r="A1820">
        <v>33</v>
      </c>
      <c r="B1820" t="s">
        <v>9</v>
      </c>
      <c r="C1820" t="s">
        <v>185</v>
      </c>
      <c r="D1820" t="s">
        <v>190</v>
      </c>
      <c r="E1820">
        <v>6</v>
      </c>
      <c r="F1820">
        <v>115000</v>
      </c>
    </row>
    <row r="1821" spans="1:6" x14ac:dyDescent="0.25">
      <c r="A1821">
        <v>45</v>
      </c>
      <c r="B1821" t="s">
        <v>6</v>
      </c>
      <c r="C1821" t="s">
        <v>12</v>
      </c>
      <c r="D1821" t="s">
        <v>187</v>
      </c>
      <c r="E1821">
        <v>16</v>
      </c>
      <c r="F1821">
        <v>185000</v>
      </c>
    </row>
    <row r="1822" spans="1:6" x14ac:dyDescent="0.25">
      <c r="A1822">
        <v>28</v>
      </c>
      <c r="B1822" t="s">
        <v>9</v>
      </c>
      <c r="C1822" t="s">
        <v>185</v>
      </c>
      <c r="D1822" t="s">
        <v>191</v>
      </c>
      <c r="E1822">
        <v>2</v>
      </c>
      <c r="F1822">
        <v>65000</v>
      </c>
    </row>
    <row r="1823" spans="1:6" x14ac:dyDescent="0.25">
      <c r="A1823">
        <v>39</v>
      </c>
      <c r="B1823" t="s">
        <v>9</v>
      </c>
      <c r="C1823" t="s">
        <v>186</v>
      </c>
      <c r="D1823" t="s">
        <v>187</v>
      </c>
      <c r="E1823">
        <v>12</v>
      </c>
      <c r="F1823">
        <v>160000</v>
      </c>
    </row>
    <row r="1824" spans="1:6" x14ac:dyDescent="0.25">
      <c r="A1824">
        <v>30</v>
      </c>
      <c r="B1824" t="s">
        <v>6</v>
      </c>
      <c r="C1824" t="s">
        <v>185</v>
      </c>
      <c r="D1824" t="s">
        <v>188</v>
      </c>
      <c r="E1824">
        <v>5</v>
      </c>
      <c r="F1824">
        <v>100000</v>
      </c>
    </row>
    <row r="1825" spans="1:6" x14ac:dyDescent="0.25">
      <c r="A1825">
        <v>46</v>
      </c>
      <c r="B1825" t="s">
        <v>6</v>
      </c>
      <c r="C1825" t="s">
        <v>12</v>
      </c>
      <c r="D1825" t="s">
        <v>189</v>
      </c>
      <c r="E1825">
        <v>15</v>
      </c>
      <c r="F1825">
        <v>180000</v>
      </c>
    </row>
    <row r="1826" spans="1:6" x14ac:dyDescent="0.25">
      <c r="A1826">
        <v>25</v>
      </c>
      <c r="B1826" t="s">
        <v>9</v>
      </c>
      <c r="C1826" t="s">
        <v>185</v>
      </c>
      <c r="D1826" t="s">
        <v>191</v>
      </c>
      <c r="E1826">
        <v>1</v>
      </c>
      <c r="F1826">
        <v>55000</v>
      </c>
    </row>
    <row r="1827" spans="1:6" x14ac:dyDescent="0.25">
      <c r="A1827">
        <v>42</v>
      </c>
      <c r="B1827" t="s">
        <v>6</v>
      </c>
      <c r="C1827" t="s">
        <v>12</v>
      </c>
      <c r="D1827" t="s">
        <v>187</v>
      </c>
      <c r="E1827">
        <v>14</v>
      </c>
      <c r="F1827">
        <v>190000</v>
      </c>
    </row>
    <row r="1828" spans="1:6" x14ac:dyDescent="0.25">
      <c r="A1828">
        <v>31</v>
      </c>
      <c r="B1828" t="s">
        <v>6</v>
      </c>
      <c r="C1828" t="s">
        <v>185</v>
      </c>
      <c r="D1828" t="s">
        <v>190</v>
      </c>
      <c r="E1828">
        <v>6</v>
      </c>
      <c r="F1828">
        <v>115000</v>
      </c>
    </row>
    <row r="1829" spans="1:6" x14ac:dyDescent="0.25">
      <c r="A1829">
        <v>49</v>
      </c>
      <c r="B1829" t="s">
        <v>9</v>
      </c>
      <c r="C1829" t="s">
        <v>12</v>
      </c>
      <c r="D1829" t="s">
        <v>189</v>
      </c>
      <c r="E1829">
        <v>17</v>
      </c>
      <c r="F1829">
        <v>195000</v>
      </c>
    </row>
    <row r="1830" spans="1:6" x14ac:dyDescent="0.25">
      <c r="A1830">
        <v>36</v>
      </c>
      <c r="B1830" t="s">
        <v>6</v>
      </c>
      <c r="C1830" t="s">
        <v>186</v>
      </c>
      <c r="D1830" t="s">
        <v>188</v>
      </c>
      <c r="E1830">
        <v>9</v>
      </c>
      <c r="F1830">
        <v>150000</v>
      </c>
    </row>
    <row r="1831" spans="1:6" x14ac:dyDescent="0.25">
      <c r="A1831">
        <v>33</v>
      </c>
      <c r="B1831" t="s">
        <v>9</v>
      </c>
      <c r="C1831" t="s">
        <v>185</v>
      </c>
      <c r="D1831" t="s">
        <v>190</v>
      </c>
      <c r="E1831">
        <v>6</v>
      </c>
      <c r="F1831">
        <v>115000</v>
      </c>
    </row>
    <row r="1832" spans="1:6" x14ac:dyDescent="0.25">
      <c r="A1832">
        <v>45</v>
      </c>
      <c r="B1832" t="s">
        <v>6</v>
      </c>
      <c r="C1832" t="s">
        <v>12</v>
      </c>
      <c r="D1832" t="s">
        <v>187</v>
      </c>
      <c r="E1832">
        <v>16</v>
      </c>
      <c r="F1832">
        <v>185000</v>
      </c>
    </row>
    <row r="1833" spans="1:6" x14ac:dyDescent="0.25">
      <c r="A1833">
        <v>28</v>
      </c>
      <c r="B1833" t="s">
        <v>9</v>
      </c>
      <c r="C1833" t="s">
        <v>185</v>
      </c>
      <c r="D1833" t="s">
        <v>191</v>
      </c>
      <c r="E1833">
        <v>2</v>
      </c>
      <c r="F1833">
        <v>65000</v>
      </c>
    </row>
    <row r="1834" spans="1:6" x14ac:dyDescent="0.25">
      <c r="A1834">
        <v>39</v>
      </c>
      <c r="B1834" t="s">
        <v>9</v>
      </c>
      <c r="C1834" t="s">
        <v>186</v>
      </c>
      <c r="D1834" t="s">
        <v>187</v>
      </c>
      <c r="E1834">
        <v>12</v>
      </c>
      <c r="F1834">
        <v>160000</v>
      </c>
    </row>
    <row r="1835" spans="1:6" x14ac:dyDescent="0.25">
      <c r="A1835">
        <v>30</v>
      </c>
      <c r="B1835" t="s">
        <v>6</v>
      </c>
      <c r="C1835" t="s">
        <v>185</v>
      </c>
      <c r="D1835" t="s">
        <v>188</v>
      </c>
      <c r="E1835">
        <v>5</v>
      </c>
      <c r="F1835">
        <v>100000</v>
      </c>
    </row>
    <row r="1836" spans="1:6" x14ac:dyDescent="0.25">
      <c r="A1836">
        <v>46</v>
      </c>
      <c r="B1836" t="s">
        <v>6</v>
      </c>
      <c r="C1836" t="s">
        <v>12</v>
      </c>
      <c r="D1836" t="s">
        <v>189</v>
      </c>
      <c r="E1836">
        <v>15</v>
      </c>
      <c r="F1836">
        <v>180000</v>
      </c>
    </row>
    <row r="1837" spans="1:6" x14ac:dyDescent="0.25">
      <c r="A1837">
        <v>25</v>
      </c>
      <c r="B1837" t="s">
        <v>9</v>
      </c>
      <c r="C1837" t="s">
        <v>185</v>
      </c>
      <c r="D1837" t="s">
        <v>191</v>
      </c>
      <c r="E1837">
        <v>1</v>
      </c>
      <c r="F1837">
        <v>55000</v>
      </c>
    </row>
    <row r="1838" spans="1:6" x14ac:dyDescent="0.25">
      <c r="A1838">
        <v>42</v>
      </c>
      <c r="B1838" t="s">
        <v>6</v>
      </c>
      <c r="C1838" t="s">
        <v>12</v>
      </c>
      <c r="D1838" t="s">
        <v>187</v>
      </c>
      <c r="E1838">
        <v>14</v>
      </c>
      <c r="F1838">
        <v>190000</v>
      </c>
    </row>
    <row r="1839" spans="1:6" x14ac:dyDescent="0.25">
      <c r="A1839">
        <v>31</v>
      </c>
      <c r="B1839" t="s">
        <v>6</v>
      </c>
      <c r="C1839" t="s">
        <v>185</v>
      </c>
      <c r="D1839" t="s">
        <v>190</v>
      </c>
      <c r="E1839">
        <v>6</v>
      </c>
      <c r="F1839">
        <v>115000</v>
      </c>
    </row>
    <row r="1840" spans="1:6" x14ac:dyDescent="0.25">
      <c r="A1840">
        <v>49</v>
      </c>
      <c r="B1840" t="s">
        <v>9</v>
      </c>
      <c r="C1840" t="s">
        <v>12</v>
      </c>
      <c r="D1840" t="s">
        <v>189</v>
      </c>
      <c r="E1840">
        <v>17</v>
      </c>
      <c r="F1840">
        <v>195000</v>
      </c>
    </row>
    <row r="1841" spans="1:6" x14ac:dyDescent="0.25">
      <c r="A1841">
        <v>36</v>
      </c>
      <c r="B1841" t="s">
        <v>6</v>
      </c>
      <c r="C1841" t="s">
        <v>186</v>
      </c>
      <c r="D1841" t="s">
        <v>188</v>
      </c>
      <c r="E1841">
        <v>9</v>
      </c>
      <c r="F1841">
        <v>150000</v>
      </c>
    </row>
    <row r="1842" spans="1:6" x14ac:dyDescent="0.25">
      <c r="A1842">
        <v>33</v>
      </c>
      <c r="B1842" t="s">
        <v>9</v>
      </c>
      <c r="C1842" t="s">
        <v>185</v>
      </c>
      <c r="D1842" t="s">
        <v>190</v>
      </c>
      <c r="E1842">
        <v>6</v>
      </c>
      <c r="F1842">
        <v>115000</v>
      </c>
    </row>
    <row r="1843" spans="1:6" x14ac:dyDescent="0.25">
      <c r="A1843">
        <v>45</v>
      </c>
      <c r="B1843" t="s">
        <v>6</v>
      </c>
      <c r="C1843" t="s">
        <v>12</v>
      </c>
      <c r="D1843" t="s">
        <v>187</v>
      </c>
      <c r="E1843">
        <v>16</v>
      </c>
      <c r="F1843">
        <v>185000</v>
      </c>
    </row>
    <row r="1844" spans="1:6" x14ac:dyDescent="0.25">
      <c r="A1844">
        <v>28</v>
      </c>
      <c r="B1844" t="s">
        <v>9</v>
      </c>
      <c r="C1844" t="s">
        <v>185</v>
      </c>
      <c r="D1844" t="s">
        <v>191</v>
      </c>
      <c r="E1844">
        <v>2</v>
      </c>
      <c r="F1844">
        <v>65000</v>
      </c>
    </row>
    <row r="1845" spans="1:6" x14ac:dyDescent="0.25">
      <c r="A1845">
        <v>39</v>
      </c>
      <c r="B1845" t="s">
        <v>9</v>
      </c>
      <c r="C1845" t="s">
        <v>186</v>
      </c>
      <c r="D1845" t="s">
        <v>187</v>
      </c>
      <c r="E1845">
        <v>12</v>
      </c>
      <c r="F1845">
        <v>160000</v>
      </c>
    </row>
    <row r="1846" spans="1:6" x14ac:dyDescent="0.25">
      <c r="A1846">
        <v>30</v>
      </c>
      <c r="B1846" t="s">
        <v>6</v>
      </c>
      <c r="C1846" t="s">
        <v>185</v>
      </c>
      <c r="D1846" t="s">
        <v>188</v>
      </c>
      <c r="E1846">
        <v>5</v>
      </c>
      <c r="F1846">
        <v>100000</v>
      </c>
    </row>
    <row r="1847" spans="1:6" x14ac:dyDescent="0.25">
      <c r="A1847">
        <v>46</v>
      </c>
      <c r="B1847" t="s">
        <v>6</v>
      </c>
      <c r="C1847" t="s">
        <v>12</v>
      </c>
      <c r="D1847" t="s">
        <v>189</v>
      </c>
      <c r="E1847">
        <v>15</v>
      </c>
      <c r="F1847">
        <v>180000</v>
      </c>
    </row>
    <row r="1848" spans="1:6" x14ac:dyDescent="0.25">
      <c r="A1848">
        <v>25</v>
      </c>
      <c r="B1848" t="s">
        <v>9</v>
      </c>
      <c r="C1848" t="s">
        <v>185</v>
      </c>
      <c r="D1848" t="s">
        <v>191</v>
      </c>
      <c r="E1848">
        <v>1</v>
      </c>
      <c r="F1848">
        <v>55000</v>
      </c>
    </row>
    <row r="1849" spans="1:6" x14ac:dyDescent="0.25">
      <c r="A1849">
        <v>42</v>
      </c>
      <c r="B1849" t="s">
        <v>6</v>
      </c>
      <c r="C1849" t="s">
        <v>12</v>
      </c>
      <c r="D1849" t="s">
        <v>187</v>
      </c>
      <c r="E1849">
        <v>14</v>
      </c>
      <c r="F1849">
        <v>190000</v>
      </c>
    </row>
    <row r="1850" spans="1:6" x14ac:dyDescent="0.25">
      <c r="A1850">
        <v>31</v>
      </c>
      <c r="B1850" t="s">
        <v>6</v>
      </c>
      <c r="C1850" t="s">
        <v>185</v>
      </c>
      <c r="D1850" t="s">
        <v>190</v>
      </c>
      <c r="E1850">
        <v>6</v>
      </c>
      <c r="F1850">
        <v>115000</v>
      </c>
    </row>
    <row r="1851" spans="1:6" x14ac:dyDescent="0.25">
      <c r="A1851">
        <v>49</v>
      </c>
      <c r="B1851" t="s">
        <v>9</v>
      </c>
      <c r="C1851" t="s">
        <v>12</v>
      </c>
      <c r="D1851" t="s">
        <v>189</v>
      </c>
      <c r="E1851">
        <v>17</v>
      </c>
      <c r="F1851">
        <v>195000</v>
      </c>
    </row>
    <row r="1852" spans="1:6" x14ac:dyDescent="0.25">
      <c r="A1852">
        <v>36</v>
      </c>
      <c r="B1852" t="s">
        <v>6</v>
      </c>
      <c r="C1852" t="s">
        <v>186</v>
      </c>
      <c r="D1852" t="s">
        <v>188</v>
      </c>
      <c r="E1852">
        <v>9</v>
      </c>
      <c r="F1852">
        <v>150000</v>
      </c>
    </row>
    <row r="1853" spans="1:6" x14ac:dyDescent="0.25">
      <c r="A1853">
        <v>33</v>
      </c>
      <c r="B1853" t="s">
        <v>9</v>
      </c>
      <c r="C1853" t="s">
        <v>185</v>
      </c>
      <c r="D1853" t="s">
        <v>190</v>
      </c>
      <c r="E1853">
        <v>6</v>
      </c>
      <c r="F1853">
        <v>115000</v>
      </c>
    </row>
    <row r="1854" spans="1:6" x14ac:dyDescent="0.25">
      <c r="A1854">
        <v>45</v>
      </c>
      <c r="B1854" t="s">
        <v>6</v>
      </c>
      <c r="C1854" t="s">
        <v>12</v>
      </c>
      <c r="D1854" t="s">
        <v>187</v>
      </c>
      <c r="E1854">
        <v>16</v>
      </c>
      <c r="F1854">
        <v>185000</v>
      </c>
    </row>
    <row r="1855" spans="1:6" x14ac:dyDescent="0.25">
      <c r="A1855">
        <v>28</v>
      </c>
      <c r="B1855" t="s">
        <v>9</v>
      </c>
      <c r="C1855" t="s">
        <v>185</v>
      </c>
      <c r="D1855" t="s">
        <v>191</v>
      </c>
      <c r="E1855">
        <v>2</v>
      </c>
      <c r="F1855">
        <v>65000</v>
      </c>
    </row>
    <row r="1856" spans="1:6" x14ac:dyDescent="0.25">
      <c r="A1856">
        <v>39</v>
      </c>
      <c r="B1856" t="s">
        <v>9</v>
      </c>
      <c r="C1856" t="s">
        <v>186</v>
      </c>
      <c r="D1856" t="s">
        <v>187</v>
      </c>
      <c r="E1856">
        <v>12</v>
      </c>
      <c r="F1856">
        <v>160000</v>
      </c>
    </row>
    <row r="1857" spans="1:6" x14ac:dyDescent="0.25">
      <c r="A1857">
        <v>30</v>
      </c>
      <c r="B1857" t="s">
        <v>6</v>
      </c>
      <c r="C1857" t="s">
        <v>185</v>
      </c>
      <c r="D1857" t="s">
        <v>188</v>
      </c>
      <c r="E1857">
        <v>5</v>
      </c>
      <c r="F1857">
        <v>100000</v>
      </c>
    </row>
    <row r="1858" spans="1:6" x14ac:dyDescent="0.25">
      <c r="A1858">
        <v>46</v>
      </c>
      <c r="B1858" t="s">
        <v>6</v>
      </c>
      <c r="C1858" t="s">
        <v>12</v>
      </c>
      <c r="D1858" t="s">
        <v>189</v>
      </c>
      <c r="E1858">
        <v>15</v>
      </c>
      <c r="F1858">
        <v>180000</v>
      </c>
    </row>
    <row r="1859" spans="1:6" x14ac:dyDescent="0.25">
      <c r="A1859">
        <v>25</v>
      </c>
      <c r="B1859" t="s">
        <v>9</v>
      </c>
      <c r="C1859" t="s">
        <v>185</v>
      </c>
      <c r="D1859" t="s">
        <v>191</v>
      </c>
      <c r="E1859">
        <v>1</v>
      </c>
      <c r="F1859">
        <v>55000</v>
      </c>
    </row>
    <row r="1860" spans="1:6" x14ac:dyDescent="0.25">
      <c r="A1860">
        <v>42</v>
      </c>
      <c r="B1860" t="s">
        <v>6</v>
      </c>
      <c r="C1860" t="s">
        <v>12</v>
      </c>
      <c r="D1860" t="s">
        <v>187</v>
      </c>
      <c r="E1860">
        <v>14</v>
      </c>
      <c r="F1860">
        <v>190000</v>
      </c>
    </row>
    <row r="1861" spans="1:6" x14ac:dyDescent="0.25">
      <c r="A1861">
        <v>31</v>
      </c>
      <c r="B1861" t="s">
        <v>6</v>
      </c>
      <c r="C1861" t="s">
        <v>185</v>
      </c>
      <c r="D1861" t="s">
        <v>190</v>
      </c>
      <c r="E1861">
        <v>6</v>
      </c>
      <c r="F1861">
        <v>115000</v>
      </c>
    </row>
    <row r="1862" spans="1:6" x14ac:dyDescent="0.25">
      <c r="A1862">
        <v>49</v>
      </c>
      <c r="B1862" t="s">
        <v>9</v>
      </c>
      <c r="C1862" t="s">
        <v>12</v>
      </c>
      <c r="D1862" t="s">
        <v>189</v>
      </c>
      <c r="E1862">
        <v>17</v>
      </c>
      <c r="F1862">
        <v>195000</v>
      </c>
    </row>
    <row r="1863" spans="1:6" x14ac:dyDescent="0.25">
      <c r="A1863">
        <v>36</v>
      </c>
      <c r="B1863" t="s">
        <v>6</v>
      </c>
      <c r="C1863" t="s">
        <v>186</v>
      </c>
      <c r="D1863" t="s">
        <v>188</v>
      </c>
      <c r="E1863">
        <v>9</v>
      </c>
      <c r="F1863">
        <v>150000</v>
      </c>
    </row>
    <row r="1864" spans="1:6" x14ac:dyDescent="0.25">
      <c r="A1864">
        <v>33</v>
      </c>
      <c r="B1864" t="s">
        <v>9</v>
      </c>
      <c r="C1864" t="s">
        <v>185</v>
      </c>
      <c r="D1864" t="s">
        <v>190</v>
      </c>
      <c r="E1864">
        <v>6</v>
      </c>
      <c r="F1864">
        <v>115000</v>
      </c>
    </row>
    <row r="1865" spans="1:6" x14ac:dyDescent="0.25">
      <c r="A1865">
        <v>45</v>
      </c>
      <c r="B1865" t="s">
        <v>6</v>
      </c>
      <c r="C1865" t="s">
        <v>12</v>
      </c>
      <c r="D1865" t="s">
        <v>187</v>
      </c>
      <c r="E1865">
        <v>16</v>
      </c>
      <c r="F1865">
        <v>185000</v>
      </c>
    </row>
    <row r="1866" spans="1:6" x14ac:dyDescent="0.25">
      <c r="A1866">
        <v>28</v>
      </c>
      <c r="B1866" t="s">
        <v>9</v>
      </c>
      <c r="C1866" t="s">
        <v>185</v>
      </c>
      <c r="D1866" t="s">
        <v>191</v>
      </c>
      <c r="E1866">
        <v>2</v>
      </c>
      <c r="F1866">
        <v>65000</v>
      </c>
    </row>
    <row r="1867" spans="1:6" x14ac:dyDescent="0.25">
      <c r="A1867">
        <v>39</v>
      </c>
      <c r="B1867" t="s">
        <v>9</v>
      </c>
      <c r="C1867" t="s">
        <v>186</v>
      </c>
      <c r="D1867" t="s">
        <v>187</v>
      </c>
      <c r="E1867">
        <v>12</v>
      </c>
      <c r="F1867">
        <v>160000</v>
      </c>
    </row>
    <row r="1868" spans="1:6" x14ac:dyDescent="0.25">
      <c r="A1868">
        <v>30</v>
      </c>
      <c r="B1868" t="s">
        <v>6</v>
      </c>
      <c r="C1868" t="s">
        <v>185</v>
      </c>
      <c r="D1868" t="s">
        <v>188</v>
      </c>
      <c r="E1868">
        <v>5</v>
      </c>
      <c r="F1868">
        <v>100000</v>
      </c>
    </row>
    <row r="1869" spans="1:6" x14ac:dyDescent="0.25">
      <c r="A1869">
        <v>46</v>
      </c>
      <c r="B1869" t="s">
        <v>6</v>
      </c>
      <c r="C1869" t="s">
        <v>12</v>
      </c>
      <c r="D1869" t="s">
        <v>189</v>
      </c>
      <c r="E1869">
        <v>15</v>
      </c>
      <c r="F1869">
        <v>180000</v>
      </c>
    </row>
    <row r="1870" spans="1:6" x14ac:dyDescent="0.25">
      <c r="A1870">
        <v>25</v>
      </c>
      <c r="B1870" t="s">
        <v>9</v>
      </c>
      <c r="C1870" t="s">
        <v>185</v>
      </c>
      <c r="D1870" t="s">
        <v>191</v>
      </c>
      <c r="E1870">
        <v>1</v>
      </c>
      <c r="F1870">
        <v>55000</v>
      </c>
    </row>
    <row r="1871" spans="1:6" x14ac:dyDescent="0.25">
      <c r="A1871">
        <v>42</v>
      </c>
      <c r="B1871" t="s">
        <v>6</v>
      </c>
      <c r="C1871" t="s">
        <v>12</v>
      </c>
      <c r="D1871" t="s">
        <v>187</v>
      </c>
      <c r="E1871">
        <v>14</v>
      </c>
      <c r="F1871">
        <v>190000</v>
      </c>
    </row>
    <row r="1872" spans="1:6" x14ac:dyDescent="0.25">
      <c r="A1872">
        <v>31</v>
      </c>
      <c r="B1872" t="s">
        <v>6</v>
      </c>
      <c r="C1872" t="s">
        <v>185</v>
      </c>
      <c r="D1872" t="s">
        <v>190</v>
      </c>
      <c r="E1872">
        <v>6</v>
      </c>
      <c r="F1872">
        <v>115000</v>
      </c>
    </row>
    <row r="1873" spans="1:6" x14ac:dyDescent="0.25">
      <c r="A1873">
        <v>49</v>
      </c>
      <c r="B1873" t="s">
        <v>9</v>
      </c>
      <c r="C1873" t="s">
        <v>12</v>
      </c>
      <c r="D1873" t="s">
        <v>189</v>
      </c>
      <c r="E1873">
        <v>17</v>
      </c>
      <c r="F1873">
        <v>195000</v>
      </c>
    </row>
    <row r="1874" spans="1:6" x14ac:dyDescent="0.25">
      <c r="A1874">
        <v>36</v>
      </c>
      <c r="B1874" t="s">
        <v>6</v>
      </c>
      <c r="C1874" t="s">
        <v>186</v>
      </c>
      <c r="D1874" t="s">
        <v>188</v>
      </c>
      <c r="E1874">
        <v>9</v>
      </c>
      <c r="F1874">
        <v>150000</v>
      </c>
    </row>
    <row r="1875" spans="1:6" x14ac:dyDescent="0.25">
      <c r="A1875">
        <v>33</v>
      </c>
      <c r="B1875" t="s">
        <v>9</v>
      </c>
      <c r="C1875" t="s">
        <v>185</v>
      </c>
      <c r="D1875" t="s">
        <v>190</v>
      </c>
      <c r="E1875">
        <v>6</v>
      </c>
      <c r="F1875">
        <v>115000</v>
      </c>
    </row>
    <row r="1876" spans="1:6" x14ac:dyDescent="0.25">
      <c r="A1876">
        <v>45</v>
      </c>
      <c r="B1876" t="s">
        <v>6</v>
      </c>
      <c r="C1876" t="s">
        <v>12</v>
      </c>
      <c r="D1876" t="s">
        <v>187</v>
      </c>
      <c r="E1876">
        <v>16</v>
      </c>
      <c r="F1876">
        <v>185000</v>
      </c>
    </row>
    <row r="1877" spans="1:6" x14ac:dyDescent="0.25">
      <c r="A1877">
        <v>28</v>
      </c>
      <c r="B1877" t="s">
        <v>9</v>
      </c>
      <c r="C1877" t="s">
        <v>185</v>
      </c>
      <c r="D1877" t="s">
        <v>191</v>
      </c>
      <c r="E1877">
        <v>2</v>
      </c>
      <c r="F1877">
        <v>65000</v>
      </c>
    </row>
    <row r="1878" spans="1:6" x14ac:dyDescent="0.25">
      <c r="A1878">
        <v>39</v>
      </c>
      <c r="B1878" t="s">
        <v>9</v>
      </c>
      <c r="C1878" t="s">
        <v>186</v>
      </c>
      <c r="D1878" t="s">
        <v>187</v>
      </c>
      <c r="E1878">
        <v>12</v>
      </c>
      <c r="F1878">
        <v>160000</v>
      </c>
    </row>
    <row r="1879" spans="1:6" x14ac:dyDescent="0.25">
      <c r="A1879">
        <v>30</v>
      </c>
      <c r="B1879" t="s">
        <v>6</v>
      </c>
      <c r="C1879" t="s">
        <v>185</v>
      </c>
      <c r="D1879" t="s">
        <v>188</v>
      </c>
      <c r="E1879">
        <v>5</v>
      </c>
      <c r="F1879">
        <v>100000</v>
      </c>
    </row>
    <row r="1880" spans="1:6" x14ac:dyDescent="0.25">
      <c r="A1880">
        <v>46</v>
      </c>
      <c r="B1880" t="s">
        <v>6</v>
      </c>
      <c r="C1880" t="s">
        <v>12</v>
      </c>
      <c r="D1880" t="s">
        <v>189</v>
      </c>
      <c r="E1880">
        <v>15</v>
      </c>
      <c r="F1880">
        <v>180000</v>
      </c>
    </row>
    <row r="1881" spans="1:6" x14ac:dyDescent="0.25">
      <c r="A1881">
        <v>25</v>
      </c>
      <c r="B1881" t="s">
        <v>9</v>
      </c>
      <c r="C1881" t="s">
        <v>185</v>
      </c>
      <c r="D1881" t="s">
        <v>191</v>
      </c>
      <c r="E1881">
        <v>1</v>
      </c>
      <c r="F1881">
        <v>55000</v>
      </c>
    </row>
    <row r="1882" spans="1:6" x14ac:dyDescent="0.25">
      <c r="A1882">
        <v>42</v>
      </c>
      <c r="B1882" t="s">
        <v>6</v>
      </c>
      <c r="C1882" t="s">
        <v>12</v>
      </c>
      <c r="D1882" t="s">
        <v>187</v>
      </c>
      <c r="E1882">
        <v>14</v>
      </c>
      <c r="F1882">
        <v>190000</v>
      </c>
    </row>
    <row r="1883" spans="1:6" x14ac:dyDescent="0.25">
      <c r="A1883">
        <v>31</v>
      </c>
      <c r="B1883" t="s">
        <v>6</v>
      </c>
      <c r="C1883" t="s">
        <v>185</v>
      </c>
      <c r="D1883" t="s">
        <v>190</v>
      </c>
      <c r="E1883">
        <v>6</v>
      </c>
      <c r="F1883">
        <v>115000</v>
      </c>
    </row>
    <row r="1884" spans="1:6" x14ac:dyDescent="0.25">
      <c r="A1884">
        <v>49</v>
      </c>
      <c r="B1884" t="s">
        <v>9</v>
      </c>
      <c r="C1884" t="s">
        <v>12</v>
      </c>
      <c r="D1884" t="s">
        <v>189</v>
      </c>
      <c r="E1884">
        <v>17</v>
      </c>
      <c r="F1884">
        <v>195000</v>
      </c>
    </row>
    <row r="1885" spans="1:6" x14ac:dyDescent="0.25">
      <c r="A1885">
        <v>36</v>
      </c>
      <c r="B1885" t="s">
        <v>6</v>
      </c>
      <c r="C1885" t="s">
        <v>186</v>
      </c>
      <c r="D1885" t="s">
        <v>188</v>
      </c>
      <c r="E1885">
        <v>9</v>
      </c>
      <c r="F1885">
        <v>150000</v>
      </c>
    </row>
    <row r="1886" spans="1:6" x14ac:dyDescent="0.25">
      <c r="A1886">
        <v>33</v>
      </c>
      <c r="B1886" t="s">
        <v>9</v>
      </c>
      <c r="C1886" t="s">
        <v>185</v>
      </c>
      <c r="D1886" t="s">
        <v>190</v>
      </c>
      <c r="E1886">
        <v>6</v>
      </c>
      <c r="F1886">
        <v>115000</v>
      </c>
    </row>
    <row r="1887" spans="1:6" x14ac:dyDescent="0.25">
      <c r="A1887">
        <v>45</v>
      </c>
      <c r="B1887" t="s">
        <v>6</v>
      </c>
      <c r="C1887" t="s">
        <v>12</v>
      </c>
      <c r="D1887" t="s">
        <v>187</v>
      </c>
      <c r="E1887">
        <v>16</v>
      </c>
      <c r="F1887">
        <v>185000</v>
      </c>
    </row>
    <row r="1888" spans="1:6" x14ac:dyDescent="0.25">
      <c r="A1888">
        <v>28</v>
      </c>
      <c r="B1888" t="s">
        <v>9</v>
      </c>
      <c r="C1888" t="s">
        <v>185</v>
      </c>
      <c r="D1888" t="s">
        <v>191</v>
      </c>
      <c r="E1888">
        <v>2</v>
      </c>
      <c r="F1888">
        <v>65000</v>
      </c>
    </row>
    <row r="1889" spans="1:6" x14ac:dyDescent="0.25">
      <c r="A1889">
        <v>39</v>
      </c>
      <c r="B1889" t="s">
        <v>9</v>
      </c>
      <c r="C1889" t="s">
        <v>186</v>
      </c>
      <c r="D1889" t="s">
        <v>187</v>
      </c>
      <c r="E1889">
        <v>12</v>
      </c>
      <c r="F1889">
        <v>160000</v>
      </c>
    </row>
    <row r="1890" spans="1:6" x14ac:dyDescent="0.25">
      <c r="A1890">
        <v>30</v>
      </c>
      <c r="B1890" t="s">
        <v>6</v>
      </c>
      <c r="C1890" t="s">
        <v>185</v>
      </c>
      <c r="D1890" t="s">
        <v>188</v>
      </c>
      <c r="E1890">
        <v>5</v>
      </c>
      <c r="F1890">
        <v>100000</v>
      </c>
    </row>
    <row r="1891" spans="1:6" x14ac:dyDescent="0.25">
      <c r="A1891">
        <v>46</v>
      </c>
      <c r="B1891" t="s">
        <v>6</v>
      </c>
      <c r="C1891" t="s">
        <v>12</v>
      </c>
      <c r="D1891" t="s">
        <v>189</v>
      </c>
      <c r="E1891">
        <v>15</v>
      </c>
      <c r="F1891">
        <v>180000</v>
      </c>
    </row>
    <row r="1892" spans="1:6" x14ac:dyDescent="0.25">
      <c r="A1892">
        <v>25</v>
      </c>
      <c r="B1892" t="s">
        <v>9</v>
      </c>
      <c r="C1892" t="s">
        <v>185</v>
      </c>
      <c r="D1892" t="s">
        <v>191</v>
      </c>
      <c r="E1892">
        <v>1</v>
      </c>
      <c r="F1892">
        <v>550</v>
      </c>
    </row>
    <row r="1893" spans="1:6" x14ac:dyDescent="0.25">
      <c r="A1893">
        <v>29</v>
      </c>
      <c r="B1893" t="s">
        <v>6</v>
      </c>
      <c r="C1893" t="s">
        <v>185</v>
      </c>
      <c r="D1893" t="s">
        <v>191</v>
      </c>
      <c r="E1893">
        <v>4</v>
      </c>
      <c r="F1893">
        <v>90000</v>
      </c>
    </row>
    <row r="1894" spans="1:6" x14ac:dyDescent="0.25">
      <c r="A1894">
        <v>40</v>
      </c>
      <c r="B1894" t="s">
        <v>9</v>
      </c>
      <c r="C1894" t="s">
        <v>186</v>
      </c>
      <c r="D1894" t="s">
        <v>187</v>
      </c>
      <c r="E1894">
        <v>12</v>
      </c>
      <c r="F1894">
        <v>160000</v>
      </c>
    </row>
    <row r="1895" spans="1:6" x14ac:dyDescent="0.25">
      <c r="A1895">
        <v>27</v>
      </c>
      <c r="B1895" t="s">
        <v>9</v>
      </c>
      <c r="C1895" t="s">
        <v>185</v>
      </c>
      <c r="D1895" t="s">
        <v>188</v>
      </c>
      <c r="E1895">
        <v>3</v>
      </c>
      <c r="F1895">
        <v>80000</v>
      </c>
    </row>
    <row r="1896" spans="1:6" x14ac:dyDescent="0.25">
      <c r="A1896">
        <v>50</v>
      </c>
      <c r="B1896" t="s">
        <v>6</v>
      </c>
      <c r="C1896" t="s">
        <v>12</v>
      </c>
      <c r="D1896" t="s">
        <v>189</v>
      </c>
      <c r="E1896">
        <v>18</v>
      </c>
      <c r="F1896">
        <v>195000</v>
      </c>
    </row>
    <row r="1897" spans="1:6" x14ac:dyDescent="0.25">
      <c r="A1897">
        <v>33</v>
      </c>
      <c r="B1897" t="s">
        <v>9</v>
      </c>
      <c r="C1897" t="s">
        <v>186</v>
      </c>
      <c r="D1897" t="s">
        <v>190</v>
      </c>
      <c r="E1897">
        <v>6</v>
      </c>
      <c r="F1897">
        <v>115000</v>
      </c>
    </row>
    <row r="1898" spans="1:6" x14ac:dyDescent="0.25">
      <c r="A1898">
        <v>37</v>
      </c>
      <c r="B1898" t="s">
        <v>6</v>
      </c>
      <c r="C1898" t="s">
        <v>185</v>
      </c>
      <c r="D1898" t="s">
        <v>187</v>
      </c>
      <c r="E1898">
        <v>10</v>
      </c>
      <c r="F1898">
        <v>150000</v>
      </c>
    </row>
    <row r="1899" spans="1:6" x14ac:dyDescent="0.25">
      <c r="A1899">
        <v>28</v>
      </c>
      <c r="B1899" t="s">
        <v>6</v>
      </c>
      <c r="C1899" t="s">
        <v>185</v>
      </c>
      <c r="D1899" t="s">
        <v>191</v>
      </c>
      <c r="E1899">
        <v>2</v>
      </c>
      <c r="F1899">
        <v>65000</v>
      </c>
    </row>
    <row r="1900" spans="1:6" x14ac:dyDescent="0.25">
      <c r="A1900">
        <v>44</v>
      </c>
      <c r="B1900" t="s">
        <v>9</v>
      </c>
      <c r="C1900" t="s">
        <v>12</v>
      </c>
      <c r="D1900" t="s">
        <v>189</v>
      </c>
      <c r="E1900">
        <v>14</v>
      </c>
      <c r="F1900">
        <v>190000</v>
      </c>
    </row>
    <row r="1901" spans="1:6" x14ac:dyDescent="0.25">
      <c r="A1901">
        <v>35</v>
      </c>
      <c r="B1901" t="s">
        <v>6</v>
      </c>
      <c r="C1901" t="s">
        <v>186</v>
      </c>
      <c r="D1901" t="s">
        <v>188</v>
      </c>
      <c r="E1901">
        <v>8</v>
      </c>
      <c r="F1901">
        <v>140000</v>
      </c>
    </row>
    <row r="1902" spans="1:6" x14ac:dyDescent="0.25">
      <c r="A1902">
        <v>47</v>
      </c>
      <c r="B1902" t="s">
        <v>6</v>
      </c>
      <c r="C1902" t="s">
        <v>12</v>
      </c>
      <c r="D1902" t="s">
        <v>187</v>
      </c>
      <c r="E1902">
        <v>16</v>
      </c>
      <c r="F1902">
        <v>185000</v>
      </c>
    </row>
    <row r="1903" spans="1:6" x14ac:dyDescent="0.25">
      <c r="A1903">
        <v>34</v>
      </c>
      <c r="B1903" t="s">
        <v>9</v>
      </c>
      <c r="C1903" t="s">
        <v>185</v>
      </c>
      <c r="D1903" t="s">
        <v>190</v>
      </c>
      <c r="E1903">
        <v>7</v>
      </c>
      <c r="F1903">
        <v>130000</v>
      </c>
    </row>
    <row r="1904" spans="1:6" x14ac:dyDescent="0.25">
      <c r="A1904">
        <v>31</v>
      </c>
      <c r="B1904" t="s">
        <v>9</v>
      </c>
      <c r="C1904" t="s">
        <v>186</v>
      </c>
      <c r="D1904" t="s">
        <v>191</v>
      </c>
      <c r="E1904">
        <v>5</v>
      </c>
      <c r="F1904">
        <v>105000</v>
      </c>
    </row>
    <row r="1905" spans="1:6" x14ac:dyDescent="0.25">
      <c r="A1905">
        <v>51</v>
      </c>
      <c r="B1905" t="s">
        <v>6</v>
      </c>
      <c r="C1905" t="s">
        <v>12</v>
      </c>
      <c r="D1905" t="s">
        <v>189</v>
      </c>
      <c r="E1905">
        <v>19</v>
      </c>
      <c r="F1905">
        <v>200000</v>
      </c>
    </row>
    <row r="1906" spans="1:6" x14ac:dyDescent="0.25">
      <c r="A1906">
        <v>30</v>
      </c>
      <c r="B1906" t="s">
        <v>6</v>
      </c>
      <c r="C1906" t="s">
        <v>185</v>
      </c>
      <c r="D1906" t="s">
        <v>188</v>
      </c>
      <c r="E1906">
        <v>5</v>
      </c>
      <c r="F1906">
        <v>100000</v>
      </c>
    </row>
    <row r="1907" spans="1:6" x14ac:dyDescent="0.25">
      <c r="A1907">
        <v>42</v>
      </c>
      <c r="B1907" t="s">
        <v>6</v>
      </c>
      <c r="C1907" t="s">
        <v>186</v>
      </c>
      <c r="D1907" t="s">
        <v>187</v>
      </c>
      <c r="E1907">
        <v>13</v>
      </c>
      <c r="F1907">
        <v>170000</v>
      </c>
    </row>
    <row r="1908" spans="1:6" x14ac:dyDescent="0.25">
      <c r="A1908">
        <v>33</v>
      </c>
      <c r="B1908" t="s">
        <v>9</v>
      </c>
      <c r="C1908" t="s">
        <v>185</v>
      </c>
      <c r="D1908" t="s">
        <v>190</v>
      </c>
      <c r="E1908">
        <v>6</v>
      </c>
      <c r="F1908">
        <v>115000</v>
      </c>
    </row>
    <row r="1909" spans="1:6" x14ac:dyDescent="0.25">
      <c r="A1909">
        <v>45</v>
      </c>
      <c r="B1909" t="s">
        <v>6</v>
      </c>
      <c r="C1909" t="s">
        <v>12</v>
      </c>
      <c r="D1909" t="s">
        <v>189</v>
      </c>
      <c r="E1909">
        <v>16</v>
      </c>
      <c r="F1909">
        <v>185000</v>
      </c>
    </row>
    <row r="1910" spans="1:6" x14ac:dyDescent="0.25">
      <c r="A1910">
        <v>29</v>
      </c>
      <c r="B1910" t="s">
        <v>9</v>
      </c>
      <c r="C1910" t="s">
        <v>185</v>
      </c>
      <c r="D1910" t="s">
        <v>191</v>
      </c>
      <c r="E1910">
        <v>4</v>
      </c>
      <c r="F1910">
        <v>90000</v>
      </c>
    </row>
    <row r="1911" spans="1:6" x14ac:dyDescent="0.25">
      <c r="A1911">
        <v>39</v>
      </c>
      <c r="B1911" t="s">
        <v>9</v>
      </c>
      <c r="C1911" t="s">
        <v>186</v>
      </c>
      <c r="D1911" t="s">
        <v>187</v>
      </c>
      <c r="E1911">
        <v>12</v>
      </c>
      <c r="F1911">
        <v>160000</v>
      </c>
    </row>
    <row r="1912" spans="1:6" x14ac:dyDescent="0.25">
      <c r="A1912">
        <v>27</v>
      </c>
      <c r="B1912" t="s">
        <v>6</v>
      </c>
      <c r="C1912" t="s">
        <v>185</v>
      </c>
      <c r="D1912" t="s">
        <v>188</v>
      </c>
      <c r="E1912">
        <v>3</v>
      </c>
      <c r="F1912">
        <v>80000</v>
      </c>
    </row>
    <row r="1913" spans="1:6" x14ac:dyDescent="0.25">
      <c r="A1913">
        <v>49</v>
      </c>
      <c r="B1913" t="s">
        <v>6</v>
      </c>
      <c r="C1913" t="s">
        <v>12</v>
      </c>
      <c r="D1913" t="s">
        <v>189</v>
      </c>
      <c r="E1913">
        <v>17</v>
      </c>
      <c r="F1913">
        <v>195000</v>
      </c>
    </row>
    <row r="1914" spans="1:6" x14ac:dyDescent="0.25">
      <c r="A1914">
        <v>32</v>
      </c>
      <c r="B1914" t="s">
        <v>9</v>
      </c>
      <c r="C1914" t="s">
        <v>186</v>
      </c>
      <c r="D1914" t="s">
        <v>190</v>
      </c>
      <c r="E1914">
        <v>6</v>
      </c>
      <c r="F1914">
        <v>115000</v>
      </c>
    </row>
    <row r="1915" spans="1:6" x14ac:dyDescent="0.25">
      <c r="A1915">
        <v>36</v>
      </c>
      <c r="B1915" t="s">
        <v>6</v>
      </c>
      <c r="C1915" t="s">
        <v>185</v>
      </c>
      <c r="D1915" t="s">
        <v>187</v>
      </c>
      <c r="E1915">
        <v>8</v>
      </c>
      <c r="F1915">
        <v>135000</v>
      </c>
    </row>
    <row r="1916" spans="1:6" x14ac:dyDescent="0.25">
      <c r="A1916">
        <v>27</v>
      </c>
      <c r="B1916" t="s">
        <v>6</v>
      </c>
      <c r="C1916" t="s">
        <v>185</v>
      </c>
      <c r="D1916" t="s">
        <v>191</v>
      </c>
      <c r="E1916">
        <v>2</v>
      </c>
      <c r="F1916">
        <v>65000</v>
      </c>
    </row>
    <row r="1917" spans="1:6" x14ac:dyDescent="0.25">
      <c r="A1917">
        <v>43</v>
      </c>
      <c r="B1917" t="s">
        <v>9</v>
      </c>
      <c r="C1917" t="s">
        <v>12</v>
      </c>
      <c r="D1917" t="s">
        <v>189</v>
      </c>
      <c r="E1917">
        <v>14</v>
      </c>
      <c r="F1917">
        <v>190000</v>
      </c>
    </row>
    <row r="1918" spans="1:6" x14ac:dyDescent="0.25">
      <c r="A1918">
        <v>34</v>
      </c>
      <c r="B1918" t="s">
        <v>6</v>
      </c>
      <c r="C1918" t="s">
        <v>186</v>
      </c>
      <c r="D1918" t="s">
        <v>188</v>
      </c>
      <c r="E1918">
        <v>8</v>
      </c>
      <c r="F1918">
        <v>140000</v>
      </c>
    </row>
    <row r="1919" spans="1:6" x14ac:dyDescent="0.25">
      <c r="A1919">
        <v>46</v>
      </c>
      <c r="B1919" t="s">
        <v>6</v>
      </c>
      <c r="C1919" t="s">
        <v>12</v>
      </c>
      <c r="D1919" t="s">
        <v>187</v>
      </c>
      <c r="E1919">
        <v>16</v>
      </c>
      <c r="F1919">
        <v>185000</v>
      </c>
    </row>
    <row r="1920" spans="1:6" x14ac:dyDescent="0.25">
      <c r="A1920">
        <v>33</v>
      </c>
      <c r="B1920" t="s">
        <v>9</v>
      </c>
      <c r="C1920" t="s">
        <v>185</v>
      </c>
      <c r="D1920" t="s">
        <v>190</v>
      </c>
      <c r="E1920">
        <v>7</v>
      </c>
      <c r="F1920">
        <v>130000</v>
      </c>
    </row>
    <row r="1921" spans="1:6" x14ac:dyDescent="0.25">
      <c r="A1921">
        <v>30</v>
      </c>
      <c r="B1921" t="s">
        <v>9</v>
      </c>
      <c r="C1921" t="s">
        <v>186</v>
      </c>
      <c r="D1921" t="s">
        <v>191</v>
      </c>
      <c r="E1921">
        <v>5</v>
      </c>
      <c r="F1921">
        <v>105000</v>
      </c>
    </row>
    <row r="1922" spans="1:6" x14ac:dyDescent="0.25">
      <c r="A1922">
        <v>50</v>
      </c>
      <c r="B1922" t="s">
        <v>6</v>
      </c>
      <c r="C1922" t="s">
        <v>12</v>
      </c>
      <c r="D1922" t="s">
        <v>189</v>
      </c>
      <c r="E1922">
        <v>19</v>
      </c>
      <c r="F1922">
        <v>200000</v>
      </c>
    </row>
    <row r="1923" spans="1:6" x14ac:dyDescent="0.25">
      <c r="A1923">
        <v>30</v>
      </c>
      <c r="B1923" t="s">
        <v>6</v>
      </c>
      <c r="C1923" t="s">
        <v>185</v>
      </c>
      <c r="D1923" t="s">
        <v>188</v>
      </c>
      <c r="E1923">
        <v>5</v>
      </c>
      <c r="F1923">
        <v>100000</v>
      </c>
    </row>
    <row r="1924" spans="1:6" x14ac:dyDescent="0.25">
      <c r="A1924">
        <v>42</v>
      </c>
      <c r="B1924" t="s">
        <v>6</v>
      </c>
      <c r="C1924" t="s">
        <v>186</v>
      </c>
      <c r="D1924" t="s">
        <v>187</v>
      </c>
      <c r="E1924">
        <v>13</v>
      </c>
      <c r="F1924">
        <v>170000</v>
      </c>
    </row>
    <row r="1925" spans="1:6" x14ac:dyDescent="0.25">
      <c r="A1925">
        <v>33</v>
      </c>
      <c r="B1925" t="s">
        <v>9</v>
      </c>
      <c r="C1925" t="s">
        <v>185</v>
      </c>
      <c r="D1925" t="s">
        <v>190</v>
      </c>
      <c r="E1925">
        <v>6</v>
      </c>
      <c r="F1925">
        <v>115000</v>
      </c>
    </row>
    <row r="1926" spans="1:6" x14ac:dyDescent="0.25">
      <c r="A1926">
        <v>45</v>
      </c>
      <c r="B1926" t="s">
        <v>6</v>
      </c>
      <c r="C1926" t="s">
        <v>12</v>
      </c>
      <c r="D1926" t="s">
        <v>189</v>
      </c>
      <c r="E1926">
        <v>16</v>
      </c>
      <c r="F1926">
        <v>185000</v>
      </c>
    </row>
    <row r="1927" spans="1:6" x14ac:dyDescent="0.25">
      <c r="A1927">
        <v>29</v>
      </c>
      <c r="B1927" t="s">
        <v>9</v>
      </c>
      <c r="C1927" t="s">
        <v>185</v>
      </c>
      <c r="D1927" t="s">
        <v>191</v>
      </c>
      <c r="E1927">
        <v>4</v>
      </c>
      <c r="F1927">
        <v>90000</v>
      </c>
    </row>
    <row r="1928" spans="1:6" x14ac:dyDescent="0.25">
      <c r="A1928">
        <v>39</v>
      </c>
      <c r="B1928" t="s">
        <v>9</v>
      </c>
      <c r="C1928" t="s">
        <v>186</v>
      </c>
      <c r="D1928" t="s">
        <v>187</v>
      </c>
      <c r="E1928">
        <v>12</v>
      </c>
      <c r="F1928">
        <v>160000</v>
      </c>
    </row>
    <row r="1929" spans="1:6" x14ac:dyDescent="0.25">
      <c r="A1929">
        <v>27</v>
      </c>
      <c r="B1929" t="s">
        <v>6</v>
      </c>
      <c r="C1929" t="s">
        <v>185</v>
      </c>
      <c r="D1929" t="s">
        <v>188</v>
      </c>
      <c r="E1929">
        <v>3</v>
      </c>
      <c r="F1929">
        <v>80000</v>
      </c>
    </row>
    <row r="1930" spans="1:6" x14ac:dyDescent="0.25">
      <c r="A1930">
        <v>49</v>
      </c>
      <c r="B1930" t="s">
        <v>6</v>
      </c>
      <c r="C1930" t="s">
        <v>12</v>
      </c>
      <c r="D1930" t="s">
        <v>189</v>
      </c>
      <c r="E1930">
        <v>17</v>
      </c>
      <c r="F1930">
        <v>195000</v>
      </c>
    </row>
    <row r="1931" spans="1:6" x14ac:dyDescent="0.25">
      <c r="A1931">
        <v>32</v>
      </c>
      <c r="B1931" t="s">
        <v>9</v>
      </c>
      <c r="C1931" t="s">
        <v>186</v>
      </c>
      <c r="D1931" t="s">
        <v>190</v>
      </c>
      <c r="E1931">
        <v>6</v>
      </c>
      <c r="F1931">
        <v>115000</v>
      </c>
    </row>
    <row r="1932" spans="1:6" x14ac:dyDescent="0.25">
      <c r="A1932">
        <v>36</v>
      </c>
      <c r="B1932" t="s">
        <v>6</v>
      </c>
      <c r="C1932" t="s">
        <v>185</v>
      </c>
      <c r="D1932" t="s">
        <v>187</v>
      </c>
      <c r="E1932">
        <v>8</v>
      </c>
      <c r="F1932">
        <v>135000</v>
      </c>
    </row>
    <row r="1933" spans="1:6" x14ac:dyDescent="0.25">
      <c r="A1933">
        <v>27</v>
      </c>
      <c r="B1933" t="s">
        <v>6</v>
      </c>
      <c r="C1933" t="s">
        <v>185</v>
      </c>
      <c r="D1933" t="s">
        <v>191</v>
      </c>
      <c r="E1933">
        <v>2</v>
      </c>
      <c r="F1933">
        <v>65000</v>
      </c>
    </row>
    <row r="1934" spans="1:6" x14ac:dyDescent="0.25">
      <c r="A1934">
        <v>43</v>
      </c>
      <c r="B1934" t="s">
        <v>9</v>
      </c>
      <c r="C1934" t="s">
        <v>12</v>
      </c>
      <c r="D1934" t="s">
        <v>189</v>
      </c>
      <c r="E1934">
        <v>14</v>
      </c>
      <c r="F1934">
        <v>190000</v>
      </c>
    </row>
    <row r="1935" spans="1:6" x14ac:dyDescent="0.25">
      <c r="A1935">
        <v>34</v>
      </c>
      <c r="B1935" t="s">
        <v>6</v>
      </c>
      <c r="C1935" t="s">
        <v>186</v>
      </c>
      <c r="D1935" t="s">
        <v>188</v>
      </c>
      <c r="E1935">
        <v>8</v>
      </c>
      <c r="F1935">
        <v>140000</v>
      </c>
    </row>
    <row r="1936" spans="1:6" x14ac:dyDescent="0.25">
      <c r="A1936">
        <v>46</v>
      </c>
      <c r="B1936" t="s">
        <v>6</v>
      </c>
      <c r="C1936" t="s">
        <v>12</v>
      </c>
      <c r="D1936" t="s">
        <v>187</v>
      </c>
      <c r="E1936">
        <v>16</v>
      </c>
      <c r="F1936">
        <v>185000</v>
      </c>
    </row>
    <row r="1937" spans="1:6" x14ac:dyDescent="0.25">
      <c r="A1937">
        <v>33</v>
      </c>
      <c r="B1937" t="s">
        <v>9</v>
      </c>
      <c r="C1937" t="s">
        <v>185</v>
      </c>
      <c r="D1937" t="s">
        <v>190</v>
      </c>
      <c r="E1937">
        <v>7</v>
      </c>
      <c r="F1937">
        <v>130000</v>
      </c>
    </row>
    <row r="1938" spans="1:6" x14ac:dyDescent="0.25">
      <c r="A1938">
        <v>30</v>
      </c>
      <c r="B1938" t="s">
        <v>9</v>
      </c>
      <c r="C1938" t="s">
        <v>186</v>
      </c>
      <c r="D1938" t="s">
        <v>191</v>
      </c>
      <c r="E1938">
        <v>5</v>
      </c>
      <c r="F1938">
        <v>105000</v>
      </c>
    </row>
    <row r="1939" spans="1:6" x14ac:dyDescent="0.25">
      <c r="A1939">
        <v>50</v>
      </c>
      <c r="B1939" t="s">
        <v>6</v>
      </c>
      <c r="C1939" t="s">
        <v>12</v>
      </c>
      <c r="D1939" t="s">
        <v>189</v>
      </c>
      <c r="E1939">
        <v>19</v>
      </c>
      <c r="F1939">
        <v>200000</v>
      </c>
    </row>
    <row r="1940" spans="1:6" x14ac:dyDescent="0.25">
      <c r="A1940">
        <v>30</v>
      </c>
      <c r="B1940" t="s">
        <v>6</v>
      </c>
      <c r="C1940" t="s">
        <v>185</v>
      </c>
      <c r="D1940" t="s">
        <v>188</v>
      </c>
      <c r="E1940">
        <v>5</v>
      </c>
      <c r="F1940">
        <v>100000</v>
      </c>
    </row>
    <row r="1941" spans="1:6" x14ac:dyDescent="0.25">
      <c r="A1941">
        <v>42</v>
      </c>
      <c r="B1941" t="s">
        <v>6</v>
      </c>
      <c r="C1941" t="s">
        <v>186</v>
      </c>
      <c r="D1941" t="s">
        <v>187</v>
      </c>
      <c r="E1941">
        <v>13</v>
      </c>
      <c r="F1941">
        <v>170000</v>
      </c>
    </row>
    <row r="1942" spans="1:6" x14ac:dyDescent="0.25">
      <c r="A1942">
        <v>33</v>
      </c>
      <c r="B1942" t="s">
        <v>9</v>
      </c>
      <c r="C1942" t="s">
        <v>185</v>
      </c>
      <c r="D1942" t="s">
        <v>190</v>
      </c>
      <c r="E1942">
        <v>6</v>
      </c>
      <c r="F1942">
        <v>115000</v>
      </c>
    </row>
    <row r="1943" spans="1:6" x14ac:dyDescent="0.25">
      <c r="A1943">
        <v>45</v>
      </c>
      <c r="B1943" t="s">
        <v>6</v>
      </c>
      <c r="C1943" t="s">
        <v>12</v>
      </c>
      <c r="D1943" t="s">
        <v>189</v>
      </c>
      <c r="E1943">
        <v>16</v>
      </c>
      <c r="F1943">
        <v>185000</v>
      </c>
    </row>
    <row r="1944" spans="1:6" x14ac:dyDescent="0.25">
      <c r="A1944">
        <v>29</v>
      </c>
      <c r="B1944" t="s">
        <v>9</v>
      </c>
      <c r="C1944" t="s">
        <v>185</v>
      </c>
      <c r="D1944" t="s">
        <v>191</v>
      </c>
      <c r="E1944">
        <v>4</v>
      </c>
      <c r="F1944">
        <v>90000</v>
      </c>
    </row>
    <row r="1945" spans="1:6" x14ac:dyDescent="0.25">
      <c r="A1945">
        <v>39</v>
      </c>
      <c r="B1945" t="s">
        <v>9</v>
      </c>
      <c r="C1945" t="s">
        <v>186</v>
      </c>
      <c r="D1945" t="s">
        <v>187</v>
      </c>
      <c r="E1945">
        <v>12</v>
      </c>
      <c r="F1945">
        <v>160000</v>
      </c>
    </row>
    <row r="1946" spans="1:6" x14ac:dyDescent="0.25">
      <c r="A1946">
        <v>27</v>
      </c>
      <c r="B1946" t="s">
        <v>6</v>
      </c>
      <c r="C1946" t="s">
        <v>185</v>
      </c>
      <c r="D1946" t="s">
        <v>188</v>
      </c>
      <c r="E1946">
        <v>3</v>
      </c>
      <c r="F1946">
        <v>80000</v>
      </c>
    </row>
    <row r="1947" spans="1:6" x14ac:dyDescent="0.25">
      <c r="A1947">
        <v>49</v>
      </c>
      <c r="B1947" t="s">
        <v>6</v>
      </c>
      <c r="C1947" t="s">
        <v>12</v>
      </c>
      <c r="D1947" t="s">
        <v>189</v>
      </c>
      <c r="E1947">
        <v>17</v>
      </c>
      <c r="F1947">
        <v>195000</v>
      </c>
    </row>
    <row r="1948" spans="1:6" x14ac:dyDescent="0.25">
      <c r="A1948">
        <v>32</v>
      </c>
      <c r="B1948" t="s">
        <v>9</v>
      </c>
      <c r="C1948" t="s">
        <v>186</v>
      </c>
      <c r="D1948" t="s">
        <v>190</v>
      </c>
      <c r="E1948">
        <v>6</v>
      </c>
      <c r="F1948">
        <v>115000</v>
      </c>
    </row>
    <row r="1949" spans="1:6" x14ac:dyDescent="0.25">
      <c r="A1949">
        <v>36</v>
      </c>
      <c r="B1949" t="s">
        <v>6</v>
      </c>
      <c r="C1949" t="s">
        <v>185</v>
      </c>
      <c r="D1949" t="s">
        <v>187</v>
      </c>
      <c r="E1949">
        <v>8</v>
      </c>
      <c r="F1949">
        <v>135000</v>
      </c>
    </row>
    <row r="1950" spans="1:6" x14ac:dyDescent="0.25">
      <c r="A1950">
        <v>27</v>
      </c>
      <c r="B1950" t="s">
        <v>6</v>
      </c>
      <c r="C1950" t="s">
        <v>185</v>
      </c>
      <c r="D1950" t="s">
        <v>191</v>
      </c>
      <c r="E1950">
        <v>2</v>
      </c>
      <c r="F1950">
        <v>65000</v>
      </c>
    </row>
    <row r="1951" spans="1:6" x14ac:dyDescent="0.25">
      <c r="A1951">
        <v>43</v>
      </c>
      <c r="B1951" t="s">
        <v>9</v>
      </c>
      <c r="C1951" t="s">
        <v>12</v>
      </c>
      <c r="D1951" t="s">
        <v>189</v>
      </c>
      <c r="E1951">
        <v>14</v>
      </c>
      <c r="F1951">
        <v>190000</v>
      </c>
    </row>
    <row r="1952" spans="1:6" x14ac:dyDescent="0.25">
      <c r="A1952">
        <v>34</v>
      </c>
      <c r="B1952" t="s">
        <v>6</v>
      </c>
      <c r="C1952" t="s">
        <v>186</v>
      </c>
      <c r="D1952" t="s">
        <v>188</v>
      </c>
      <c r="E1952">
        <v>8</v>
      </c>
      <c r="F1952">
        <v>140000</v>
      </c>
    </row>
    <row r="1953" spans="1:6" x14ac:dyDescent="0.25">
      <c r="A1953">
        <v>46</v>
      </c>
      <c r="B1953" t="s">
        <v>6</v>
      </c>
      <c r="C1953" t="s">
        <v>12</v>
      </c>
      <c r="D1953" t="s">
        <v>187</v>
      </c>
      <c r="E1953">
        <v>16</v>
      </c>
      <c r="F1953">
        <v>185000</v>
      </c>
    </row>
    <row r="1954" spans="1:6" x14ac:dyDescent="0.25">
      <c r="A1954">
        <v>33</v>
      </c>
      <c r="B1954" t="s">
        <v>9</v>
      </c>
      <c r="C1954" t="s">
        <v>185</v>
      </c>
      <c r="D1954" t="s">
        <v>190</v>
      </c>
      <c r="E1954">
        <v>7</v>
      </c>
      <c r="F1954">
        <v>130000</v>
      </c>
    </row>
    <row r="1955" spans="1:6" x14ac:dyDescent="0.25">
      <c r="A1955">
        <v>30</v>
      </c>
      <c r="B1955" t="s">
        <v>9</v>
      </c>
      <c r="C1955" t="s">
        <v>186</v>
      </c>
      <c r="D1955" t="s">
        <v>191</v>
      </c>
      <c r="E1955">
        <v>5</v>
      </c>
      <c r="F1955">
        <v>105000</v>
      </c>
    </row>
    <row r="1956" spans="1:6" x14ac:dyDescent="0.25">
      <c r="A1956">
        <v>50</v>
      </c>
      <c r="B1956" t="s">
        <v>6</v>
      </c>
      <c r="C1956" t="s">
        <v>12</v>
      </c>
      <c r="D1956" t="s">
        <v>189</v>
      </c>
      <c r="E1956">
        <v>19</v>
      </c>
      <c r="F1956">
        <v>200000</v>
      </c>
    </row>
    <row r="1957" spans="1:6" x14ac:dyDescent="0.25">
      <c r="A1957">
        <v>30</v>
      </c>
      <c r="B1957" t="s">
        <v>6</v>
      </c>
      <c r="C1957" t="s">
        <v>185</v>
      </c>
      <c r="D1957" t="s">
        <v>188</v>
      </c>
      <c r="E1957">
        <v>5</v>
      </c>
      <c r="F1957">
        <v>100000</v>
      </c>
    </row>
    <row r="1958" spans="1:6" x14ac:dyDescent="0.25">
      <c r="A1958">
        <v>42</v>
      </c>
      <c r="B1958" t="s">
        <v>6</v>
      </c>
      <c r="C1958" t="s">
        <v>186</v>
      </c>
      <c r="D1958" t="s">
        <v>187</v>
      </c>
      <c r="E1958">
        <v>13</v>
      </c>
      <c r="F1958">
        <v>170000</v>
      </c>
    </row>
    <row r="1959" spans="1:6" x14ac:dyDescent="0.25">
      <c r="A1959">
        <v>33</v>
      </c>
      <c r="B1959" t="s">
        <v>9</v>
      </c>
      <c r="C1959" t="s">
        <v>185</v>
      </c>
      <c r="D1959" t="s">
        <v>190</v>
      </c>
      <c r="E1959">
        <v>6</v>
      </c>
      <c r="F1959">
        <v>115000</v>
      </c>
    </row>
    <row r="1960" spans="1:6" x14ac:dyDescent="0.25">
      <c r="A1960">
        <v>45</v>
      </c>
      <c r="B1960" t="s">
        <v>6</v>
      </c>
      <c r="C1960" t="s">
        <v>12</v>
      </c>
      <c r="D1960" t="s">
        <v>189</v>
      </c>
      <c r="E1960">
        <v>16</v>
      </c>
      <c r="F1960">
        <v>185000</v>
      </c>
    </row>
    <row r="1961" spans="1:6" x14ac:dyDescent="0.25">
      <c r="A1961">
        <v>29</v>
      </c>
      <c r="B1961" t="s">
        <v>9</v>
      </c>
      <c r="C1961" t="s">
        <v>185</v>
      </c>
      <c r="D1961" t="s">
        <v>191</v>
      </c>
      <c r="E1961">
        <v>4</v>
      </c>
      <c r="F1961">
        <v>90000</v>
      </c>
    </row>
    <row r="1962" spans="1:6" x14ac:dyDescent="0.25">
      <c r="A1962">
        <v>39</v>
      </c>
      <c r="B1962" t="s">
        <v>9</v>
      </c>
      <c r="C1962" t="s">
        <v>186</v>
      </c>
      <c r="D1962" t="s">
        <v>187</v>
      </c>
      <c r="E1962">
        <v>12</v>
      </c>
      <c r="F1962">
        <v>160000</v>
      </c>
    </row>
    <row r="1963" spans="1:6" x14ac:dyDescent="0.25">
      <c r="A1963">
        <v>27</v>
      </c>
      <c r="B1963" t="s">
        <v>6</v>
      </c>
      <c r="C1963" t="s">
        <v>185</v>
      </c>
      <c r="D1963" t="s">
        <v>188</v>
      </c>
      <c r="E1963">
        <v>3</v>
      </c>
      <c r="F1963">
        <v>80000</v>
      </c>
    </row>
    <row r="1964" spans="1:6" x14ac:dyDescent="0.25">
      <c r="A1964">
        <v>49</v>
      </c>
      <c r="B1964" t="s">
        <v>6</v>
      </c>
      <c r="C1964" t="s">
        <v>12</v>
      </c>
      <c r="D1964" t="s">
        <v>189</v>
      </c>
      <c r="E1964">
        <v>17</v>
      </c>
      <c r="F1964">
        <v>195000</v>
      </c>
    </row>
    <row r="1965" spans="1:6" x14ac:dyDescent="0.25">
      <c r="A1965">
        <v>32</v>
      </c>
      <c r="B1965" t="s">
        <v>9</v>
      </c>
      <c r="C1965" t="s">
        <v>186</v>
      </c>
      <c r="D1965" t="s">
        <v>190</v>
      </c>
      <c r="E1965">
        <v>6</v>
      </c>
      <c r="F1965">
        <v>115000</v>
      </c>
    </row>
    <row r="1966" spans="1:6" x14ac:dyDescent="0.25">
      <c r="A1966">
        <v>36</v>
      </c>
      <c r="B1966" t="s">
        <v>6</v>
      </c>
      <c r="C1966" t="s">
        <v>185</v>
      </c>
      <c r="D1966" t="s">
        <v>187</v>
      </c>
      <c r="E1966">
        <v>8</v>
      </c>
      <c r="F1966">
        <v>135000</v>
      </c>
    </row>
    <row r="1967" spans="1:6" x14ac:dyDescent="0.25">
      <c r="A1967">
        <v>27</v>
      </c>
      <c r="B1967" t="s">
        <v>6</v>
      </c>
      <c r="C1967" t="s">
        <v>185</v>
      </c>
      <c r="D1967" t="s">
        <v>191</v>
      </c>
      <c r="E1967">
        <v>2</v>
      </c>
      <c r="F1967">
        <v>65000</v>
      </c>
    </row>
    <row r="1968" spans="1:6" x14ac:dyDescent="0.25">
      <c r="A1968">
        <v>43</v>
      </c>
      <c r="B1968" t="s">
        <v>9</v>
      </c>
      <c r="C1968" t="s">
        <v>12</v>
      </c>
      <c r="D1968" t="s">
        <v>189</v>
      </c>
      <c r="E1968">
        <v>14</v>
      </c>
      <c r="F1968">
        <v>190000</v>
      </c>
    </row>
    <row r="1969" spans="1:6" x14ac:dyDescent="0.25">
      <c r="A1969">
        <v>34</v>
      </c>
      <c r="B1969" t="s">
        <v>6</v>
      </c>
      <c r="C1969" t="s">
        <v>186</v>
      </c>
      <c r="D1969" t="s">
        <v>188</v>
      </c>
      <c r="E1969">
        <v>8</v>
      </c>
      <c r="F1969">
        <v>140000</v>
      </c>
    </row>
    <row r="1970" spans="1:6" x14ac:dyDescent="0.25">
      <c r="A1970">
        <v>46</v>
      </c>
      <c r="B1970" t="s">
        <v>6</v>
      </c>
      <c r="C1970" t="s">
        <v>12</v>
      </c>
      <c r="D1970" t="s">
        <v>187</v>
      </c>
      <c r="E1970">
        <v>16</v>
      </c>
      <c r="F1970">
        <v>185000</v>
      </c>
    </row>
    <row r="1971" spans="1:6" x14ac:dyDescent="0.25">
      <c r="A1971">
        <v>33</v>
      </c>
      <c r="B1971" t="s">
        <v>9</v>
      </c>
      <c r="C1971" t="s">
        <v>185</v>
      </c>
      <c r="D1971" t="s">
        <v>190</v>
      </c>
      <c r="E1971">
        <v>7</v>
      </c>
      <c r="F1971">
        <v>130000</v>
      </c>
    </row>
    <row r="1972" spans="1:6" x14ac:dyDescent="0.25">
      <c r="A1972">
        <v>30</v>
      </c>
      <c r="B1972" t="s">
        <v>9</v>
      </c>
      <c r="C1972" t="s">
        <v>186</v>
      </c>
      <c r="D1972" t="s">
        <v>191</v>
      </c>
      <c r="E1972">
        <v>5</v>
      </c>
      <c r="F1972">
        <v>105000</v>
      </c>
    </row>
    <row r="1973" spans="1:6" x14ac:dyDescent="0.25">
      <c r="A1973">
        <v>50</v>
      </c>
      <c r="B1973" t="s">
        <v>6</v>
      </c>
      <c r="C1973" t="s">
        <v>12</v>
      </c>
      <c r="D1973" t="s">
        <v>189</v>
      </c>
      <c r="E1973">
        <v>19</v>
      </c>
      <c r="F1973">
        <v>200000</v>
      </c>
    </row>
    <row r="1974" spans="1:6" x14ac:dyDescent="0.25">
      <c r="A1974">
        <v>30</v>
      </c>
      <c r="B1974" t="s">
        <v>6</v>
      </c>
      <c r="C1974" t="s">
        <v>185</v>
      </c>
      <c r="D1974" t="s">
        <v>188</v>
      </c>
      <c r="E1974">
        <v>5</v>
      </c>
      <c r="F1974">
        <v>100000</v>
      </c>
    </row>
    <row r="1975" spans="1:6" x14ac:dyDescent="0.25">
      <c r="A1975">
        <v>42</v>
      </c>
      <c r="B1975" t="s">
        <v>6</v>
      </c>
      <c r="C1975" t="s">
        <v>186</v>
      </c>
      <c r="D1975" t="s">
        <v>187</v>
      </c>
      <c r="E1975">
        <v>13</v>
      </c>
      <c r="F1975">
        <v>170000</v>
      </c>
    </row>
    <row r="1976" spans="1:6" x14ac:dyDescent="0.25">
      <c r="A1976">
        <v>33</v>
      </c>
      <c r="B1976" t="s">
        <v>9</v>
      </c>
      <c r="C1976" t="s">
        <v>185</v>
      </c>
      <c r="D1976" t="s">
        <v>190</v>
      </c>
      <c r="E1976">
        <v>6</v>
      </c>
      <c r="F1976">
        <v>115000</v>
      </c>
    </row>
    <row r="1977" spans="1:6" x14ac:dyDescent="0.25">
      <c r="A1977">
        <v>45</v>
      </c>
      <c r="B1977" t="s">
        <v>6</v>
      </c>
      <c r="C1977" t="s">
        <v>12</v>
      </c>
      <c r="D1977" t="s">
        <v>189</v>
      </c>
      <c r="E1977">
        <v>16</v>
      </c>
      <c r="F1977">
        <v>185000</v>
      </c>
    </row>
    <row r="1978" spans="1:6" x14ac:dyDescent="0.25">
      <c r="A1978">
        <v>29</v>
      </c>
      <c r="B1978" t="s">
        <v>9</v>
      </c>
      <c r="C1978" t="s">
        <v>185</v>
      </c>
      <c r="D1978" t="s">
        <v>191</v>
      </c>
      <c r="E1978">
        <v>4</v>
      </c>
      <c r="F1978">
        <v>90000</v>
      </c>
    </row>
    <row r="1979" spans="1:6" x14ac:dyDescent="0.25">
      <c r="A1979">
        <v>39</v>
      </c>
      <c r="B1979" t="s">
        <v>9</v>
      </c>
      <c r="C1979" t="s">
        <v>186</v>
      </c>
      <c r="D1979" t="s">
        <v>187</v>
      </c>
      <c r="E1979">
        <v>12</v>
      </c>
      <c r="F1979">
        <v>160000</v>
      </c>
    </row>
    <row r="1980" spans="1:6" x14ac:dyDescent="0.25">
      <c r="A1980">
        <v>27</v>
      </c>
      <c r="B1980" t="s">
        <v>6</v>
      </c>
      <c r="C1980" t="s">
        <v>185</v>
      </c>
      <c r="D1980" t="s">
        <v>188</v>
      </c>
      <c r="E1980">
        <v>3</v>
      </c>
      <c r="F1980">
        <v>80000</v>
      </c>
    </row>
    <row r="1981" spans="1:6" x14ac:dyDescent="0.25">
      <c r="A1981">
        <v>49</v>
      </c>
      <c r="B1981" t="s">
        <v>6</v>
      </c>
      <c r="C1981" t="s">
        <v>12</v>
      </c>
      <c r="D1981" t="s">
        <v>189</v>
      </c>
      <c r="E1981">
        <v>17</v>
      </c>
      <c r="F1981">
        <v>195000</v>
      </c>
    </row>
    <row r="1982" spans="1:6" x14ac:dyDescent="0.25">
      <c r="A1982">
        <v>32</v>
      </c>
      <c r="B1982" t="s">
        <v>9</v>
      </c>
      <c r="C1982" t="s">
        <v>186</v>
      </c>
      <c r="D1982" t="s">
        <v>190</v>
      </c>
      <c r="E1982">
        <v>6</v>
      </c>
      <c r="F1982">
        <v>115000</v>
      </c>
    </row>
    <row r="1983" spans="1:6" x14ac:dyDescent="0.25">
      <c r="A1983">
        <v>36</v>
      </c>
      <c r="B1983" t="s">
        <v>6</v>
      </c>
      <c r="C1983" t="s">
        <v>185</v>
      </c>
      <c r="D1983" t="s">
        <v>187</v>
      </c>
      <c r="E1983">
        <v>8</v>
      </c>
      <c r="F1983">
        <v>135000</v>
      </c>
    </row>
    <row r="1984" spans="1:6" x14ac:dyDescent="0.25">
      <c r="A1984">
        <v>27</v>
      </c>
      <c r="B1984" t="s">
        <v>6</v>
      </c>
      <c r="C1984" t="s">
        <v>185</v>
      </c>
      <c r="D1984" t="s">
        <v>191</v>
      </c>
      <c r="E1984">
        <v>2</v>
      </c>
      <c r="F1984">
        <v>65000</v>
      </c>
    </row>
    <row r="1985" spans="1:6" x14ac:dyDescent="0.25">
      <c r="A1985">
        <v>43</v>
      </c>
      <c r="B1985" t="s">
        <v>9</v>
      </c>
      <c r="C1985" t="s">
        <v>12</v>
      </c>
      <c r="D1985" t="s">
        <v>189</v>
      </c>
      <c r="E1985">
        <v>14</v>
      </c>
      <c r="F1985">
        <v>190000</v>
      </c>
    </row>
    <row r="1986" spans="1:6" x14ac:dyDescent="0.25">
      <c r="A1986">
        <v>34</v>
      </c>
      <c r="B1986" t="s">
        <v>6</v>
      </c>
      <c r="C1986" t="s">
        <v>186</v>
      </c>
      <c r="D1986" t="s">
        <v>188</v>
      </c>
      <c r="E1986">
        <v>8</v>
      </c>
      <c r="F1986">
        <v>140000</v>
      </c>
    </row>
    <row r="1987" spans="1:6" x14ac:dyDescent="0.25">
      <c r="A1987">
        <v>46</v>
      </c>
      <c r="B1987" t="s">
        <v>6</v>
      </c>
      <c r="C1987" t="s">
        <v>12</v>
      </c>
      <c r="D1987" t="s">
        <v>187</v>
      </c>
      <c r="E1987">
        <v>16</v>
      </c>
      <c r="F1987">
        <v>185000</v>
      </c>
    </row>
    <row r="1988" spans="1:6" x14ac:dyDescent="0.25">
      <c r="A1988">
        <v>33</v>
      </c>
      <c r="B1988" t="s">
        <v>9</v>
      </c>
      <c r="C1988" t="s">
        <v>185</v>
      </c>
      <c r="D1988" t="s">
        <v>190</v>
      </c>
      <c r="E1988">
        <v>7</v>
      </c>
      <c r="F1988">
        <v>130000</v>
      </c>
    </row>
    <row r="1989" spans="1:6" x14ac:dyDescent="0.25">
      <c r="A1989">
        <v>30</v>
      </c>
      <c r="B1989" t="s">
        <v>9</v>
      </c>
      <c r="C1989" t="s">
        <v>186</v>
      </c>
      <c r="D1989" t="s">
        <v>191</v>
      </c>
      <c r="E1989">
        <v>5</v>
      </c>
      <c r="F1989">
        <v>105000</v>
      </c>
    </row>
    <row r="1990" spans="1:6" x14ac:dyDescent="0.25">
      <c r="A1990">
        <v>50</v>
      </c>
      <c r="B1990" t="s">
        <v>6</v>
      </c>
      <c r="C1990" t="s">
        <v>12</v>
      </c>
      <c r="D1990" t="s">
        <v>189</v>
      </c>
      <c r="E1990">
        <v>19</v>
      </c>
      <c r="F1990">
        <v>200000</v>
      </c>
    </row>
    <row r="1991" spans="1:6" x14ac:dyDescent="0.25">
      <c r="A1991">
        <v>30</v>
      </c>
      <c r="B1991" t="s">
        <v>6</v>
      </c>
      <c r="C1991" t="s">
        <v>185</v>
      </c>
      <c r="D1991" t="s">
        <v>188</v>
      </c>
      <c r="E1991">
        <v>5</v>
      </c>
      <c r="F1991">
        <v>100000</v>
      </c>
    </row>
    <row r="1992" spans="1:6" x14ac:dyDescent="0.25">
      <c r="A1992">
        <v>42</v>
      </c>
      <c r="B1992" t="s">
        <v>6</v>
      </c>
      <c r="C1992" t="s">
        <v>186</v>
      </c>
      <c r="D1992" t="s">
        <v>187</v>
      </c>
      <c r="E1992">
        <v>13</v>
      </c>
      <c r="F1992">
        <v>170000</v>
      </c>
    </row>
    <row r="1993" spans="1:6" x14ac:dyDescent="0.25">
      <c r="A1993">
        <v>33</v>
      </c>
      <c r="B1993" t="s">
        <v>9</v>
      </c>
      <c r="C1993" t="s">
        <v>185</v>
      </c>
      <c r="D1993" t="s">
        <v>190</v>
      </c>
      <c r="E1993">
        <v>6</v>
      </c>
      <c r="F1993">
        <v>115000</v>
      </c>
    </row>
    <row r="1994" spans="1:6" x14ac:dyDescent="0.25">
      <c r="A1994">
        <v>45</v>
      </c>
      <c r="B1994" t="s">
        <v>6</v>
      </c>
      <c r="C1994" t="s">
        <v>12</v>
      </c>
      <c r="D1994" t="s">
        <v>189</v>
      </c>
      <c r="E1994">
        <v>16</v>
      </c>
      <c r="F1994">
        <v>185000</v>
      </c>
    </row>
    <row r="1995" spans="1:6" x14ac:dyDescent="0.25">
      <c r="A1995">
        <v>29</v>
      </c>
      <c r="B1995" t="s">
        <v>9</v>
      </c>
      <c r="C1995" t="s">
        <v>185</v>
      </c>
      <c r="D1995" t="s">
        <v>191</v>
      </c>
      <c r="E1995">
        <v>4</v>
      </c>
      <c r="F1995">
        <v>90000</v>
      </c>
    </row>
    <row r="1996" spans="1:6" x14ac:dyDescent="0.25">
      <c r="A1996">
        <v>39</v>
      </c>
      <c r="B1996" t="s">
        <v>9</v>
      </c>
      <c r="C1996" t="s">
        <v>186</v>
      </c>
      <c r="D1996" t="s">
        <v>187</v>
      </c>
      <c r="E1996">
        <v>12</v>
      </c>
      <c r="F1996">
        <v>160000</v>
      </c>
    </row>
    <row r="1997" spans="1:6" x14ac:dyDescent="0.25">
      <c r="A1997">
        <v>27</v>
      </c>
      <c r="B1997" t="s">
        <v>6</v>
      </c>
      <c r="C1997" t="s">
        <v>185</v>
      </c>
      <c r="D1997" t="s">
        <v>188</v>
      </c>
      <c r="E1997">
        <v>3</v>
      </c>
      <c r="F1997">
        <v>80000</v>
      </c>
    </row>
    <row r="1998" spans="1:6" x14ac:dyDescent="0.25">
      <c r="A1998">
        <v>49</v>
      </c>
      <c r="B1998" t="s">
        <v>6</v>
      </c>
      <c r="C1998" t="s">
        <v>12</v>
      </c>
      <c r="D1998" t="s">
        <v>189</v>
      </c>
      <c r="E1998">
        <v>17</v>
      </c>
      <c r="F1998">
        <v>195000</v>
      </c>
    </row>
    <row r="1999" spans="1:6" x14ac:dyDescent="0.25">
      <c r="A1999">
        <v>32</v>
      </c>
      <c r="B1999" t="s">
        <v>9</v>
      </c>
      <c r="C1999" t="s">
        <v>186</v>
      </c>
      <c r="D1999" t="s">
        <v>190</v>
      </c>
      <c r="E1999">
        <v>6</v>
      </c>
      <c r="F1999">
        <v>115000</v>
      </c>
    </row>
    <row r="2000" spans="1:6" x14ac:dyDescent="0.25">
      <c r="A2000">
        <v>36</v>
      </c>
      <c r="B2000" t="s">
        <v>6</v>
      </c>
      <c r="C2000" t="s">
        <v>185</v>
      </c>
      <c r="D2000" t="s">
        <v>187</v>
      </c>
      <c r="E2000">
        <v>8</v>
      </c>
      <c r="F2000">
        <v>135000</v>
      </c>
    </row>
    <row r="2001" spans="1:6" x14ac:dyDescent="0.25">
      <c r="A2001">
        <v>27</v>
      </c>
      <c r="B2001" t="s">
        <v>6</v>
      </c>
      <c r="C2001" t="s">
        <v>185</v>
      </c>
      <c r="D2001" t="s">
        <v>191</v>
      </c>
      <c r="E2001">
        <v>2</v>
      </c>
      <c r="F2001">
        <v>65000</v>
      </c>
    </row>
    <row r="2002" spans="1:6" x14ac:dyDescent="0.25">
      <c r="A2002">
        <v>43</v>
      </c>
      <c r="B2002" t="s">
        <v>9</v>
      </c>
      <c r="C2002" t="s">
        <v>12</v>
      </c>
      <c r="D2002" t="s">
        <v>189</v>
      </c>
      <c r="E2002">
        <v>14</v>
      </c>
      <c r="F2002">
        <v>190000</v>
      </c>
    </row>
    <row r="2003" spans="1:6" x14ac:dyDescent="0.25">
      <c r="A2003">
        <v>34</v>
      </c>
      <c r="B2003" t="s">
        <v>6</v>
      </c>
      <c r="C2003" t="s">
        <v>186</v>
      </c>
      <c r="D2003" t="s">
        <v>188</v>
      </c>
      <c r="E2003">
        <v>8</v>
      </c>
      <c r="F2003">
        <v>140000</v>
      </c>
    </row>
    <row r="2004" spans="1:6" x14ac:dyDescent="0.25">
      <c r="A2004">
        <v>46</v>
      </c>
      <c r="B2004" t="s">
        <v>6</v>
      </c>
      <c r="C2004" t="s">
        <v>12</v>
      </c>
      <c r="D2004" t="s">
        <v>187</v>
      </c>
      <c r="E2004">
        <v>16</v>
      </c>
      <c r="F2004">
        <v>185000</v>
      </c>
    </row>
    <row r="2005" spans="1:6" x14ac:dyDescent="0.25">
      <c r="A2005">
        <v>33</v>
      </c>
      <c r="B2005" t="s">
        <v>9</v>
      </c>
      <c r="C2005" t="s">
        <v>185</v>
      </c>
      <c r="D2005" t="s">
        <v>190</v>
      </c>
      <c r="E2005">
        <v>7</v>
      </c>
      <c r="F2005">
        <v>130000</v>
      </c>
    </row>
    <row r="2006" spans="1:6" x14ac:dyDescent="0.25">
      <c r="A2006">
        <v>30</v>
      </c>
      <c r="B2006" t="s">
        <v>9</v>
      </c>
      <c r="C2006" t="s">
        <v>186</v>
      </c>
      <c r="D2006" t="s">
        <v>191</v>
      </c>
      <c r="E2006">
        <v>5</v>
      </c>
      <c r="F2006">
        <v>105000</v>
      </c>
    </row>
    <row r="2007" spans="1:6" x14ac:dyDescent="0.25">
      <c r="A2007">
        <v>50</v>
      </c>
      <c r="B2007" t="s">
        <v>6</v>
      </c>
      <c r="C2007" t="s">
        <v>12</v>
      </c>
      <c r="D2007" t="s">
        <v>189</v>
      </c>
      <c r="E2007">
        <v>19</v>
      </c>
      <c r="F2007">
        <v>200000</v>
      </c>
    </row>
    <row r="2008" spans="1:6" x14ac:dyDescent="0.25">
      <c r="A2008">
        <v>30</v>
      </c>
      <c r="B2008" t="s">
        <v>6</v>
      </c>
      <c r="C2008" t="s">
        <v>185</v>
      </c>
      <c r="D2008" t="s">
        <v>188</v>
      </c>
      <c r="E2008">
        <v>5</v>
      </c>
      <c r="F2008">
        <v>100000</v>
      </c>
    </row>
    <row r="2009" spans="1:6" x14ac:dyDescent="0.25">
      <c r="A2009">
        <v>42</v>
      </c>
      <c r="B2009" t="s">
        <v>6</v>
      </c>
      <c r="C2009" t="s">
        <v>186</v>
      </c>
      <c r="D2009" t="s">
        <v>187</v>
      </c>
      <c r="E2009">
        <v>13</v>
      </c>
      <c r="F2009">
        <v>170000</v>
      </c>
    </row>
    <row r="2010" spans="1:6" x14ac:dyDescent="0.25">
      <c r="A2010">
        <v>33</v>
      </c>
      <c r="B2010" t="s">
        <v>9</v>
      </c>
      <c r="C2010" t="s">
        <v>185</v>
      </c>
      <c r="D2010" t="s">
        <v>190</v>
      </c>
      <c r="E2010">
        <v>6</v>
      </c>
      <c r="F2010">
        <v>115000</v>
      </c>
    </row>
    <row r="2011" spans="1:6" x14ac:dyDescent="0.25">
      <c r="A2011">
        <v>45</v>
      </c>
      <c r="B2011" t="s">
        <v>6</v>
      </c>
      <c r="C2011" t="s">
        <v>12</v>
      </c>
      <c r="D2011" t="s">
        <v>189</v>
      </c>
      <c r="E2011">
        <v>16</v>
      </c>
      <c r="F2011">
        <v>185000</v>
      </c>
    </row>
    <row r="2012" spans="1:6" x14ac:dyDescent="0.25">
      <c r="A2012">
        <v>29</v>
      </c>
      <c r="B2012" t="s">
        <v>9</v>
      </c>
      <c r="C2012" t="s">
        <v>185</v>
      </c>
      <c r="D2012" t="s">
        <v>191</v>
      </c>
      <c r="E2012">
        <v>4</v>
      </c>
      <c r="F2012">
        <v>90000</v>
      </c>
    </row>
    <row r="2013" spans="1:6" x14ac:dyDescent="0.25">
      <c r="A2013">
        <v>27</v>
      </c>
      <c r="B2013" t="s">
        <v>6</v>
      </c>
      <c r="D2013" t="s">
        <v>192</v>
      </c>
      <c r="E2013">
        <v>7</v>
      </c>
      <c r="F2013">
        <v>100000</v>
      </c>
    </row>
    <row r="2014" spans="1:6" x14ac:dyDescent="0.25">
      <c r="A2014">
        <v>31</v>
      </c>
      <c r="B2014" t="s">
        <v>9</v>
      </c>
      <c r="C2014" t="s">
        <v>185</v>
      </c>
      <c r="D2014" t="s">
        <v>191</v>
      </c>
      <c r="E2014">
        <v>6</v>
      </c>
      <c r="F2014">
        <v>110000</v>
      </c>
    </row>
    <row r="2015" spans="1:6" x14ac:dyDescent="0.25">
      <c r="A2015">
        <v>37</v>
      </c>
      <c r="B2015" t="s">
        <v>6</v>
      </c>
      <c r="C2015" t="s">
        <v>186</v>
      </c>
      <c r="D2015" t="s">
        <v>187</v>
      </c>
      <c r="E2015">
        <v>10</v>
      </c>
      <c r="F2015">
        <v>150000</v>
      </c>
    </row>
    <row r="2016" spans="1:6" x14ac:dyDescent="0.25">
      <c r="A2016">
        <v>27</v>
      </c>
      <c r="B2016" t="s">
        <v>6</v>
      </c>
      <c r="C2016" t="s">
        <v>185</v>
      </c>
      <c r="D2016" t="s">
        <v>188</v>
      </c>
      <c r="E2016">
        <v>3</v>
      </c>
      <c r="F2016">
        <v>80000</v>
      </c>
    </row>
    <row r="2017" spans="1:6" x14ac:dyDescent="0.25">
      <c r="A2017">
        <v>50</v>
      </c>
      <c r="B2017" t="s">
        <v>6</v>
      </c>
      <c r="C2017" t="s">
        <v>12</v>
      </c>
      <c r="D2017" t="s">
        <v>189</v>
      </c>
      <c r="E2017">
        <v>18</v>
      </c>
      <c r="F2017">
        <v>195000</v>
      </c>
    </row>
    <row r="2018" spans="1:6" x14ac:dyDescent="0.25">
      <c r="A2018">
        <v>32</v>
      </c>
      <c r="B2018" t="s">
        <v>9</v>
      </c>
      <c r="C2018" t="s">
        <v>186</v>
      </c>
      <c r="D2018" t="s">
        <v>190</v>
      </c>
      <c r="E2018">
        <v>6</v>
      </c>
      <c r="F2018">
        <v>115000</v>
      </c>
    </row>
    <row r="2019" spans="1:6" x14ac:dyDescent="0.25">
      <c r="A2019">
        <v>36</v>
      </c>
      <c r="B2019" t="s">
        <v>6</v>
      </c>
      <c r="C2019" t="s">
        <v>185</v>
      </c>
      <c r="D2019" t="s">
        <v>187</v>
      </c>
      <c r="E2019">
        <v>8</v>
      </c>
      <c r="F2019">
        <v>135000</v>
      </c>
    </row>
    <row r="2020" spans="1:6" x14ac:dyDescent="0.25">
      <c r="A2020">
        <v>27</v>
      </c>
      <c r="B2020" t="s">
        <v>6</v>
      </c>
      <c r="C2020" t="s">
        <v>185</v>
      </c>
      <c r="D2020" t="s">
        <v>191</v>
      </c>
      <c r="E2020">
        <v>2</v>
      </c>
      <c r="F2020">
        <v>65000</v>
      </c>
    </row>
    <row r="2021" spans="1:6" x14ac:dyDescent="0.25">
      <c r="A2021">
        <v>43</v>
      </c>
      <c r="B2021" t="s">
        <v>9</v>
      </c>
      <c r="C2021" t="s">
        <v>12</v>
      </c>
      <c r="D2021" t="s">
        <v>189</v>
      </c>
      <c r="E2021">
        <v>14</v>
      </c>
      <c r="F2021">
        <v>190000</v>
      </c>
    </row>
    <row r="2022" spans="1:6" x14ac:dyDescent="0.25">
      <c r="A2022">
        <v>34</v>
      </c>
      <c r="B2022" t="s">
        <v>6</v>
      </c>
      <c r="C2022" t="s">
        <v>186</v>
      </c>
      <c r="D2022" t="s">
        <v>188</v>
      </c>
      <c r="E2022">
        <v>8</v>
      </c>
      <c r="F2022">
        <v>140000</v>
      </c>
    </row>
    <row r="2023" spans="1:6" x14ac:dyDescent="0.25">
      <c r="A2023">
        <v>46</v>
      </c>
      <c r="B2023" t="s">
        <v>6</v>
      </c>
      <c r="C2023" t="s">
        <v>12</v>
      </c>
      <c r="D2023" t="s">
        <v>187</v>
      </c>
      <c r="E2023">
        <v>16</v>
      </c>
      <c r="F2023">
        <v>185000</v>
      </c>
    </row>
    <row r="2024" spans="1:6" x14ac:dyDescent="0.25">
      <c r="A2024">
        <v>33</v>
      </c>
      <c r="B2024" t="s">
        <v>9</v>
      </c>
      <c r="C2024" t="s">
        <v>185</v>
      </c>
      <c r="D2024" t="s">
        <v>190</v>
      </c>
      <c r="E2024">
        <v>7</v>
      </c>
      <c r="F2024">
        <v>130000</v>
      </c>
    </row>
    <row r="2025" spans="1:6" x14ac:dyDescent="0.25">
      <c r="A2025">
        <v>30</v>
      </c>
      <c r="B2025" t="s">
        <v>9</v>
      </c>
      <c r="C2025" t="s">
        <v>186</v>
      </c>
      <c r="D2025" t="s">
        <v>191</v>
      </c>
      <c r="E2025">
        <v>5</v>
      </c>
      <c r="F2025">
        <v>105000</v>
      </c>
    </row>
    <row r="2026" spans="1:6" x14ac:dyDescent="0.25">
      <c r="A2026">
        <v>50</v>
      </c>
      <c r="B2026" t="s">
        <v>6</v>
      </c>
      <c r="C2026" t="s">
        <v>12</v>
      </c>
      <c r="D2026" t="s">
        <v>189</v>
      </c>
      <c r="E2026">
        <v>19</v>
      </c>
      <c r="F2026">
        <v>200000</v>
      </c>
    </row>
    <row r="2027" spans="1:6" x14ac:dyDescent="0.25">
      <c r="A2027">
        <v>30</v>
      </c>
      <c r="B2027" t="s">
        <v>6</v>
      </c>
      <c r="C2027" t="s">
        <v>185</v>
      </c>
      <c r="D2027" t="s">
        <v>188</v>
      </c>
      <c r="E2027">
        <v>5</v>
      </c>
      <c r="F2027">
        <v>100000</v>
      </c>
    </row>
    <row r="2028" spans="1:6" x14ac:dyDescent="0.25">
      <c r="A2028">
        <v>42</v>
      </c>
      <c r="B2028" t="s">
        <v>6</v>
      </c>
      <c r="C2028" t="s">
        <v>186</v>
      </c>
      <c r="D2028" t="s">
        <v>187</v>
      </c>
      <c r="E2028">
        <v>13</v>
      </c>
      <c r="F2028">
        <v>170000</v>
      </c>
    </row>
    <row r="2029" spans="1:6" x14ac:dyDescent="0.25">
      <c r="A2029">
        <v>33</v>
      </c>
      <c r="B2029" t="s">
        <v>9</v>
      </c>
      <c r="C2029" t="s">
        <v>185</v>
      </c>
      <c r="D2029" t="s">
        <v>190</v>
      </c>
      <c r="E2029">
        <v>6</v>
      </c>
      <c r="F2029">
        <v>115000</v>
      </c>
    </row>
    <row r="2030" spans="1:6" x14ac:dyDescent="0.25">
      <c r="A2030">
        <v>45</v>
      </c>
      <c r="B2030" t="s">
        <v>6</v>
      </c>
      <c r="C2030" t="s">
        <v>12</v>
      </c>
      <c r="D2030" t="s">
        <v>189</v>
      </c>
      <c r="E2030">
        <v>16</v>
      </c>
      <c r="F2030">
        <v>185000</v>
      </c>
    </row>
    <row r="2031" spans="1:6" x14ac:dyDescent="0.25">
      <c r="A2031">
        <v>29</v>
      </c>
      <c r="B2031" t="s">
        <v>9</v>
      </c>
      <c r="C2031" t="s">
        <v>185</v>
      </c>
      <c r="D2031" t="s">
        <v>191</v>
      </c>
      <c r="E2031">
        <v>4</v>
      </c>
      <c r="F2031">
        <v>90000</v>
      </c>
    </row>
    <row r="2032" spans="1:6" x14ac:dyDescent="0.25">
      <c r="A2032">
        <v>39</v>
      </c>
      <c r="B2032" t="s">
        <v>9</v>
      </c>
      <c r="C2032" t="s">
        <v>186</v>
      </c>
      <c r="D2032" t="s">
        <v>187</v>
      </c>
      <c r="E2032">
        <v>12</v>
      </c>
      <c r="F2032">
        <v>160000</v>
      </c>
    </row>
    <row r="2033" spans="1:6" x14ac:dyDescent="0.25">
      <c r="A2033">
        <v>27</v>
      </c>
      <c r="B2033" t="s">
        <v>6</v>
      </c>
      <c r="C2033" t="s">
        <v>185</v>
      </c>
      <c r="D2033" t="s">
        <v>188</v>
      </c>
      <c r="E2033">
        <v>3</v>
      </c>
      <c r="F2033">
        <v>80000</v>
      </c>
    </row>
    <row r="2034" spans="1:6" x14ac:dyDescent="0.25">
      <c r="A2034">
        <v>49</v>
      </c>
      <c r="B2034" t="s">
        <v>6</v>
      </c>
      <c r="C2034" t="s">
        <v>12</v>
      </c>
      <c r="D2034" t="s">
        <v>189</v>
      </c>
      <c r="E2034">
        <v>17</v>
      </c>
      <c r="F2034">
        <v>195000</v>
      </c>
    </row>
    <row r="2035" spans="1:6" x14ac:dyDescent="0.25">
      <c r="A2035">
        <v>32</v>
      </c>
      <c r="B2035" t="s">
        <v>9</v>
      </c>
      <c r="C2035" t="s">
        <v>186</v>
      </c>
      <c r="D2035" t="s">
        <v>190</v>
      </c>
      <c r="E2035">
        <v>6</v>
      </c>
      <c r="F2035">
        <v>115000</v>
      </c>
    </row>
    <row r="2036" spans="1:6" x14ac:dyDescent="0.25">
      <c r="A2036">
        <v>36</v>
      </c>
      <c r="B2036" t="s">
        <v>6</v>
      </c>
      <c r="C2036" t="s">
        <v>185</v>
      </c>
      <c r="D2036" t="s">
        <v>187</v>
      </c>
      <c r="E2036">
        <v>8</v>
      </c>
      <c r="F2036">
        <v>135000</v>
      </c>
    </row>
    <row r="2037" spans="1:6" x14ac:dyDescent="0.25">
      <c r="A2037">
        <v>27</v>
      </c>
      <c r="B2037" t="s">
        <v>6</v>
      </c>
      <c r="C2037" t="s">
        <v>185</v>
      </c>
      <c r="D2037" t="s">
        <v>191</v>
      </c>
      <c r="E2037">
        <v>2</v>
      </c>
      <c r="F2037">
        <v>65000</v>
      </c>
    </row>
    <row r="2038" spans="1:6" x14ac:dyDescent="0.25">
      <c r="A2038">
        <v>43</v>
      </c>
      <c r="B2038" t="s">
        <v>9</v>
      </c>
      <c r="C2038" t="s">
        <v>12</v>
      </c>
      <c r="D2038" t="s">
        <v>189</v>
      </c>
      <c r="E2038">
        <v>14</v>
      </c>
      <c r="F2038">
        <v>190000</v>
      </c>
    </row>
    <row r="2039" spans="1:6" x14ac:dyDescent="0.25">
      <c r="A2039">
        <v>34</v>
      </c>
      <c r="B2039" t="s">
        <v>6</v>
      </c>
      <c r="C2039" t="s">
        <v>186</v>
      </c>
      <c r="D2039" t="s">
        <v>188</v>
      </c>
      <c r="E2039">
        <v>8</v>
      </c>
      <c r="F2039">
        <v>140000</v>
      </c>
    </row>
    <row r="2040" spans="1:6" x14ac:dyDescent="0.25">
      <c r="A2040">
        <v>46</v>
      </c>
      <c r="B2040" t="s">
        <v>6</v>
      </c>
      <c r="C2040" t="s">
        <v>12</v>
      </c>
      <c r="D2040" t="s">
        <v>187</v>
      </c>
      <c r="E2040">
        <v>16</v>
      </c>
      <c r="F2040">
        <v>185000</v>
      </c>
    </row>
    <row r="2041" spans="1:6" x14ac:dyDescent="0.25">
      <c r="A2041">
        <v>33</v>
      </c>
      <c r="B2041" t="s">
        <v>9</v>
      </c>
      <c r="C2041" t="s">
        <v>185</v>
      </c>
      <c r="D2041" t="s">
        <v>190</v>
      </c>
      <c r="E2041">
        <v>7</v>
      </c>
      <c r="F2041">
        <v>130000</v>
      </c>
    </row>
    <row r="2042" spans="1:6" x14ac:dyDescent="0.25">
      <c r="A2042">
        <v>30</v>
      </c>
      <c r="B2042" t="s">
        <v>9</v>
      </c>
      <c r="C2042" t="s">
        <v>186</v>
      </c>
      <c r="D2042" t="s">
        <v>191</v>
      </c>
      <c r="E2042">
        <v>5</v>
      </c>
      <c r="F2042">
        <v>105000</v>
      </c>
    </row>
    <row r="2043" spans="1:6" x14ac:dyDescent="0.25">
      <c r="A2043">
        <v>50</v>
      </c>
      <c r="B2043" t="s">
        <v>6</v>
      </c>
      <c r="C2043" t="s">
        <v>12</v>
      </c>
      <c r="D2043" t="s">
        <v>189</v>
      </c>
      <c r="E2043">
        <v>19</v>
      </c>
      <c r="F2043">
        <v>200000</v>
      </c>
    </row>
    <row r="2044" spans="1:6" x14ac:dyDescent="0.25">
      <c r="A2044">
        <v>30</v>
      </c>
      <c r="B2044" t="s">
        <v>6</v>
      </c>
      <c r="C2044" t="s">
        <v>185</v>
      </c>
      <c r="D2044" t="s">
        <v>188</v>
      </c>
      <c r="E2044">
        <v>5</v>
      </c>
      <c r="F2044">
        <v>100000</v>
      </c>
    </row>
    <row r="2045" spans="1:6" x14ac:dyDescent="0.25">
      <c r="A2045">
        <v>42</v>
      </c>
      <c r="B2045" t="s">
        <v>6</v>
      </c>
      <c r="C2045" t="s">
        <v>186</v>
      </c>
      <c r="D2045" t="s">
        <v>187</v>
      </c>
      <c r="E2045">
        <v>13</v>
      </c>
      <c r="F2045">
        <v>170000</v>
      </c>
    </row>
    <row r="2046" spans="1:6" x14ac:dyDescent="0.25">
      <c r="A2046">
        <v>33</v>
      </c>
      <c r="B2046" t="s">
        <v>9</v>
      </c>
      <c r="C2046" t="s">
        <v>185</v>
      </c>
      <c r="D2046" t="s">
        <v>190</v>
      </c>
      <c r="E2046">
        <v>6</v>
      </c>
      <c r="F2046">
        <v>115000</v>
      </c>
    </row>
    <row r="2047" spans="1:6" x14ac:dyDescent="0.25">
      <c r="A2047">
        <v>45</v>
      </c>
      <c r="B2047" t="s">
        <v>6</v>
      </c>
      <c r="C2047" t="s">
        <v>12</v>
      </c>
      <c r="D2047" t="s">
        <v>189</v>
      </c>
      <c r="E2047">
        <v>16</v>
      </c>
      <c r="F2047">
        <v>185000</v>
      </c>
    </row>
    <row r="2048" spans="1:6" x14ac:dyDescent="0.25">
      <c r="A2048">
        <v>29</v>
      </c>
      <c r="B2048" t="s">
        <v>9</v>
      </c>
      <c r="C2048" t="s">
        <v>185</v>
      </c>
      <c r="D2048" t="s">
        <v>191</v>
      </c>
      <c r="E2048">
        <v>4</v>
      </c>
      <c r="F2048">
        <v>90000</v>
      </c>
    </row>
    <row r="2049" spans="1:6" x14ac:dyDescent="0.25">
      <c r="A2049">
        <v>39</v>
      </c>
      <c r="B2049" t="s">
        <v>9</v>
      </c>
      <c r="C2049" t="s">
        <v>186</v>
      </c>
      <c r="D2049" t="s">
        <v>187</v>
      </c>
      <c r="E2049">
        <v>12</v>
      </c>
      <c r="F2049">
        <v>160000</v>
      </c>
    </row>
    <row r="2050" spans="1:6" x14ac:dyDescent="0.25">
      <c r="A2050">
        <v>27</v>
      </c>
      <c r="B2050" t="s">
        <v>6</v>
      </c>
      <c r="C2050" t="s">
        <v>185</v>
      </c>
      <c r="D2050" t="s">
        <v>188</v>
      </c>
      <c r="E2050">
        <v>3</v>
      </c>
      <c r="F2050">
        <v>80000</v>
      </c>
    </row>
    <row r="2051" spans="1:6" x14ac:dyDescent="0.25">
      <c r="A2051">
        <v>49</v>
      </c>
      <c r="B2051" t="s">
        <v>6</v>
      </c>
      <c r="C2051" t="s">
        <v>12</v>
      </c>
      <c r="D2051" t="s">
        <v>189</v>
      </c>
      <c r="E2051">
        <v>17</v>
      </c>
      <c r="F2051">
        <v>195000</v>
      </c>
    </row>
    <row r="2052" spans="1:6" x14ac:dyDescent="0.25">
      <c r="A2052">
        <v>32</v>
      </c>
      <c r="B2052" t="s">
        <v>9</v>
      </c>
      <c r="C2052" t="s">
        <v>186</v>
      </c>
      <c r="D2052" t="s">
        <v>190</v>
      </c>
      <c r="E2052">
        <v>6</v>
      </c>
      <c r="F2052">
        <v>115000</v>
      </c>
    </row>
    <row r="2053" spans="1:6" x14ac:dyDescent="0.25">
      <c r="A2053">
        <v>36</v>
      </c>
      <c r="B2053" t="s">
        <v>6</v>
      </c>
      <c r="C2053" t="s">
        <v>185</v>
      </c>
      <c r="D2053" t="s">
        <v>187</v>
      </c>
      <c r="E2053">
        <v>8</v>
      </c>
      <c r="F2053">
        <v>135000</v>
      </c>
    </row>
    <row r="2054" spans="1:6" x14ac:dyDescent="0.25">
      <c r="A2054">
        <v>27</v>
      </c>
      <c r="B2054" t="s">
        <v>6</v>
      </c>
      <c r="C2054" t="s">
        <v>185</v>
      </c>
      <c r="D2054" t="s">
        <v>191</v>
      </c>
      <c r="E2054">
        <v>2</v>
      </c>
      <c r="F2054">
        <v>65000</v>
      </c>
    </row>
    <row r="2055" spans="1:6" x14ac:dyDescent="0.25">
      <c r="A2055">
        <v>43</v>
      </c>
      <c r="B2055" t="s">
        <v>9</v>
      </c>
      <c r="C2055" t="s">
        <v>12</v>
      </c>
      <c r="D2055" t="s">
        <v>189</v>
      </c>
      <c r="E2055">
        <v>14</v>
      </c>
      <c r="F2055">
        <v>190000</v>
      </c>
    </row>
    <row r="2056" spans="1:6" x14ac:dyDescent="0.25">
      <c r="A2056">
        <v>34</v>
      </c>
      <c r="B2056" t="s">
        <v>6</v>
      </c>
      <c r="C2056" t="s">
        <v>186</v>
      </c>
      <c r="D2056" t="s">
        <v>188</v>
      </c>
      <c r="E2056">
        <v>8</v>
      </c>
      <c r="F2056">
        <v>140000</v>
      </c>
    </row>
    <row r="2057" spans="1:6" x14ac:dyDescent="0.25">
      <c r="A2057">
        <v>46</v>
      </c>
      <c r="B2057" t="s">
        <v>6</v>
      </c>
      <c r="C2057" t="s">
        <v>12</v>
      </c>
      <c r="D2057" t="s">
        <v>187</v>
      </c>
      <c r="E2057">
        <v>16</v>
      </c>
      <c r="F2057">
        <v>185000</v>
      </c>
    </row>
    <row r="2058" spans="1:6" x14ac:dyDescent="0.25">
      <c r="A2058">
        <v>33</v>
      </c>
      <c r="B2058" t="s">
        <v>9</v>
      </c>
      <c r="C2058" t="s">
        <v>185</v>
      </c>
      <c r="D2058" t="s">
        <v>190</v>
      </c>
      <c r="E2058">
        <v>7</v>
      </c>
      <c r="F2058">
        <v>130000</v>
      </c>
    </row>
    <row r="2059" spans="1:6" x14ac:dyDescent="0.25">
      <c r="A2059">
        <v>30</v>
      </c>
      <c r="B2059" t="s">
        <v>9</v>
      </c>
      <c r="C2059" t="s">
        <v>186</v>
      </c>
      <c r="D2059" t="s">
        <v>191</v>
      </c>
      <c r="E2059">
        <v>5</v>
      </c>
      <c r="F2059">
        <v>105000</v>
      </c>
    </row>
    <row r="2060" spans="1:6" x14ac:dyDescent="0.25">
      <c r="A2060">
        <v>50</v>
      </c>
      <c r="B2060" t="s">
        <v>6</v>
      </c>
      <c r="C2060" t="s">
        <v>12</v>
      </c>
      <c r="D2060" t="s">
        <v>189</v>
      </c>
      <c r="E2060">
        <v>19</v>
      </c>
      <c r="F2060">
        <v>200000</v>
      </c>
    </row>
    <row r="2061" spans="1:6" x14ac:dyDescent="0.25">
      <c r="A2061">
        <v>30</v>
      </c>
      <c r="B2061" t="s">
        <v>6</v>
      </c>
      <c r="C2061" t="s">
        <v>185</v>
      </c>
      <c r="D2061" t="s">
        <v>188</v>
      </c>
      <c r="E2061">
        <v>5</v>
      </c>
      <c r="F2061">
        <v>100000</v>
      </c>
    </row>
    <row r="2062" spans="1:6" x14ac:dyDescent="0.25">
      <c r="A2062">
        <v>42</v>
      </c>
      <c r="B2062" t="s">
        <v>6</v>
      </c>
      <c r="C2062" t="s">
        <v>186</v>
      </c>
      <c r="D2062" t="s">
        <v>187</v>
      </c>
      <c r="E2062">
        <v>13</v>
      </c>
      <c r="F2062">
        <v>170000</v>
      </c>
    </row>
    <row r="2063" spans="1:6" x14ac:dyDescent="0.25">
      <c r="A2063">
        <v>33</v>
      </c>
      <c r="B2063" t="s">
        <v>9</v>
      </c>
      <c r="C2063" t="s">
        <v>185</v>
      </c>
      <c r="D2063" t="s">
        <v>190</v>
      </c>
      <c r="E2063">
        <v>6</v>
      </c>
      <c r="F2063">
        <v>115000</v>
      </c>
    </row>
    <row r="2064" spans="1:6" x14ac:dyDescent="0.25">
      <c r="A2064">
        <v>45</v>
      </c>
      <c r="B2064" t="s">
        <v>6</v>
      </c>
      <c r="C2064" t="s">
        <v>12</v>
      </c>
      <c r="D2064" t="s">
        <v>189</v>
      </c>
      <c r="E2064">
        <v>16</v>
      </c>
      <c r="F2064">
        <v>185000</v>
      </c>
    </row>
    <row r="2065" spans="1:6" x14ac:dyDescent="0.25">
      <c r="A2065">
        <v>29</v>
      </c>
      <c r="B2065" t="s">
        <v>9</v>
      </c>
      <c r="C2065" t="s">
        <v>185</v>
      </c>
      <c r="D2065" t="s">
        <v>191</v>
      </c>
      <c r="E2065">
        <v>4</v>
      </c>
      <c r="F2065">
        <v>90000</v>
      </c>
    </row>
    <row r="2066" spans="1:6" x14ac:dyDescent="0.25">
      <c r="A2066">
        <v>39</v>
      </c>
      <c r="B2066" t="s">
        <v>9</v>
      </c>
      <c r="C2066" t="s">
        <v>186</v>
      </c>
      <c r="D2066" t="s">
        <v>187</v>
      </c>
      <c r="E2066">
        <v>12</v>
      </c>
      <c r="F2066">
        <v>160000</v>
      </c>
    </row>
    <row r="2067" spans="1:6" x14ac:dyDescent="0.25">
      <c r="A2067">
        <v>27</v>
      </c>
      <c r="B2067" t="s">
        <v>6</v>
      </c>
      <c r="C2067" t="s">
        <v>185</v>
      </c>
      <c r="D2067" t="s">
        <v>188</v>
      </c>
      <c r="E2067">
        <v>3</v>
      </c>
      <c r="F2067">
        <v>80000</v>
      </c>
    </row>
    <row r="2068" spans="1:6" x14ac:dyDescent="0.25">
      <c r="A2068">
        <v>49</v>
      </c>
      <c r="B2068" t="s">
        <v>6</v>
      </c>
      <c r="C2068" t="s">
        <v>12</v>
      </c>
      <c r="D2068" t="s">
        <v>189</v>
      </c>
      <c r="E2068">
        <v>17</v>
      </c>
      <c r="F2068">
        <v>195000</v>
      </c>
    </row>
    <row r="2069" spans="1:6" x14ac:dyDescent="0.25">
      <c r="A2069">
        <v>32</v>
      </c>
      <c r="B2069" t="s">
        <v>9</v>
      </c>
      <c r="C2069" t="s">
        <v>186</v>
      </c>
      <c r="D2069" t="s">
        <v>190</v>
      </c>
      <c r="E2069">
        <v>6</v>
      </c>
      <c r="F2069">
        <v>115000</v>
      </c>
    </row>
    <row r="2070" spans="1:6" x14ac:dyDescent="0.25">
      <c r="A2070">
        <v>36</v>
      </c>
      <c r="B2070" t="s">
        <v>6</v>
      </c>
      <c r="C2070" t="s">
        <v>185</v>
      </c>
      <c r="D2070" t="s">
        <v>187</v>
      </c>
      <c r="E2070">
        <v>8</v>
      </c>
      <c r="F2070">
        <v>135000</v>
      </c>
    </row>
    <row r="2071" spans="1:6" x14ac:dyDescent="0.25">
      <c r="A2071">
        <v>27</v>
      </c>
      <c r="B2071" t="s">
        <v>6</v>
      </c>
      <c r="C2071" t="s">
        <v>185</v>
      </c>
      <c r="D2071" t="s">
        <v>191</v>
      </c>
      <c r="E2071">
        <v>2</v>
      </c>
      <c r="F2071">
        <v>65000</v>
      </c>
    </row>
    <row r="2072" spans="1:6" x14ac:dyDescent="0.25">
      <c r="A2072">
        <v>43</v>
      </c>
      <c r="B2072" t="s">
        <v>9</v>
      </c>
      <c r="C2072" t="s">
        <v>12</v>
      </c>
      <c r="D2072" t="s">
        <v>189</v>
      </c>
      <c r="E2072">
        <v>14</v>
      </c>
      <c r="F2072">
        <v>190000</v>
      </c>
    </row>
    <row r="2073" spans="1:6" x14ac:dyDescent="0.25">
      <c r="A2073">
        <v>34</v>
      </c>
      <c r="B2073" t="s">
        <v>6</v>
      </c>
      <c r="C2073" t="s">
        <v>186</v>
      </c>
      <c r="D2073" t="s">
        <v>188</v>
      </c>
      <c r="E2073">
        <v>8</v>
      </c>
      <c r="F2073">
        <v>140000</v>
      </c>
    </row>
    <row r="2074" spans="1:6" x14ac:dyDescent="0.25">
      <c r="A2074">
        <v>46</v>
      </c>
      <c r="B2074" t="s">
        <v>6</v>
      </c>
      <c r="C2074" t="s">
        <v>12</v>
      </c>
      <c r="D2074" t="s">
        <v>187</v>
      </c>
      <c r="E2074">
        <v>16</v>
      </c>
      <c r="F2074">
        <v>185000</v>
      </c>
    </row>
    <row r="2075" spans="1:6" x14ac:dyDescent="0.25">
      <c r="A2075">
        <v>33</v>
      </c>
      <c r="B2075" t="s">
        <v>9</v>
      </c>
      <c r="C2075" t="s">
        <v>185</v>
      </c>
      <c r="D2075" t="s">
        <v>190</v>
      </c>
      <c r="E2075">
        <v>7</v>
      </c>
      <c r="F2075">
        <v>130000</v>
      </c>
    </row>
    <row r="2076" spans="1:6" x14ac:dyDescent="0.25">
      <c r="A2076">
        <v>30</v>
      </c>
      <c r="B2076" t="s">
        <v>9</v>
      </c>
      <c r="C2076" t="s">
        <v>186</v>
      </c>
      <c r="D2076" t="s">
        <v>191</v>
      </c>
      <c r="E2076">
        <v>5</v>
      </c>
      <c r="F2076">
        <v>105000</v>
      </c>
    </row>
    <row r="2077" spans="1:6" x14ac:dyDescent="0.25">
      <c r="A2077">
        <v>50</v>
      </c>
      <c r="B2077" t="s">
        <v>6</v>
      </c>
      <c r="C2077" t="s">
        <v>12</v>
      </c>
      <c r="D2077" t="s">
        <v>189</v>
      </c>
      <c r="E2077">
        <v>19</v>
      </c>
      <c r="F2077">
        <v>200000</v>
      </c>
    </row>
    <row r="2078" spans="1:6" x14ac:dyDescent="0.25">
      <c r="A2078">
        <v>30</v>
      </c>
      <c r="B2078" t="s">
        <v>6</v>
      </c>
      <c r="C2078" t="s">
        <v>185</v>
      </c>
      <c r="D2078" t="s">
        <v>188</v>
      </c>
      <c r="E2078">
        <v>5</v>
      </c>
      <c r="F2078">
        <v>100000</v>
      </c>
    </row>
    <row r="2079" spans="1:6" x14ac:dyDescent="0.25">
      <c r="A2079">
        <v>42</v>
      </c>
      <c r="B2079" t="s">
        <v>6</v>
      </c>
      <c r="C2079" t="s">
        <v>186</v>
      </c>
      <c r="D2079" t="s">
        <v>187</v>
      </c>
      <c r="E2079">
        <v>13</v>
      </c>
      <c r="F2079">
        <v>170000</v>
      </c>
    </row>
    <row r="2080" spans="1:6" x14ac:dyDescent="0.25">
      <c r="A2080">
        <v>33</v>
      </c>
      <c r="B2080" t="s">
        <v>9</v>
      </c>
      <c r="C2080" t="s">
        <v>185</v>
      </c>
      <c r="D2080" t="s">
        <v>190</v>
      </c>
      <c r="E2080">
        <v>6</v>
      </c>
      <c r="F2080">
        <v>115000</v>
      </c>
    </row>
    <row r="2081" spans="1:6" x14ac:dyDescent="0.25">
      <c r="A2081">
        <v>45</v>
      </c>
      <c r="B2081" t="s">
        <v>6</v>
      </c>
      <c r="C2081" t="s">
        <v>12</v>
      </c>
      <c r="D2081" t="s">
        <v>189</v>
      </c>
      <c r="E2081">
        <v>16</v>
      </c>
      <c r="F2081">
        <v>185000</v>
      </c>
    </row>
    <row r="2082" spans="1:6" x14ac:dyDescent="0.25">
      <c r="A2082">
        <v>29</v>
      </c>
      <c r="B2082" t="s">
        <v>9</v>
      </c>
      <c r="C2082" t="s">
        <v>185</v>
      </c>
      <c r="D2082" t="s">
        <v>191</v>
      </c>
      <c r="E2082">
        <v>4</v>
      </c>
      <c r="F2082">
        <v>90000</v>
      </c>
    </row>
    <row r="2083" spans="1:6" x14ac:dyDescent="0.25">
      <c r="A2083">
        <v>39</v>
      </c>
      <c r="B2083" t="s">
        <v>9</v>
      </c>
      <c r="C2083" t="s">
        <v>186</v>
      </c>
      <c r="D2083" t="s">
        <v>187</v>
      </c>
      <c r="E2083">
        <v>12</v>
      </c>
      <c r="F2083">
        <v>160000</v>
      </c>
    </row>
    <row r="2084" spans="1:6" x14ac:dyDescent="0.25">
      <c r="A2084">
        <v>27</v>
      </c>
      <c r="B2084" t="s">
        <v>6</v>
      </c>
      <c r="C2084" t="s">
        <v>185</v>
      </c>
      <c r="D2084" t="s">
        <v>188</v>
      </c>
      <c r="E2084">
        <v>3</v>
      </c>
      <c r="F2084">
        <v>80000</v>
      </c>
    </row>
    <row r="2085" spans="1:6" x14ac:dyDescent="0.25">
      <c r="A2085">
        <v>49</v>
      </c>
      <c r="B2085" t="s">
        <v>6</v>
      </c>
      <c r="C2085" t="s">
        <v>12</v>
      </c>
      <c r="D2085" t="s">
        <v>189</v>
      </c>
      <c r="E2085">
        <v>17</v>
      </c>
      <c r="F2085">
        <v>195000</v>
      </c>
    </row>
    <row r="2086" spans="1:6" x14ac:dyDescent="0.25">
      <c r="A2086">
        <v>32</v>
      </c>
      <c r="B2086" t="s">
        <v>9</v>
      </c>
      <c r="C2086" t="s">
        <v>186</v>
      </c>
      <c r="D2086" t="s">
        <v>190</v>
      </c>
      <c r="E2086">
        <v>6</v>
      </c>
      <c r="F2086">
        <v>115000</v>
      </c>
    </row>
    <row r="2087" spans="1:6" x14ac:dyDescent="0.25">
      <c r="A2087">
        <v>36</v>
      </c>
      <c r="B2087" t="s">
        <v>6</v>
      </c>
      <c r="C2087" t="s">
        <v>185</v>
      </c>
      <c r="D2087" t="s">
        <v>187</v>
      </c>
      <c r="E2087">
        <v>8</v>
      </c>
      <c r="F2087">
        <v>135000</v>
      </c>
    </row>
    <row r="2088" spans="1:6" x14ac:dyDescent="0.25">
      <c r="A2088">
        <v>27</v>
      </c>
      <c r="B2088" t="s">
        <v>6</v>
      </c>
      <c r="C2088" t="s">
        <v>185</v>
      </c>
      <c r="D2088" t="s">
        <v>191</v>
      </c>
      <c r="E2088">
        <v>2</v>
      </c>
      <c r="F2088">
        <v>65000</v>
      </c>
    </row>
    <row r="2089" spans="1:6" x14ac:dyDescent="0.25">
      <c r="A2089">
        <v>43</v>
      </c>
      <c r="B2089" t="s">
        <v>9</v>
      </c>
      <c r="C2089" t="s">
        <v>12</v>
      </c>
      <c r="D2089" t="s">
        <v>189</v>
      </c>
      <c r="E2089">
        <v>14</v>
      </c>
      <c r="F2089">
        <v>190000</v>
      </c>
    </row>
    <row r="2090" spans="1:6" x14ac:dyDescent="0.25">
      <c r="A2090">
        <v>34</v>
      </c>
      <c r="B2090" t="s">
        <v>6</v>
      </c>
      <c r="C2090" t="s">
        <v>186</v>
      </c>
      <c r="D2090" t="s">
        <v>188</v>
      </c>
      <c r="E2090">
        <v>8</v>
      </c>
      <c r="F2090">
        <v>140000</v>
      </c>
    </row>
    <row r="2091" spans="1:6" x14ac:dyDescent="0.25">
      <c r="A2091">
        <v>46</v>
      </c>
      <c r="B2091" t="s">
        <v>6</v>
      </c>
      <c r="C2091" t="s">
        <v>12</v>
      </c>
      <c r="D2091" t="s">
        <v>187</v>
      </c>
      <c r="E2091">
        <v>16</v>
      </c>
      <c r="F2091">
        <v>185000</v>
      </c>
    </row>
    <row r="2092" spans="1:6" x14ac:dyDescent="0.25">
      <c r="A2092">
        <v>33</v>
      </c>
      <c r="B2092" t="s">
        <v>9</v>
      </c>
      <c r="C2092" t="s">
        <v>185</v>
      </c>
      <c r="D2092" t="s">
        <v>190</v>
      </c>
      <c r="E2092">
        <v>7</v>
      </c>
      <c r="F2092">
        <v>130000</v>
      </c>
    </row>
    <row r="2093" spans="1:6" x14ac:dyDescent="0.25">
      <c r="A2093">
        <v>30</v>
      </c>
      <c r="B2093" t="s">
        <v>9</v>
      </c>
      <c r="C2093" t="s">
        <v>186</v>
      </c>
      <c r="D2093" t="s">
        <v>191</v>
      </c>
      <c r="E2093">
        <v>5</v>
      </c>
      <c r="F2093">
        <v>105000</v>
      </c>
    </row>
    <row r="2094" spans="1:6" x14ac:dyDescent="0.25">
      <c r="A2094">
        <v>50</v>
      </c>
      <c r="B2094" t="s">
        <v>6</v>
      </c>
      <c r="C2094" t="s">
        <v>12</v>
      </c>
      <c r="D2094" t="s">
        <v>189</v>
      </c>
      <c r="E2094">
        <v>19</v>
      </c>
      <c r="F2094">
        <v>200000</v>
      </c>
    </row>
    <row r="2095" spans="1:6" x14ac:dyDescent="0.25">
      <c r="A2095">
        <v>30</v>
      </c>
      <c r="B2095" t="s">
        <v>6</v>
      </c>
      <c r="C2095" t="s">
        <v>185</v>
      </c>
      <c r="D2095" t="s">
        <v>188</v>
      </c>
      <c r="E2095">
        <v>5</v>
      </c>
      <c r="F2095">
        <v>100000</v>
      </c>
    </row>
    <row r="2096" spans="1:6" x14ac:dyDescent="0.25">
      <c r="A2096">
        <v>42</v>
      </c>
      <c r="B2096" t="s">
        <v>6</v>
      </c>
      <c r="C2096" t="s">
        <v>186</v>
      </c>
      <c r="D2096" t="s">
        <v>187</v>
      </c>
      <c r="E2096">
        <v>13</v>
      </c>
      <c r="F2096">
        <v>170000</v>
      </c>
    </row>
    <row r="2097" spans="1:6" x14ac:dyDescent="0.25">
      <c r="A2097">
        <v>33</v>
      </c>
      <c r="B2097" t="s">
        <v>9</v>
      </c>
      <c r="C2097" t="s">
        <v>185</v>
      </c>
      <c r="D2097" t="s">
        <v>190</v>
      </c>
      <c r="E2097">
        <v>6</v>
      </c>
      <c r="F2097">
        <v>115000</v>
      </c>
    </row>
    <row r="2098" spans="1:6" x14ac:dyDescent="0.25">
      <c r="A2098">
        <v>45</v>
      </c>
      <c r="B2098" t="s">
        <v>6</v>
      </c>
      <c r="C2098" t="s">
        <v>12</v>
      </c>
      <c r="D2098" t="s">
        <v>189</v>
      </c>
      <c r="E2098">
        <v>16</v>
      </c>
      <c r="F2098">
        <v>185000</v>
      </c>
    </row>
    <row r="2099" spans="1:6" x14ac:dyDescent="0.25">
      <c r="A2099">
        <v>29</v>
      </c>
      <c r="B2099" t="s">
        <v>9</v>
      </c>
      <c r="C2099" t="s">
        <v>185</v>
      </c>
      <c r="D2099" t="s">
        <v>191</v>
      </c>
      <c r="E2099">
        <v>4</v>
      </c>
      <c r="F2099">
        <v>90000</v>
      </c>
    </row>
    <row r="2100" spans="1:6" x14ac:dyDescent="0.25">
      <c r="A2100">
        <v>39</v>
      </c>
      <c r="B2100" t="s">
        <v>9</v>
      </c>
      <c r="C2100" t="s">
        <v>186</v>
      </c>
      <c r="D2100" t="s">
        <v>187</v>
      </c>
      <c r="E2100">
        <v>12</v>
      </c>
      <c r="F2100">
        <v>160000</v>
      </c>
    </row>
    <row r="2101" spans="1:6" x14ac:dyDescent="0.25">
      <c r="A2101">
        <v>27</v>
      </c>
      <c r="B2101" t="s">
        <v>6</v>
      </c>
      <c r="C2101" t="s">
        <v>185</v>
      </c>
      <c r="D2101" t="s">
        <v>188</v>
      </c>
      <c r="E2101">
        <v>3</v>
      </c>
      <c r="F2101">
        <v>80000</v>
      </c>
    </row>
    <row r="2102" spans="1:6" x14ac:dyDescent="0.25">
      <c r="A2102">
        <v>49</v>
      </c>
      <c r="B2102" t="s">
        <v>6</v>
      </c>
      <c r="C2102" t="s">
        <v>12</v>
      </c>
      <c r="D2102" t="s">
        <v>189</v>
      </c>
      <c r="E2102">
        <v>17</v>
      </c>
      <c r="F2102">
        <v>195000</v>
      </c>
    </row>
    <row r="2103" spans="1:6" x14ac:dyDescent="0.25">
      <c r="A2103">
        <v>32</v>
      </c>
      <c r="B2103" t="s">
        <v>9</v>
      </c>
      <c r="C2103" t="s">
        <v>186</v>
      </c>
      <c r="D2103" t="s">
        <v>190</v>
      </c>
      <c r="E2103">
        <v>6</v>
      </c>
      <c r="F2103">
        <v>115000</v>
      </c>
    </row>
    <row r="2104" spans="1:6" x14ac:dyDescent="0.25">
      <c r="A2104">
        <v>36</v>
      </c>
      <c r="B2104" t="s">
        <v>6</v>
      </c>
      <c r="C2104" t="s">
        <v>185</v>
      </c>
      <c r="D2104" t="s">
        <v>187</v>
      </c>
      <c r="E2104">
        <v>8</v>
      </c>
      <c r="F2104">
        <v>135000</v>
      </c>
    </row>
    <row r="2105" spans="1:6" x14ac:dyDescent="0.25">
      <c r="A2105">
        <v>27</v>
      </c>
      <c r="B2105" t="s">
        <v>6</v>
      </c>
      <c r="C2105" t="s">
        <v>185</v>
      </c>
      <c r="D2105" t="s">
        <v>191</v>
      </c>
      <c r="E2105">
        <v>2</v>
      </c>
      <c r="F2105">
        <v>65000</v>
      </c>
    </row>
    <row r="2106" spans="1:6" x14ac:dyDescent="0.25">
      <c r="A2106">
        <v>43</v>
      </c>
      <c r="B2106" t="s">
        <v>9</v>
      </c>
      <c r="C2106" t="s">
        <v>12</v>
      </c>
      <c r="D2106" t="s">
        <v>189</v>
      </c>
      <c r="E2106">
        <v>14</v>
      </c>
      <c r="F2106">
        <v>190000</v>
      </c>
    </row>
    <row r="2107" spans="1:6" x14ac:dyDescent="0.25">
      <c r="A2107">
        <v>34</v>
      </c>
      <c r="B2107" t="s">
        <v>6</v>
      </c>
      <c r="C2107" t="s">
        <v>186</v>
      </c>
      <c r="D2107" t="s">
        <v>188</v>
      </c>
      <c r="E2107">
        <v>8</v>
      </c>
      <c r="F2107">
        <v>140000</v>
      </c>
    </row>
    <row r="2108" spans="1:6" x14ac:dyDescent="0.25">
      <c r="A2108">
        <v>46</v>
      </c>
      <c r="B2108" t="s">
        <v>6</v>
      </c>
      <c r="C2108" t="s">
        <v>12</v>
      </c>
      <c r="D2108" t="s">
        <v>187</v>
      </c>
      <c r="E2108">
        <v>16</v>
      </c>
      <c r="F2108">
        <v>185000</v>
      </c>
    </row>
    <row r="2109" spans="1:6" x14ac:dyDescent="0.25">
      <c r="A2109">
        <v>33</v>
      </c>
      <c r="B2109" t="s">
        <v>9</v>
      </c>
      <c r="C2109" t="s">
        <v>185</v>
      </c>
      <c r="D2109" t="s">
        <v>190</v>
      </c>
      <c r="E2109">
        <v>7</v>
      </c>
      <c r="F2109">
        <v>130000</v>
      </c>
    </row>
    <row r="2110" spans="1:6" x14ac:dyDescent="0.25">
      <c r="A2110">
        <v>30</v>
      </c>
      <c r="B2110" t="s">
        <v>9</v>
      </c>
      <c r="C2110" t="s">
        <v>186</v>
      </c>
      <c r="D2110" t="s">
        <v>191</v>
      </c>
      <c r="E2110">
        <v>5</v>
      </c>
      <c r="F2110">
        <v>105000</v>
      </c>
    </row>
    <row r="2111" spans="1:6" x14ac:dyDescent="0.25">
      <c r="A2111">
        <v>50</v>
      </c>
      <c r="B2111" t="s">
        <v>6</v>
      </c>
      <c r="C2111" t="s">
        <v>12</v>
      </c>
      <c r="D2111" t="s">
        <v>189</v>
      </c>
      <c r="E2111">
        <v>19</v>
      </c>
      <c r="F2111">
        <v>200000</v>
      </c>
    </row>
    <row r="2112" spans="1:6" x14ac:dyDescent="0.25">
      <c r="A2112">
        <v>30</v>
      </c>
      <c r="B2112" t="s">
        <v>6</v>
      </c>
      <c r="C2112" t="s">
        <v>185</v>
      </c>
      <c r="D2112" t="s">
        <v>188</v>
      </c>
      <c r="E2112">
        <v>5</v>
      </c>
      <c r="F2112">
        <v>100000</v>
      </c>
    </row>
    <row r="2113" spans="1:6" x14ac:dyDescent="0.25">
      <c r="A2113">
        <v>42</v>
      </c>
      <c r="B2113" t="s">
        <v>6</v>
      </c>
      <c r="C2113" t="s">
        <v>186</v>
      </c>
      <c r="D2113" t="s">
        <v>187</v>
      </c>
      <c r="E2113">
        <v>13</v>
      </c>
      <c r="F2113">
        <v>170000</v>
      </c>
    </row>
    <row r="2114" spans="1:6" x14ac:dyDescent="0.25">
      <c r="A2114">
        <v>33</v>
      </c>
      <c r="B2114" t="s">
        <v>9</v>
      </c>
      <c r="C2114" t="s">
        <v>185</v>
      </c>
      <c r="D2114" t="s">
        <v>190</v>
      </c>
      <c r="E2114">
        <v>6</v>
      </c>
      <c r="F2114">
        <v>115000</v>
      </c>
    </row>
    <row r="2115" spans="1:6" x14ac:dyDescent="0.25">
      <c r="A2115">
        <v>45</v>
      </c>
      <c r="B2115" t="s">
        <v>6</v>
      </c>
      <c r="C2115" t="s">
        <v>12</v>
      </c>
      <c r="D2115" t="s">
        <v>189</v>
      </c>
      <c r="E2115">
        <v>16</v>
      </c>
      <c r="F2115">
        <v>185000</v>
      </c>
    </row>
    <row r="2116" spans="1:6" x14ac:dyDescent="0.25">
      <c r="A2116">
        <v>29</v>
      </c>
      <c r="B2116" t="s">
        <v>9</v>
      </c>
      <c r="C2116" t="s">
        <v>185</v>
      </c>
      <c r="D2116" t="s">
        <v>191</v>
      </c>
      <c r="E2116">
        <v>4</v>
      </c>
      <c r="F2116">
        <v>90000</v>
      </c>
    </row>
    <row r="2117" spans="1:6" x14ac:dyDescent="0.25">
      <c r="A2117">
        <v>39</v>
      </c>
      <c r="B2117" t="s">
        <v>9</v>
      </c>
      <c r="C2117" t="s">
        <v>186</v>
      </c>
      <c r="D2117" t="s">
        <v>187</v>
      </c>
      <c r="E2117">
        <v>12</v>
      </c>
      <c r="F2117">
        <v>160000</v>
      </c>
    </row>
    <row r="2118" spans="1:6" x14ac:dyDescent="0.25">
      <c r="A2118">
        <v>27</v>
      </c>
      <c r="B2118" t="s">
        <v>6</v>
      </c>
      <c r="C2118" t="s">
        <v>185</v>
      </c>
      <c r="D2118" t="s">
        <v>188</v>
      </c>
      <c r="E2118">
        <v>3</v>
      </c>
      <c r="F2118">
        <v>80000</v>
      </c>
    </row>
    <row r="2119" spans="1:6" x14ac:dyDescent="0.25">
      <c r="A2119">
        <v>49</v>
      </c>
      <c r="B2119" t="s">
        <v>6</v>
      </c>
      <c r="C2119" t="s">
        <v>12</v>
      </c>
      <c r="D2119" t="s">
        <v>189</v>
      </c>
      <c r="E2119">
        <v>17</v>
      </c>
      <c r="F2119">
        <v>195000</v>
      </c>
    </row>
    <row r="2120" spans="1:6" x14ac:dyDescent="0.25">
      <c r="A2120">
        <v>32</v>
      </c>
      <c r="B2120" t="s">
        <v>9</v>
      </c>
      <c r="C2120" t="s">
        <v>186</v>
      </c>
      <c r="D2120" t="s">
        <v>190</v>
      </c>
      <c r="E2120">
        <v>6</v>
      </c>
      <c r="F2120">
        <v>115000</v>
      </c>
    </row>
    <row r="2121" spans="1:6" x14ac:dyDescent="0.25">
      <c r="A2121">
        <v>36</v>
      </c>
      <c r="B2121" t="s">
        <v>6</v>
      </c>
      <c r="C2121" t="s">
        <v>185</v>
      </c>
      <c r="D2121" t="s">
        <v>187</v>
      </c>
      <c r="E2121">
        <v>8</v>
      </c>
      <c r="F2121">
        <v>135000</v>
      </c>
    </row>
    <row r="2122" spans="1:6" x14ac:dyDescent="0.25">
      <c r="A2122">
        <v>27</v>
      </c>
      <c r="B2122" t="s">
        <v>6</v>
      </c>
      <c r="C2122" t="s">
        <v>185</v>
      </c>
      <c r="D2122" t="s">
        <v>191</v>
      </c>
      <c r="E2122">
        <v>2</v>
      </c>
      <c r="F2122">
        <v>65000</v>
      </c>
    </row>
    <row r="2123" spans="1:6" x14ac:dyDescent="0.25">
      <c r="A2123">
        <v>43</v>
      </c>
      <c r="B2123" t="s">
        <v>9</v>
      </c>
      <c r="C2123" t="s">
        <v>12</v>
      </c>
      <c r="D2123" t="s">
        <v>189</v>
      </c>
      <c r="E2123">
        <v>14</v>
      </c>
      <c r="F2123">
        <v>190000</v>
      </c>
    </row>
    <row r="2124" spans="1:6" x14ac:dyDescent="0.25">
      <c r="A2124">
        <v>34</v>
      </c>
      <c r="B2124" t="s">
        <v>6</v>
      </c>
      <c r="C2124" t="s">
        <v>186</v>
      </c>
      <c r="D2124" t="s">
        <v>188</v>
      </c>
      <c r="E2124">
        <v>8</v>
      </c>
      <c r="F2124">
        <v>140000</v>
      </c>
    </row>
    <row r="2125" spans="1:6" x14ac:dyDescent="0.25">
      <c r="A2125">
        <v>46</v>
      </c>
      <c r="B2125" t="s">
        <v>6</v>
      </c>
      <c r="C2125" t="s">
        <v>12</v>
      </c>
      <c r="D2125" t="s">
        <v>187</v>
      </c>
      <c r="E2125">
        <v>16</v>
      </c>
      <c r="F2125">
        <v>185000</v>
      </c>
    </row>
    <row r="2126" spans="1:6" x14ac:dyDescent="0.25">
      <c r="A2126">
        <v>33</v>
      </c>
      <c r="B2126" t="s">
        <v>9</v>
      </c>
      <c r="C2126" t="s">
        <v>185</v>
      </c>
      <c r="D2126" t="s">
        <v>190</v>
      </c>
      <c r="E2126">
        <v>7</v>
      </c>
      <c r="F2126">
        <v>130000</v>
      </c>
    </row>
    <row r="2127" spans="1:6" x14ac:dyDescent="0.25">
      <c r="A2127">
        <v>30</v>
      </c>
      <c r="B2127" t="s">
        <v>9</v>
      </c>
      <c r="C2127" t="s">
        <v>186</v>
      </c>
      <c r="D2127" t="s">
        <v>191</v>
      </c>
      <c r="E2127">
        <v>5</v>
      </c>
      <c r="F2127">
        <v>105000</v>
      </c>
    </row>
    <row r="2128" spans="1:6" x14ac:dyDescent="0.25">
      <c r="A2128">
        <v>50</v>
      </c>
      <c r="B2128" t="s">
        <v>6</v>
      </c>
      <c r="C2128" t="s">
        <v>12</v>
      </c>
      <c r="D2128" t="s">
        <v>189</v>
      </c>
      <c r="E2128">
        <v>19</v>
      </c>
      <c r="F2128">
        <v>200000</v>
      </c>
    </row>
    <row r="2129" spans="1:6" x14ac:dyDescent="0.25">
      <c r="A2129">
        <v>30</v>
      </c>
      <c r="B2129" t="s">
        <v>6</v>
      </c>
      <c r="C2129" t="s">
        <v>185</v>
      </c>
      <c r="D2129" t="s">
        <v>188</v>
      </c>
      <c r="E2129">
        <v>5</v>
      </c>
      <c r="F2129">
        <v>100000</v>
      </c>
    </row>
    <row r="2130" spans="1:6" x14ac:dyDescent="0.25">
      <c r="A2130">
        <v>42</v>
      </c>
      <c r="B2130" t="s">
        <v>6</v>
      </c>
      <c r="C2130" t="s">
        <v>186</v>
      </c>
      <c r="D2130" t="s">
        <v>187</v>
      </c>
      <c r="E2130">
        <v>13</v>
      </c>
      <c r="F2130">
        <v>170000</v>
      </c>
    </row>
    <row r="2131" spans="1:6" x14ac:dyDescent="0.25">
      <c r="A2131">
        <v>33</v>
      </c>
      <c r="B2131" t="s">
        <v>9</v>
      </c>
      <c r="C2131" t="s">
        <v>185</v>
      </c>
      <c r="D2131" t="s">
        <v>190</v>
      </c>
      <c r="E2131">
        <v>6</v>
      </c>
      <c r="F2131">
        <v>115000</v>
      </c>
    </row>
    <row r="2132" spans="1:6" x14ac:dyDescent="0.25">
      <c r="A2132">
        <v>45</v>
      </c>
      <c r="B2132" t="s">
        <v>6</v>
      </c>
      <c r="C2132" t="s">
        <v>12</v>
      </c>
      <c r="D2132" t="s">
        <v>189</v>
      </c>
      <c r="E2132">
        <v>16</v>
      </c>
      <c r="F2132">
        <v>185000</v>
      </c>
    </row>
    <row r="2133" spans="1:6" x14ac:dyDescent="0.25">
      <c r="A2133">
        <v>29</v>
      </c>
      <c r="B2133" t="s">
        <v>9</v>
      </c>
      <c r="C2133" t="s">
        <v>185</v>
      </c>
      <c r="D2133" t="s">
        <v>191</v>
      </c>
      <c r="E2133">
        <v>4</v>
      </c>
      <c r="F2133">
        <v>90000</v>
      </c>
    </row>
    <row r="2134" spans="1:6" x14ac:dyDescent="0.25">
      <c r="A2134">
        <v>31</v>
      </c>
      <c r="B2134" t="s">
        <v>6</v>
      </c>
      <c r="C2134" t="s">
        <v>186</v>
      </c>
      <c r="D2134" t="s">
        <v>187</v>
      </c>
      <c r="E2134">
        <v>8</v>
      </c>
      <c r="F2134">
        <v>130000</v>
      </c>
    </row>
    <row r="2135" spans="1:6" x14ac:dyDescent="0.25">
      <c r="A2135">
        <v>27</v>
      </c>
      <c r="B2135" t="s">
        <v>6</v>
      </c>
      <c r="C2135" t="s">
        <v>185</v>
      </c>
      <c r="D2135" t="s">
        <v>188</v>
      </c>
      <c r="E2135">
        <v>3</v>
      </c>
      <c r="F2135">
        <v>80000</v>
      </c>
    </row>
    <row r="2136" spans="1:6" x14ac:dyDescent="0.25">
      <c r="A2136">
        <v>43</v>
      </c>
      <c r="B2136" t="s">
        <v>6</v>
      </c>
      <c r="C2136" t="s">
        <v>12</v>
      </c>
      <c r="D2136" t="s">
        <v>189</v>
      </c>
      <c r="E2136">
        <v>15</v>
      </c>
      <c r="F2136">
        <v>180000</v>
      </c>
    </row>
    <row r="2137" spans="1:6" x14ac:dyDescent="0.25">
      <c r="A2137">
        <v>35</v>
      </c>
      <c r="B2137" t="s">
        <v>9</v>
      </c>
      <c r="C2137" t="s">
        <v>186</v>
      </c>
      <c r="D2137" t="s">
        <v>190</v>
      </c>
      <c r="E2137">
        <v>8</v>
      </c>
      <c r="F2137">
        <v>140000</v>
      </c>
    </row>
    <row r="2138" spans="1:6" x14ac:dyDescent="0.25">
      <c r="A2138">
        <v>42</v>
      </c>
      <c r="B2138" t="s">
        <v>6</v>
      </c>
      <c r="C2138" t="s">
        <v>185</v>
      </c>
      <c r="D2138" t="s">
        <v>187</v>
      </c>
      <c r="E2138">
        <v>12</v>
      </c>
      <c r="F2138">
        <v>160000</v>
      </c>
    </row>
    <row r="2139" spans="1:6" x14ac:dyDescent="0.25">
      <c r="A2139">
        <v>28</v>
      </c>
      <c r="B2139" t="s">
        <v>9</v>
      </c>
      <c r="C2139" t="s">
        <v>185</v>
      </c>
      <c r="D2139" t="s">
        <v>191</v>
      </c>
      <c r="E2139">
        <v>2</v>
      </c>
      <c r="F2139">
        <v>55000</v>
      </c>
    </row>
    <row r="2140" spans="1:6" x14ac:dyDescent="0.25">
      <c r="A2140">
        <v>44</v>
      </c>
      <c r="B2140" t="s">
        <v>9</v>
      </c>
      <c r="C2140" t="s">
        <v>12</v>
      </c>
      <c r="D2140" t="s">
        <v>189</v>
      </c>
      <c r="E2140">
        <v>16</v>
      </c>
      <c r="F2140">
        <v>190000</v>
      </c>
    </row>
    <row r="2141" spans="1:6" x14ac:dyDescent="0.25">
      <c r="A2141">
        <v>32</v>
      </c>
      <c r="B2141" t="s">
        <v>6</v>
      </c>
      <c r="C2141" t="s">
        <v>186</v>
      </c>
      <c r="D2141" t="s">
        <v>188</v>
      </c>
      <c r="E2141">
        <v>7</v>
      </c>
      <c r="F2141">
        <v>120000</v>
      </c>
    </row>
    <row r="2142" spans="1:6" x14ac:dyDescent="0.25">
      <c r="A2142">
        <v>48</v>
      </c>
      <c r="B2142" t="s">
        <v>6</v>
      </c>
      <c r="C2142" t="s">
        <v>12</v>
      </c>
      <c r="D2142" t="s">
        <v>187</v>
      </c>
      <c r="E2142">
        <v>18</v>
      </c>
      <c r="F2142">
        <v>200000</v>
      </c>
    </row>
    <row r="2143" spans="1:6" x14ac:dyDescent="0.25">
      <c r="A2143">
        <v>30</v>
      </c>
      <c r="B2143" t="s">
        <v>9</v>
      </c>
      <c r="C2143" t="s">
        <v>185</v>
      </c>
      <c r="D2143" t="s">
        <v>190</v>
      </c>
      <c r="E2143">
        <v>5</v>
      </c>
      <c r="F2143">
        <v>100000</v>
      </c>
    </row>
    <row r="2144" spans="1:6" x14ac:dyDescent="0.25">
      <c r="A2144">
        <v>34</v>
      </c>
      <c r="B2144" t="s">
        <v>6</v>
      </c>
      <c r="C2144" t="s">
        <v>186</v>
      </c>
      <c r="D2144" t="s">
        <v>191</v>
      </c>
      <c r="E2144">
        <v>9</v>
      </c>
      <c r="F2144">
        <v>150000</v>
      </c>
    </row>
    <row r="2145" spans="1:6" x14ac:dyDescent="0.25">
      <c r="A2145">
        <v>37</v>
      </c>
      <c r="B2145" t="s">
        <v>9</v>
      </c>
      <c r="C2145" t="s">
        <v>185</v>
      </c>
      <c r="D2145" t="s">
        <v>187</v>
      </c>
      <c r="E2145">
        <v>11</v>
      </c>
      <c r="F2145">
        <v>170000</v>
      </c>
    </row>
    <row r="2146" spans="1:6" x14ac:dyDescent="0.25">
      <c r="A2146">
        <v>26</v>
      </c>
      <c r="B2146" t="s">
        <v>6</v>
      </c>
      <c r="C2146" t="s">
        <v>185</v>
      </c>
      <c r="D2146" t="s">
        <v>188</v>
      </c>
      <c r="E2146">
        <v>2</v>
      </c>
      <c r="F2146">
        <v>65000</v>
      </c>
    </row>
    <row r="2147" spans="1:6" x14ac:dyDescent="0.25">
      <c r="A2147">
        <v>49</v>
      </c>
      <c r="B2147" t="s">
        <v>9</v>
      </c>
      <c r="C2147" t="s">
        <v>12</v>
      </c>
      <c r="D2147" t="s">
        <v>189</v>
      </c>
      <c r="E2147">
        <v>19</v>
      </c>
      <c r="F2147">
        <v>210000</v>
      </c>
    </row>
    <row r="2148" spans="1:6" x14ac:dyDescent="0.25">
      <c r="A2148">
        <v>29</v>
      </c>
      <c r="B2148" t="s">
        <v>6</v>
      </c>
      <c r="C2148" t="s">
        <v>185</v>
      </c>
      <c r="D2148" t="s">
        <v>190</v>
      </c>
      <c r="E2148">
        <v>4</v>
      </c>
      <c r="F2148">
        <v>90000</v>
      </c>
    </row>
    <row r="2149" spans="1:6" x14ac:dyDescent="0.25">
      <c r="A2149">
        <v>41</v>
      </c>
      <c r="B2149" t="s">
        <v>6</v>
      </c>
      <c r="C2149" t="s">
        <v>186</v>
      </c>
      <c r="D2149" t="s">
        <v>187</v>
      </c>
      <c r="E2149">
        <v>14</v>
      </c>
      <c r="F2149">
        <v>180000</v>
      </c>
    </row>
    <row r="2150" spans="1:6" x14ac:dyDescent="0.25">
      <c r="A2150">
        <v>31</v>
      </c>
      <c r="B2150" t="s">
        <v>9</v>
      </c>
      <c r="C2150" t="s">
        <v>185</v>
      </c>
      <c r="D2150" t="s">
        <v>191</v>
      </c>
      <c r="E2150">
        <v>6</v>
      </c>
      <c r="F2150">
        <v>110000</v>
      </c>
    </row>
    <row r="2151" spans="1:6" x14ac:dyDescent="0.25">
      <c r="A2151">
        <v>37</v>
      </c>
      <c r="B2151" t="s">
        <v>6</v>
      </c>
      <c r="C2151" t="s">
        <v>186</v>
      </c>
      <c r="D2151" t="s">
        <v>187</v>
      </c>
      <c r="E2151">
        <v>10</v>
      </c>
      <c r="F2151">
        <v>150000</v>
      </c>
    </row>
    <row r="2152" spans="1:6" x14ac:dyDescent="0.25">
      <c r="A2152">
        <v>27</v>
      </c>
      <c r="B2152" t="s">
        <v>6</v>
      </c>
      <c r="C2152" t="s">
        <v>185</v>
      </c>
      <c r="D2152" t="s">
        <v>188</v>
      </c>
      <c r="E2152">
        <v>3</v>
      </c>
      <c r="F2152">
        <v>80000</v>
      </c>
    </row>
    <row r="2153" spans="1:6" x14ac:dyDescent="0.25">
      <c r="A2153">
        <v>50</v>
      </c>
      <c r="B2153" t="s">
        <v>6</v>
      </c>
      <c r="C2153" t="s">
        <v>12</v>
      </c>
      <c r="D2153" t="s">
        <v>189</v>
      </c>
      <c r="E2153">
        <v>18</v>
      </c>
      <c r="F2153">
        <v>195000</v>
      </c>
    </row>
    <row r="2154" spans="1:6" x14ac:dyDescent="0.25">
      <c r="A2154">
        <v>32</v>
      </c>
      <c r="B2154" t="s">
        <v>9</v>
      </c>
      <c r="C2154" t="s">
        <v>186</v>
      </c>
      <c r="D2154" t="s">
        <v>190</v>
      </c>
      <c r="E2154">
        <v>6</v>
      </c>
      <c r="F2154">
        <v>115000</v>
      </c>
    </row>
    <row r="2155" spans="1:6" x14ac:dyDescent="0.25">
      <c r="A2155">
        <v>36</v>
      </c>
      <c r="B2155" t="s">
        <v>6</v>
      </c>
      <c r="C2155" t="s">
        <v>185</v>
      </c>
      <c r="D2155" t="s">
        <v>187</v>
      </c>
      <c r="E2155">
        <v>8</v>
      </c>
      <c r="F2155">
        <v>135000</v>
      </c>
    </row>
    <row r="2156" spans="1:6" x14ac:dyDescent="0.25">
      <c r="A2156">
        <v>27</v>
      </c>
      <c r="B2156" t="s">
        <v>6</v>
      </c>
      <c r="C2156" t="s">
        <v>185</v>
      </c>
      <c r="D2156" t="s">
        <v>191</v>
      </c>
      <c r="E2156">
        <v>2</v>
      </c>
      <c r="F2156">
        <v>65000</v>
      </c>
    </row>
    <row r="2157" spans="1:6" x14ac:dyDescent="0.25">
      <c r="A2157">
        <v>43</v>
      </c>
      <c r="B2157" t="s">
        <v>9</v>
      </c>
      <c r="C2157" t="s">
        <v>12</v>
      </c>
      <c r="D2157" t="s">
        <v>189</v>
      </c>
      <c r="E2157">
        <v>14</v>
      </c>
      <c r="F2157">
        <v>190000</v>
      </c>
    </row>
    <row r="2158" spans="1:6" x14ac:dyDescent="0.25">
      <c r="A2158">
        <v>34</v>
      </c>
      <c r="B2158" t="s">
        <v>6</v>
      </c>
      <c r="C2158" t="s">
        <v>186</v>
      </c>
      <c r="D2158" t="s">
        <v>188</v>
      </c>
      <c r="E2158">
        <v>8</v>
      </c>
      <c r="F2158">
        <v>140000</v>
      </c>
    </row>
    <row r="2159" spans="1:6" x14ac:dyDescent="0.25">
      <c r="A2159">
        <v>46</v>
      </c>
      <c r="B2159" t="s">
        <v>6</v>
      </c>
      <c r="C2159" t="s">
        <v>12</v>
      </c>
      <c r="D2159" t="s">
        <v>187</v>
      </c>
      <c r="E2159">
        <v>16</v>
      </c>
      <c r="F2159">
        <v>185000</v>
      </c>
    </row>
    <row r="2160" spans="1:6" x14ac:dyDescent="0.25">
      <c r="A2160">
        <v>33</v>
      </c>
      <c r="B2160" t="s">
        <v>9</v>
      </c>
      <c r="C2160" t="s">
        <v>185</v>
      </c>
      <c r="D2160" t="s">
        <v>190</v>
      </c>
      <c r="E2160">
        <v>7</v>
      </c>
      <c r="F2160">
        <v>130000</v>
      </c>
    </row>
    <row r="2161" spans="1:6" x14ac:dyDescent="0.25">
      <c r="A2161">
        <v>30</v>
      </c>
      <c r="B2161" t="s">
        <v>9</v>
      </c>
      <c r="C2161" t="s">
        <v>186</v>
      </c>
      <c r="D2161" t="s">
        <v>191</v>
      </c>
      <c r="E2161">
        <v>5</v>
      </c>
      <c r="F2161">
        <v>105000</v>
      </c>
    </row>
    <row r="2162" spans="1:6" x14ac:dyDescent="0.25">
      <c r="A2162">
        <v>50</v>
      </c>
      <c r="B2162" t="s">
        <v>6</v>
      </c>
      <c r="C2162" t="s">
        <v>12</v>
      </c>
      <c r="D2162" t="s">
        <v>189</v>
      </c>
      <c r="E2162">
        <v>19</v>
      </c>
      <c r="F2162">
        <v>200000</v>
      </c>
    </row>
    <row r="2163" spans="1:6" x14ac:dyDescent="0.25">
      <c r="A2163">
        <v>30</v>
      </c>
      <c r="B2163" t="s">
        <v>6</v>
      </c>
      <c r="C2163" t="s">
        <v>185</v>
      </c>
      <c r="D2163" t="s">
        <v>188</v>
      </c>
      <c r="E2163">
        <v>5</v>
      </c>
      <c r="F2163">
        <v>100000</v>
      </c>
    </row>
    <row r="2164" spans="1:6" x14ac:dyDescent="0.25">
      <c r="A2164">
        <v>42</v>
      </c>
      <c r="B2164" t="s">
        <v>6</v>
      </c>
      <c r="C2164" t="s">
        <v>186</v>
      </c>
      <c r="D2164" t="s">
        <v>187</v>
      </c>
      <c r="E2164">
        <v>13</v>
      </c>
      <c r="F2164">
        <v>170000</v>
      </c>
    </row>
    <row r="2165" spans="1:6" x14ac:dyDescent="0.25">
      <c r="A2165">
        <v>33</v>
      </c>
      <c r="B2165" t="s">
        <v>9</v>
      </c>
      <c r="C2165" t="s">
        <v>185</v>
      </c>
      <c r="D2165" t="s">
        <v>190</v>
      </c>
      <c r="E2165">
        <v>6</v>
      </c>
      <c r="F2165">
        <v>115000</v>
      </c>
    </row>
    <row r="2166" spans="1:6" x14ac:dyDescent="0.25">
      <c r="A2166">
        <v>45</v>
      </c>
      <c r="B2166" t="s">
        <v>6</v>
      </c>
      <c r="C2166" t="s">
        <v>12</v>
      </c>
      <c r="D2166" t="s">
        <v>189</v>
      </c>
      <c r="E2166">
        <v>16</v>
      </c>
      <c r="F2166">
        <v>185000</v>
      </c>
    </row>
    <row r="2167" spans="1:6" x14ac:dyDescent="0.25">
      <c r="A2167">
        <v>29</v>
      </c>
      <c r="B2167" t="s">
        <v>9</v>
      </c>
      <c r="C2167" t="s">
        <v>185</v>
      </c>
      <c r="D2167" t="s">
        <v>191</v>
      </c>
      <c r="E2167">
        <v>4</v>
      </c>
      <c r="F2167">
        <v>90000</v>
      </c>
    </row>
    <row r="2168" spans="1:6" x14ac:dyDescent="0.25">
      <c r="A2168">
        <v>39</v>
      </c>
      <c r="B2168" t="s">
        <v>9</v>
      </c>
      <c r="C2168" t="s">
        <v>186</v>
      </c>
      <c r="D2168" t="s">
        <v>187</v>
      </c>
      <c r="E2168">
        <v>12</v>
      </c>
      <c r="F2168">
        <v>160000</v>
      </c>
    </row>
    <row r="2169" spans="1:6" x14ac:dyDescent="0.25">
      <c r="A2169">
        <v>27</v>
      </c>
      <c r="B2169" t="s">
        <v>6</v>
      </c>
      <c r="C2169" t="s">
        <v>185</v>
      </c>
      <c r="D2169" t="s">
        <v>188</v>
      </c>
      <c r="E2169">
        <v>3</v>
      </c>
      <c r="F2169">
        <v>80000</v>
      </c>
    </row>
    <row r="2170" spans="1:6" x14ac:dyDescent="0.25">
      <c r="A2170">
        <v>49</v>
      </c>
      <c r="B2170" t="s">
        <v>6</v>
      </c>
      <c r="C2170" t="s">
        <v>12</v>
      </c>
      <c r="D2170" t="s">
        <v>189</v>
      </c>
      <c r="E2170">
        <v>17</v>
      </c>
      <c r="F2170">
        <v>195000</v>
      </c>
    </row>
    <row r="2171" spans="1:6" x14ac:dyDescent="0.25">
      <c r="A2171">
        <v>32</v>
      </c>
      <c r="B2171" t="s">
        <v>9</v>
      </c>
      <c r="C2171" t="s">
        <v>186</v>
      </c>
      <c r="D2171" t="s">
        <v>190</v>
      </c>
      <c r="E2171">
        <v>6</v>
      </c>
      <c r="F2171">
        <v>115000</v>
      </c>
    </row>
    <row r="2172" spans="1:6" x14ac:dyDescent="0.25">
      <c r="A2172">
        <v>36</v>
      </c>
      <c r="B2172" t="s">
        <v>6</v>
      </c>
      <c r="C2172" t="s">
        <v>185</v>
      </c>
      <c r="D2172" t="s">
        <v>187</v>
      </c>
      <c r="E2172">
        <v>8</v>
      </c>
      <c r="F2172">
        <v>135000</v>
      </c>
    </row>
    <row r="2173" spans="1:6" x14ac:dyDescent="0.25">
      <c r="A2173">
        <v>27</v>
      </c>
      <c r="B2173" t="s">
        <v>6</v>
      </c>
      <c r="C2173" t="s">
        <v>185</v>
      </c>
      <c r="D2173" t="s">
        <v>191</v>
      </c>
      <c r="E2173">
        <v>2</v>
      </c>
      <c r="F2173">
        <v>65000</v>
      </c>
    </row>
    <row r="2174" spans="1:6" x14ac:dyDescent="0.25">
      <c r="A2174">
        <v>43</v>
      </c>
      <c r="B2174" t="s">
        <v>9</v>
      </c>
      <c r="C2174" t="s">
        <v>12</v>
      </c>
      <c r="D2174" t="s">
        <v>189</v>
      </c>
      <c r="E2174">
        <v>14</v>
      </c>
      <c r="F2174">
        <v>190000</v>
      </c>
    </row>
    <row r="2175" spans="1:6" x14ac:dyDescent="0.25">
      <c r="A2175">
        <v>34</v>
      </c>
      <c r="B2175" t="s">
        <v>6</v>
      </c>
      <c r="C2175" t="s">
        <v>186</v>
      </c>
      <c r="D2175" t="s">
        <v>188</v>
      </c>
      <c r="E2175">
        <v>8</v>
      </c>
      <c r="F2175">
        <v>140000</v>
      </c>
    </row>
    <row r="2176" spans="1:6" x14ac:dyDescent="0.25">
      <c r="A2176">
        <v>46</v>
      </c>
      <c r="B2176" t="s">
        <v>6</v>
      </c>
      <c r="C2176" t="s">
        <v>12</v>
      </c>
      <c r="D2176" t="s">
        <v>187</v>
      </c>
      <c r="E2176">
        <v>16</v>
      </c>
      <c r="F2176">
        <v>185000</v>
      </c>
    </row>
    <row r="2177" spans="1:6" x14ac:dyDescent="0.25">
      <c r="A2177">
        <v>33</v>
      </c>
      <c r="B2177" t="s">
        <v>9</v>
      </c>
      <c r="C2177" t="s">
        <v>185</v>
      </c>
      <c r="D2177" t="s">
        <v>190</v>
      </c>
      <c r="E2177">
        <v>7</v>
      </c>
      <c r="F2177">
        <v>130000</v>
      </c>
    </row>
    <row r="2178" spans="1:6" x14ac:dyDescent="0.25">
      <c r="A2178">
        <v>30</v>
      </c>
      <c r="B2178" t="s">
        <v>9</v>
      </c>
      <c r="C2178" t="s">
        <v>186</v>
      </c>
      <c r="D2178" t="s">
        <v>191</v>
      </c>
      <c r="E2178">
        <v>5</v>
      </c>
      <c r="F2178">
        <v>105000</v>
      </c>
    </row>
    <row r="2179" spans="1:6" x14ac:dyDescent="0.25">
      <c r="A2179">
        <v>50</v>
      </c>
      <c r="B2179" t="s">
        <v>6</v>
      </c>
      <c r="C2179" t="s">
        <v>12</v>
      </c>
      <c r="D2179" t="s">
        <v>189</v>
      </c>
      <c r="E2179">
        <v>19</v>
      </c>
      <c r="F2179">
        <v>200000</v>
      </c>
    </row>
    <row r="2180" spans="1:6" x14ac:dyDescent="0.25">
      <c r="A2180">
        <v>30</v>
      </c>
      <c r="B2180" t="s">
        <v>6</v>
      </c>
      <c r="C2180" t="s">
        <v>185</v>
      </c>
      <c r="D2180" t="s">
        <v>188</v>
      </c>
      <c r="E2180">
        <v>5</v>
      </c>
      <c r="F2180">
        <v>100000</v>
      </c>
    </row>
    <row r="2181" spans="1:6" x14ac:dyDescent="0.25">
      <c r="A2181">
        <v>42</v>
      </c>
      <c r="B2181" t="s">
        <v>6</v>
      </c>
      <c r="C2181" t="s">
        <v>186</v>
      </c>
      <c r="D2181" t="s">
        <v>187</v>
      </c>
      <c r="E2181">
        <v>13</v>
      </c>
      <c r="F2181">
        <v>170000</v>
      </c>
    </row>
    <row r="2182" spans="1:6" x14ac:dyDescent="0.25">
      <c r="A2182">
        <v>33</v>
      </c>
      <c r="B2182" t="s">
        <v>9</v>
      </c>
      <c r="C2182" t="s">
        <v>185</v>
      </c>
      <c r="D2182" t="s">
        <v>190</v>
      </c>
      <c r="E2182">
        <v>6</v>
      </c>
      <c r="F2182">
        <v>115000</v>
      </c>
    </row>
    <row r="2183" spans="1:6" x14ac:dyDescent="0.25">
      <c r="A2183">
        <v>45</v>
      </c>
      <c r="B2183" t="s">
        <v>6</v>
      </c>
      <c r="C2183" t="s">
        <v>12</v>
      </c>
      <c r="D2183" t="s">
        <v>189</v>
      </c>
      <c r="E2183">
        <v>16</v>
      </c>
      <c r="F2183">
        <v>185000</v>
      </c>
    </row>
    <row r="2184" spans="1:6" x14ac:dyDescent="0.25">
      <c r="A2184">
        <v>29</v>
      </c>
      <c r="B2184" t="s">
        <v>9</v>
      </c>
      <c r="C2184" t="s">
        <v>185</v>
      </c>
      <c r="D2184" t="s">
        <v>191</v>
      </c>
      <c r="E2184">
        <v>4</v>
      </c>
      <c r="F2184">
        <v>90000</v>
      </c>
    </row>
    <row r="2185" spans="1:6" x14ac:dyDescent="0.25">
      <c r="A2185">
        <v>39</v>
      </c>
      <c r="B2185" t="s">
        <v>9</v>
      </c>
      <c r="C2185" t="s">
        <v>186</v>
      </c>
      <c r="D2185" t="s">
        <v>187</v>
      </c>
      <c r="E2185">
        <v>12</v>
      </c>
      <c r="F2185">
        <v>160000</v>
      </c>
    </row>
    <row r="2186" spans="1:6" x14ac:dyDescent="0.25">
      <c r="A2186">
        <v>27</v>
      </c>
      <c r="B2186" t="s">
        <v>6</v>
      </c>
      <c r="C2186" t="s">
        <v>185</v>
      </c>
      <c r="D2186" t="s">
        <v>188</v>
      </c>
      <c r="E2186">
        <v>3</v>
      </c>
      <c r="F2186">
        <v>80000</v>
      </c>
    </row>
    <row r="2187" spans="1:6" x14ac:dyDescent="0.25">
      <c r="A2187">
        <v>49</v>
      </c>
      <c r="B2187" t="s">
        <v>6</v>
      </c>
      <c r="C2187" t="s">
        <v>12</v>
      </c>
      <c r="D2187" t="s">
        <v>189</v>
      </c>
      <c r="E2187">
        <v>17</v>
      </c>
      <c r="F2187">
        <v>195000</v>
      </c>
    </row>
    <row r="2188" spans="1:6" x14ac:dyDescent="0.25">
      <c r="A2188">
        <v>32</v>
      </c>
      <c r="B2188" t="s">
        <v>9</v>
      </c>
      <c r="C2188" t="s">
        <v>186</v>
      </c>
      <c r="D2188" t="s">
        <v>190</v>
      </c>
      <c r="E2188">
        <v>6</v>
      </c>
      <c r="F2188">
        <v>115000</v>
      </c>
    </row>
    <row r="2189" spans="1:6" x14ac:dyDescent="0.25">
      <c r="A2189">
        <v>36</v>
      </c>
      <c r="B2189" t="s">
        <v>6</v>
      </c>
      <c r="C2189" t="s">
        <v>185</v>
      </c>
      <c r="D2189" t="s">
        <v>187</v>
      </c>
      <c r="E2189">
        <v>8</v>
      </c>
      <c r="F2189">
        <v>135000</v>
      </c>
    </row>
    <row r="2190" spans="1:6" x14ac:dyDescent="0.25">
      <c r="A2190">
        <v>27</v>
      </c>
      <c r="B2190" t="s">
        <v>6</v>
      </c>
      <c r="C2190" t="s">
        <v>185</v>
      </c>
      <c r="D2190" t="s">
        <v>191</v>
      </c>
      <c r="E2190">
        <v>2</v>
      </c>
      <c r="F2190">
        <v>65000</v>
      </c>
    </row>
    <row r="2191" spans="1:6" x14ac:dyDescent="0.25">
      <c r="A2191">
        <v>43</v>
      </c>
      <c r="B2191" t="s">
        <v>9</v>
      </c>
      <c r="C2191" t="s">
        <v>12</v>
      </c>
      <c r="D2191" t="s">
        <v>189</v>
      </c>
      <c r="E2191">
        <v>14</v>
      </c>
      <c r="F2191">
        <v>190000</v>
      </c>
    </row>
    <row r="2192" spans="1:6" x14ac:dyDescent="0.25">
      <c r="A2192">
        <v>34</v>
      </c>
      <c r="B2192" t="s">
        <v>6</v>
      </c>
      <c r="C2192" t="s">
        <v>186</v>
      </c>
      <c r="D2192" t="s">
        <v>188</v>
      </c>
      <c r="E2192">
        <v>8</v>
      </c>
      <c r="F2192">
        <v>140000</v>
      </c>
    </row>
    <row r="2193" spans="1:6" x14ac:dyDescent="0.25">
      <c r="A2193">
        <v>46</v>
      </c>
      <c r="B2193" t="s">
        <v>9</v>
      </c>
      <c r="C2193" t="s">
        <v>12</v>
      </c>
      <c r="D2193" t="s">
        <v>189</v>
      </c>
      <c r="E2193">
        <v>16</v>
      </c>
      <c r="F2193">
        <v>185000</v>
      </c>
    </row>
    <row r="2194" spans="1:6" x14ac:dyDescent="0.25">
      <c r="A2194">
        <v>33</v>
      </c>
      <c r="B2194" t="s">
        <v>6</v>
      </c>
      <c r="C2194" t="s">
        <v>185</v>
      </c>
      <c r="D2194" t="s">
        <v>190</v>
      </c>
      <c r="E2194">
        <v>7</v>
      </c>
      <c r="F2194">
        <v>130000</v>
      </c>
    </row>
    <row r="2195" spans="1:6" x14ac:dyDescent="0.25">
      <c r="A2195">
        <v>30</v>
      </c>
      <c r="B2195" t="s">
        <v>6</v>
      </c>
      <c r="C2195" t="s">
        <v>186</v>
      </c>
      <c r="D2195" t="s">
        <v>191</v>
      </c>
      <c r="E2195">
        <v>5</v>
      </c>
      <c r="F2195">
        <v>105000</v>
      </c>
    </row>
    <row r="2196" spans="1:6" x14ac:dyDescent="0.25">
      <c r="A2196">
        <v>50</v>
      </c>
      <c r="B2196" t="s">
        <v>6</v>
      </c>
      <c r="C2196" t="s">
        <v>12</v>
      </c>
      <c r="D2196" t="s">
        <v>187</v>
      </c>
      <c r="E2196">
        <v>20</v>
      </c>
      <c r="F2196">
        <v>210000</v>
      </c>
    </row>
    <row r="2197" spans="1:6" x14ac:dyDescent="0.25">
      <c r="A2197">
        <v>31</v>
      </c>
      <c r="B2197" t="s">
        <v>6</v>
      </c>
      <c r="C2197" t="s">
        <v>185</v>
      </c>
      <c r="D2197" t="s">
        <v>188</v>
      </c>
      <c r="E2197">
        <v>6</v>
      </c>
      <c r="F2197">
        <v>95000</v>
      </c>
    </row>
    <row r="2198" spans="1:6" x14ac:dyDescent="0.25">
      <c r="A2198">
        <v>39</v>
      </c>
      <c r="B2198" t="s">
        <v>9</v>
      </c>
      <c r="C2198" t="s">
        <v>186</v>
      </c>
      <c r="D2198" t="s">
        <v>187</v>
      </c>
      <c r="E2198">
        <v>11</v>
      </c>
      <c r="F2198">
        <v>170000</v>
      </c>
    </row>
    <row r="2199" spans="1:6" x14ac:dyDescent="0.25">
      <c r="A2199">
        <v>27</v>
      </c>
      <c r="B2199" t="s">
        <v>6</v>
      </c>
      <c r="C2199" t="s">
        <v>185</v>
      </c>
      <c r="D2199" t="s">
        <v>191</v>
      </c>
      <c r="E2199">
        <v>2</v>
      </c>
      <c r="F2199">
        <v>65000</v>
      </c>
    </row>
    <row r="2200" spans="1:6" x14ac:dyDescent="0.25">
      <c r="A2200">
        <v>44</v>
      </c>
      <c r="B2200" t="s">
        <v>9</v>
      </c>
      <c r="C2200" t="s">
        <v>12</v>
      </c>
      <c r="D2200" t="s">
        <v>189</v>
      </c>
      <c r="E2200">
        <v>16</v>
      </c>
      <c r="F2200">
        <v>190000</v>
      </c>
    </row>
    <row r="2201" spans="1:6" x14ac:dyDescent="0.25">
      <c r="A2201">
        <v>32</v>
      </c>
      <c r="B2201" t="s">
        <v>6</v>
      </c>
      <c r="C2201" t="s">
        <v>186</v>
      </c>
      <c r="D2201" t="s">
        <v>188</v>
      </c>
      <c r="E2201">
        <v>7</v>
      </c>
      <c r="F2201">
        <v>120000</v>
      </c>
    </row>
    <row r="2202" spans="1:6" x14ac:dyDescent="0.25">
      <c r="A2202">
        <v>48</v>
      </c>
      <c r="B2202" t="s">
        <v>6</v>
      </c>
      <c r="C2202" t="s">
        <v>12</v>
      </c>
      <c r="D2202" t="s">
        <v>187</v>
      </c>
      <c r="E2202">
        <v>19</v>
      </c>
      <c r="F2202">
        <v>200000</v>
      </c>
    </row>
    <row r="2203" spans="1:6" x14ac:dyDescent="0.25">
      <c r="A2203">
        <v>30</v>
      </c>
      <c r="B2203" t="s">
        <v>9</v>
      </c>
      <c r="C2203" t="s">
        <v>185</v>
      </c>
      <c r="D2203" t="s">
        <v>190</v>
      </c>
      <c r="E2203">
        <v>5</v>
      </c>
      <c r="F2203">
        <v>100000</v>
      </c>
    </row>
    <row r="2204" spans="1:6" x14ac:dyDescent="0.25">
      <c r="A2204">
        <v>34</v>
      </c>
      <c r="B2204" t="s">
        <v>6</v>
      </c>
      <c r="C2204" t="s">
        <v>186</v>
      </c>
      <c r="D2204" t="s">
        <v>191</v>
      </c>
      <c r="E2204">
        <v>9</v>
      </c>
      <c r="F2204">
        <v>150000</v>
      </c>
    </row>
    <row r="2205" spans="1:6" x14ac:dyDescent="0.25">
      <c r="A2205">
        <v>37</v>
      </c>
      <c r="B2205" t="s">
        <v>9</v>
      </c>
      <c r="C2205" t="s">
        <v>185</v>
      </c>
      <c r="D2205" t="s">
        <v>187</v>
      </c>
      <c r="E2205">
        <v>11</v>
      </c>
      <c r="F2205">
        <v>170000</v>
      </c>
    </row>
    <row r="2206" spans="1:6" x14ac:dyDescent="0.25">
      <c r="A2206">
        <v>26</v>
      </c>
      <c r="B2206" t="s">
        <v>6</v>
      </c>
      <c r="C2206" t="s">
        <v>185</v>
      </c>
      <c r="D2206" t="s">
        <v>188</v>
      </c>
      <c r="E2206">
        <v>2</v>
      </c>
      <c r="F2206">
        <v>65000</v>
      </c>
    </row>
    <row r="2207" spans="1:6" x14ac:dyDescent="0.25">
      <c r="A2207">
        <v>49</v>
      </c>
      <c r="B2207" t="s">
        <v>9</v>
      </c>
      <c r="C2207" t="s">
        <v>12</v>
      </c>
      <c r="D2207" t="s">
        <v>189</v>
      </c>
      <c r="E2207">
        <v>19</v>
      </c>
      <c r="F2207">
        <v>210000</v>
      </c>
    </row>
    <row r="2208" spans="1:6" x14ac:dyDescent="0.25">
      <c r="A2208">
        <v>29</v>
      </c>
      <c r="B2208" t="s">
        <v>6</v>
      </c>
      <c r="C2208" t="s">
        <v>185</v>
      </c>
      <c r="D2208" t="s">
        <v>190</v>
      </c>
      <c r="E2208">
        <v>4</v>
      </c>
      <c r="F2208">
        <v>90000</v>
      </c>
    </row>
    <row r="2209" spans="1:6" x14ac:dyDescent="0.25">
      <c r="A2209">
        <v>41</v>
      </c>
      <c r="B2209" t="s">
        <v>6</v>
      </c>
      <c r="C2209" t="s">
        <v>186</v>
      </c>
      <c r="D2209" t="s">
        <v>187</v>
      </c>
      <c r="E2209">
        <v>14</v>
      </c>
      <c r="F2209">
        <v>180000</v>
      </c>
    </row>
    <row r="2210" spans="1:6" x14ac:dyDescent="0.25">
      <c r="A2210">
        <v>31</v>
      </c>
      <c r="B2210" t="s">
        <v>9</v>
      </c>
      <c r="C2210" t="s">
        <v>185</v>
      </c>
      <c r="D2210" t="s">
        <v>191</v>
      </c>
      <c r="E2210">
        <v>6</v>
      </c>
      <c r="F2210">
        <v>110000</v>
      </c>
    </row>
    <row r="2211" spans="1:6" x14ac:dyDescent="0.25">
      <c r="A2211">
        <v>37</v>
      </c>
      <c r="B2211" t="s">
        <v>6</v>
      </c>
      <c r="C2211" t="s">
        <v>186</v>
      </c>
      <c r="D2211" t="s">
        <v>187</v>
      </c>
      <c r="E2211">
        <v>10</v>
      </c>
      <c r="F2211">
        <v>150000</v>
      </c>
    </row>
    <row r="2212" spans="1:6" x14ac:dyDescent="0.25">
      <c r="A2212">
        <v>27</v>
      </c>
      <c r="B2212" t="s">
        <v>6</v>
      </c>
      <c r="C2212" t="s">
        <v>185</v>
      </c>
      <c r="D2212" t="s">
        <v>188</v>
      </c>
      <c r="E2212">
        <v>3</v>
      </c>
      <c r="F2212">
        <v>80000</v>
      </c>
    </row>
    <row r="2213" spans="1:6" x14ac:dyDescent="0.25">
      <c r="A2213">
        <v>50</v>
      </c>
      <c r="B2213" t="s">
        <v>6</v>
      </c>
      <c r="C2213" t="s">
        <v>12</v>
      </c>
      <c r="D2213" t="s">
        <v>189</v>
      </c>
      <c r="E2213">
        <v>18</v>
      </c>
      <c r="F2213">
        <v>195000</v>
      </c>
    </row>
    <row r="2214" spans="1:6" x14ac:dyDescent="0.25">
      <c r="A2214">
        <v>32</v>
      </c>
      <c r="B2214" t="s">
        <v>9</v>
      </c>
      <c r="C2214" t="s">
        <v>186</v>
      </c>
      <c r="D2214" t="s">
        <v>190</v>
      </c>
      <c r="E2214">
        <v>6</v>
      </c>
      <c r="F2214">
        <v>115000</v>
      </c>
    </row>
    <row r="2215" spans="1:6" x14ac:dyDescent="0.25">
      <c r="A2215">
        <v>36</v>
      </c>
      <c r="B2215" t="s">
        <v>6</v>
      </c>
      <c r="C2215" t="s">
        <v>185</v>
      </c>
      <c r="D2215" t="s">
        <v>187</v>
      </c>
      <c r="E2215">
        <v>8</v>
      </c>
      <c r="F2215">
        <v>135000</v>
      </c>
    </row>
    <row r="2216" spans="1:6" x14ac:dyDescent="0.25">
      <c r="A2216">
        <v>27</v>
      </c>
      <c r="B2216" t="s">
        <v>6</v>
      </c>
      <c r="C2216" t="s">
        <v>185</v>
      </c>
      <c r="D2216" t="s">
        <v>191</v>
      </c>
      <c r="E2216">
        <v>2</v>
      </c>
      <c r="F2216">
        <v>65000</v>
      </c>
    </row>
    <row r="2217" spans="1:6" x14ac:dyDescent="0.25">
      <c r="A2217">
        <v>43</v>
      </c>
      <c r="B2217" t="s">
        <v>9</v>
      </c>
      <c r="C2217" t="s">
        <v>12</v>
      </c>
      <c r="D2217" t="s">
        <v>189</v>
      </c>
      <c r="E2217">
        <v>14</v>
      </c>
      <c r="F2217">
        <v>190000</v>
      </c>
    </row>
    <row r="2218" spans="1:6" x14ac:dyDescent="0.25">
      <c r="A2218">
        <v>34</v>
      </c>
      <c r="B2218" t="s">
        <v>6</v>
      </c>
      <c r="C2218" t="s">
        <v>186</v>
      </c>
      <c r="D2218" t="s">
        <v>188</v>
      </c>
      <c r="E2218">
        <v>8</v>
      </c>
      <c r="F2218">
        <v>140000</v>
      </c>
    </row>
    <row r="2219" spans="1:6" x14ac:dyDescent="0.25">
      <c r="A2219">
        <v>46</v>
      </c>
      <c r="B2219" t="s">
        <v>6</v>
      </c>
      <c r="C2219" t="s">
        <v>12</v>
      </c>
      <c r="D2219" t="s">
        <v>187</v>
      </c>
      <c r="E2219">
        <v>16</v>
      </c>
      <c r="F2219">
        <v>185000</v>
      </c>
    </row>
    <row r="2220" spans="1:6" x14ac:dyDescent="0.25">
      <c r="A2220">
        <v>33</v>
      </c>
      <c r="B2220" t="s">
        <v>9</v>
      </c>
      <c r="C2220" t="s">
        <v>185</v>
      </c>
      <c r="D2220" t="s">
        <v>190</v>
      </c>
      <c r="E2220">
        <v>7</v>
      </c>
      <c r="F2220">
        <v>130000</v>
      </c>
    </row>
    <row r="2221" spans="1:6" x14ac:dyDescent="0.25">
      <c r="A2221">
        <v>30</v>
      </c>
      <c r="B2221" t="s">
        <v>9</v>
      </c>
      <c r="C2221" t="s">
        <v>186</v>
      </c>
      <c r="D2221" t="s">
        <v>191</v>
      </c>
      <c r="E2221">
        <v>5</v>
      </c>
      <c r="F2221">
        <v>105000</v>
      </c>
    </row>
    <row r="2222" spans="1:6" x14ac:dyDescent="0.25">
      <c r="A2222">
        <v>50</v>
      </c>
      <c r="B2222" t="s">
        <v>6</v>
      </c>
      <c r="C2222" t="s">
        <v>12</v>
      </c>
      <c r="D2222" t="s">
        <v>189</v>
      </c>
      <c r="E2222">
        <v>19</v>
      </c>
      <c r="F2222">
        <v>200000</v>
      </c>
    </row>
    <row r="2223" spans="1:6" x14ac:dyDescent="0.25">
      <c r="A2223">
        <v>30</v>
      </c>
      <c r="B2223" t="s">
        <v>6</v>
      </c>
      <c r="C2223" t="s">
        <v>185</v>
      </c>
      <c r="D2223" t="s">
        <v>188</v>
      </c>
      <c r="E2223">
        <v>5</v>
      </c>
      <c r="F2223">
        <v>100000</v>
      </c>
    </row>
    <row r="2224" spans="1:6" x14ac:dyDescent="0.25">
      <c r="A2224">
        <v>42</v>
      </c>
      <c r="B2224" t="s">
        <v>6</v>
      </c>
      <c r="C2224" t="s">
        <v>186</v>
      </c>
      <c r="D2224" t="s">
        <v>187</v>
      </c>
      <c r="E2224">
        <v>13</v>
      </c>
      <c r="F2224">
        <v>170000</v>
      </c>
    </row>
    <row r="2225" spans="1:6" x14ac:dyDescent="0.25">
      <c r="A2225">
        <v>33</v>
      </c>
      <c r="B2225" t="s">
        <v>9</v>
      </c>
      <c r="C2225" t="s">
        <v>185</v>
      </c>
      <c r="D2225" t="s">
        <v>190</v>
      </c>
      <c r="E2225">
        <v>6</v>
      </c>
      <c r="F2225">
        <v>115000</v>
      </c>
    </row>
    <row r="2226" spans="1:6" x14ac:dyDescent="0.25">
      <c r="A2226">
        <v>45</v>
      </c>
      <c r="B2226" t="s">
        <v>6</v>
      </c>
      <c r="C2226" t="s">
        <v>12</v>
      </c>
      <c r="D2226" t="s">
        <v>189</v>
      </c>
      <c r="E2226">
        <v>16</v>
      </c>
      <c r="F2226">
        <v>185000</v>
      </c>
    </row>
    <row r="2227" spans="1:6" x14ac:dyDescent="0.25">
      <c r="A2227">
        <v>29</v>
      </c>
      <c r="B2227" t="s">
        <v>9</v>
      </c>
      <c r="C2227" t="s">
        <v>185</v>
      </c>
      <c r="D2227" t="s">
        <v>191</v>
      </c>
      <c r="E2227">
        <v>4</v>
      </c>
      <c r="F2227">
        <v>90000</v>
      </c>
    </row>
    <row r="2228" spans="1:6" x14ac:dyDescent="0.25">
      <c r="A2228">
        <v>39</v>
      </c>
      <c r="B2228" t="s">
        <v>9</v>
      </c>
      <c r="C2228" t="s">
        <v>186</v>
      </c>
      <c r="D2228" t="s">
        <v>187</v>
      </c>
      <c r="E2228">
        <v>12</v>
      </c>
      <c r="F2228">
        <v>160000</v>
      </c>
    </row>
    <row r="2229" spans="1:6" x14ac:dyDescent="0.25">
      <c r="A2229">
        <v>27</v>
      </c>
      <c r="B2229" t="s">
        <v>6</v>
      </c>
      <c r="C2229" t="s">
        <v>185</v>
      </c>
      <c r="D2229" t="s">
        <v>188</v>
      </c>
      <c r="E2229">
        <v>3</v>
      </c>
      <c r="F2229">
        <v>80000</v>
      </c>
    </row>
    <row r="2230" spans="1:6" x14ac:dyDescent="0.25">
      <c r="A2230">
        <v>49</v>
      </c>
      <c r="B2230" t="s">
        <v>6</v>
      </c>
      <c r="C2230" t="s">
        <v>12</v>
      </c>
      <c r="D2230" t="s">
        <v>189</v>
      </c>
      <c r="E2230">
        <v>17</v>
      </c>
      <c r="F2230">
        <v>195000</v>
      </c>
    </row>
    <row r="2231" spans="1:6" x14ac:dyDescent="0.25">
      <c r="A2231">
        <v>32</v>
      </c>
      <c r="B2231" t="s">
        <v>9</v>
      </c>
      <c r="C2231" t="s">
        <v>186</v>
      </c>
      <c r="D2231" t="s">
        <v>190</v>
      </c>
      <c r="E2231">
        <v>6</v>
      </c>
      <c r="F2231">
        <v>115000</v>
      </c>
    </row>
    <row r="2232" spans="1:6" x14ac:dyDescent="0.25">
      <c r="A2232">
        <v>36</v>
      </c>
      <c r="B2232" t="s">
        <v>6</v>
      </c>
      <c r="C2232" t="s">
        <v>185</v>
      </c>
      <c r="D2232" t="s">
        <v>187</v>
      </c>
      <c r="E2232">
        <v>8</v>
      </c>
      <c r="F2232">
        <v>135000</v>
      </c>
    </row>
    <row r="2233" spans="1:6" x14ac:dyDescent="0.25">
      <c r="A2233">
        <v>27</v>
      </c>
      <c r="B2233" t="s">
        <v>6</v>
      </c>
      <c r="C2233" t="s">
        <v>185</v>
      </c>
      <c r="D2233" t="s">
        <v>191</v>
      </c>
      <c r="E2233">
        <v>2</v>
      </c>
      <c r="F2233">
        <v>65000</v>
      </c>
    </row>
    <row r="2234" spans="1:6" x14ac:dyDescent="0.25">
      <c r="A2234">
        <v>43</v>
      </c>
      <c r="B2234" t="s">
        <v>9</v>
      </c>
      <c r="C2234" t="s">
        <v>12</v>
      </c>
      <c r="D2234" t="s">
        <v>189</v>
      </c>
      <c r="E2234">
        <v>14</v>
      </c>
      <c r="F2234">
        <v>190000</v>
      </c>
    </row>
    <row r="2235" spans="1:6" x14ac:dyDescent="0.25">
      <c r="A2235">
        <v>34</v>
      </c>
      <c r="B2235" t="s">
        <v>6</v>
      </c>
      <c r="C2235" t="s">
        <v>186</v>
      </c>
      <c r="D2235" t="s">
        <v>188</v>
      </c>
      <c r="E2235">
        <v>8</v>
      </c>
      <c r="F2235">
        <v>140000</v>
      </c>
    </row>
    <row r="2236" spans="1:6" x14ac:dyDescent="0.25">
      <c r="A2236">
        <v>46</v>
      </c>
      <c r="B2236" t="s">
        <v>6</v>
      </c>
      <c r="C2236" t="s">
        <v>12</v>
      </c>
      <c r="D2236" t="s">
        <v>187</v>
      </c>
      <c r="E2236">
        <v>16</v>
      </c>
      <c r="F2236">
        <v>185000</v>
      </c>
    </row>
    <row r="2237" spans="1:6" x14ac:dyDescent="0.25">
      <c r="A2237">
        <v>33</v>
      </c>
      <c r="B2237" t="s">
        <v>9</v>
      </c>
      <c r="C2237" t="s">
        <v>185</v>
      </c>
      <c r="D2237" t="s">
        <v>190</v>
      </c>
      <c r="E2237">
        <v>7</v>
      </c>
      <c r="F2237">
        <v>130000</v>
      </c>
    </row>
    <row r="2238" spans="1:6" x14ac:dyDescent="0.25">
      <c r="A2238">
        <v>30</v>
      </c>
      <c r="B2238" t="s">
        <v>9</v>
      </c>
      <c r="C2238" t="s">
        <v>186</v>
      </c>
      <c r="D2238" t="s">
        <v>191</v>
      </c>
      <c r="E2238">
        <v>5</v>
      </c>
      <c r="F2238">
        <v>105000</v>
      </c>
    </row>
    <row r="2239" spans="1:6" x14ac:dyDescent="0.25">
      <c r="A2239">
        <v>50</v>
      </c>
      <c r="B2239" t="s">
        <v>6</v>
      </c>
      <c r="C2239" t="s">
        <v>12</v>
      </c>
      <c r="D2239" t="s">
        <v>189</v>
      </c>
      <c r="E2239">
        <v>19</v>
      </c>
      <c r="F2239">
        <v>200000</v>
      </c>
    </row>
    <row r="2240" spans="1:6" x14ac:dyDescent="0.25">
      <c r="A2240">
        <v>30</v>
      </c>
      <c r="B2240" t="s">
        <v>6</v>
      </c>
      <c r="C2240" t="s">
        <v>185</v>
      </c>
      <c r="D2240" t="s">
        <v>188</v>
      </c>
      <c r="E2240">
        <v>5</v>
      </c>
      <c r="F2240">
        <v>100000</v>
      </c>
    </row>
    <row r="2241" spans="1:6" x14ac:dyDescent="0.25">
      <c r="A2241">
        <v>42</v>
      </c>
      <c r="B2241" t="s">
        <v>6</v>
      </c>
      <c r="C2241" t="s">
        <v>186</v>
      </c>
      <c r="D2241" t="s">
        <v>187</v>
      </c>
      <c r="E2241">
        <v>13</v>
      </c>
      <c r="F2241">
        <v>170000</v>
      </c>
    </row>
    <row r="2242" spans="1:6" x14ac:dyDescent="0.25">
      <c r="A2242">
        <v>33</v>
      </c>
      <c r="B2242" t="s">
        <v>9</v>
      </c>
      <c r="C2242" t="s">
        <v>185</v>
      </c>
      <c r="D2242" t="s">
        <v>190</v>
      </c>
      <c r="E2242">
        <v>6</v>
      </c>
      <c r="F2242">
        <v>115000</v>
      </c>
    </row>
    <row r="2243" spans="1:6" x14ac:dyDescent="0.25">
      <c r="A2243">
        <v>45</v>
      </c>
      <c r="B2243" t="s">
        <v>6</v>
      </c>
      <c r="C2243" t="s">
        <v>12</v>
      </c>
      <c r="D2243" t="s">
        <v>189</v>
      </c>
      <c r="E2243">
        <v>16</v>
      </c>
      <c r="F2243">
        <v>185000</v>
      </c>
    </row>
    <row r="2244" spans="1:6" x14ac:dyDescent="0.25">
      <c r="A2244">
        <v>29</v>
      </c>
      <c r="B2244" t="s">
        <v>9</v>
      </c>
      <c r="C2244" t="s">
        <v>185</v>
      </c>
      <c r="D2244" t="s">
        <v>191</v>
      </c>
      <c r="E2244">
        <v>4</v>
      </c>
      <c r="F2244">
        <v>90000</v>
      </c>
    </row>
    <row r="2245" spans="1:6" x14ac:dyDescent="0.25">
      <c r="A2245">
        <v>39</v>
      </c>
      <c r="B2245" t="s">
        <v>9</v>
      </c>
      <c r="C2245" t="s">
        <v>186</v>
      </c>
      <c r="D2245" t="s">
        <v>187</v>
      </c>
      <c r="E2245">
        <v>12</v>
      </c>
      <c r="F2245">
        <v>160000</v>
      </c>
    </row>
    <row r="2246" spans="1:6" x14ac:dyDescent="0.25">
      <c r="A2246">
        <v>27</v>
      </c>
      <c r="B2246" t="s">
        <v>6</v>
      </c>
      <c r="C2246" t="s">
        <v>185</v>
      </c>
      <c r="D2246" t="s">
        <v>188</v>
      </c>
      <c r="E2246">
        <v>3</v>
      </c>
      <c r="F2246">
        <v>80000</v>
      </c>
    </row>
    <row r="2247" spans="1:6" x14ac:dyDescent="0.25">
      <c r="A2247">
        <v>49</v>
      </c>
      <c r="B2247" t="s">
        <v>6</v>
      </c>
      <c r="C2247" t="s">
        <v>12</v>
      </c>
      <c r="D2247" t="s">
        <v>189</v>
      </c>
      <c r="E2247">
        <v>17</v>
      </c>
      <c r="F2247">
        <v>195000</v>
      </c>
    </row>
    <row r="2248" spans="1:6" x14ac:dyDescent="0.25">
      <c r="A2248">
        <v>32</v>
      </c>
      <c r="B2248" t="s">
        <v>9</v>
      </c>
      <c r="C2248" t="s">
        <v>186</v>
      </c>
      <c r="D2248" t="s">
        <v>190</v>
      </c>
      <c r="E2248">
        <v>6</v>
      </c>
      <c r="F2248">
        <v>115000</v>
      </c>
    </row>
    <row r="2249" spans="1:6" x14ac:dyDescent="0.25">
      <c r="A2249">
        <v>36</v>
      </c>
      <c r="B2249" t="s">
        <v>6</v>
      </c>
      <c r="C2249" t="s">
        <v>185</v>
      </c>
      <c r="D2249" t="s">
        <v>187</v>
      </c>
      <c r="E2249">
        <v>8</v>
      </c>
      <c r="F2249">
        <v>135000</v>
      </c>
    </row>
    <row r="2250" spans="1:6" x14ac:dyDescent="0.25">
      <c r="A2250">
        <v>27</v>
      </c>
      <c r="B2250" t="s">
        <v>6</v>
      </c>
      <c r="C2250" t="s">
        <v>185</v>
      </c>
      <c r="D2250" t="s">
        <v>191</v>
      </c>
      <c r="E2250">
        <v>2</v>
      </c>
      <c r="F2250">
        <v>65000</v>
      </c>
    </row>
    <row r="2251" spans="1:6" x14ac:dyDescent="0.25">
      <c r="A2251">
        <v>43</v>
      </c>
      <c r="B2251" t="s">
        <v>9</v>
      </c>
      <c r="C2251" t="s">
        <v>12</v>
      </c>
      <c r="D2251" t="s">
        <v>189</v>
      </c>
      <c r="E2251">
        <v>14</v>
      </c>
      <c r="F2251">
        <v>190000</v>
      </c>
    </row>
    <row r="2252" spans="1:6" x14ac:dyDescent="0.25">
      <c r="A2252">
        <v>34</v>
      </c>
      <c r="B2252" t="s">
        <v>6</v>
      </c>
      <c r="C2252" t="s">
        <v>186</v>
      </c>
      <c r="D2252" t="s">
        <v>188</v>
      </c>
      <c r="E2252">
        <v>8</v>
      </c>
      <c r="F2252">
        <v>140000</v>
      </c>
    </row>
    <row r="2253" spans="1:6" x14ac:dyDescent="0.25">
      <c r="A2253">
        <v>28</v>
      </c>
      <c r="B2253" t="s">
        <v>6</v>
      </c>
      <c r="C2253" t="s">
        <v>185</v>
      </c>
      <c r="D2253" t="s">
        <v>8</v>
      </c>
      <c r="E2253">
        <v>4</v>
      </c>
      <c r="F2253">
        <v>75000</v>
      </c>
    </row>
    <row r="2254" spans="1:6" x14ac:dyDescent="0.25">
      <c r="A2254">
        <v>33</v>
      </c>
      <c r="B2254" t="s">
        <v>9</v>
      </c>
      <c r="C2254" t="s">
        <v>186</v>
      </c>
      <c r="D2254" t="s">
        <v>11</v>
      </c>
      <c r="E2254">
        <v>7</v>
      </c>
      <c r="F2254">
        <v>95000</v>
      </c>
    </row>
    <row r="2255" spans="1:6" x14ac:dyDescent="0.25">
      <c r="A2255">
        <v>22</v>
      </c>
      <c r="B2255" t="s">
        <v>6</v>
      </c>
      <c r="C2255" t="s">
        <v>185</v>
      </c>
      <c r="D2255" t="s">
        <v>193</v>
      </c>
      <c r="E2255">
        <v>1</v>
      </c>
      <c r="F2255">
        <v>50000</v>
      </c>
    </row>
    <row r="2256" spans="1:6" x14ac:dyDescent="0.25">
      <c r="A2256">
        <v>44</v>
      </c>
      <c r="B2256" t="s">
        <v>6</v>
      </c>
      <c r="C2256" t="s">
        <v>12</v>
      </c>
      <c r="D2256" t="s">
        <v>67</v>
      </c>
      <c r="E2256">
        <v>15</v>
      </c>
      <c r="F2256">
        <v>180000</v>
      </c>
    </row>
    <row r="2257" spans="1:6" x14ac:dyDescent="0.25">
      <c r="A2257">
        <v>29</v>
      </c>
      <c r="B2257" t="s">
        <v>9</v>
      </c>
      <c r="C2257" t="s">
        <v>185</v>
      </c>
      <c r="D2257" t="s">
        <v>21</v>
      </c>
      <c r="E2257">
        <v>3</v>
      </c>
      <c r="F2257">
        <v>65000</v>
      </c>
    </row>
    <row r="2258" spans="1:6" x14ac:dyDescent="0.25">
      <c r="A2258">
        <v>31</v>
      </c>
      <c r="B2258" t="s">
        <v>6</v>
      </c>
      <c r="C2258" t="s">
        <v>186</v>
      </c>
      <c r="D2258" t="s">
        <v>17</v>
      </c>
      <c r="E2258">
        <v>6</v>
      </c>
      <c r="F2258">
        <v>120000</v>
      </c>
    </row>
    <row r="2259" spans="1:6" x14ac:dyDescent="0.25">
      <c r="A2259">
        <v>25</v>
      </c>
      <c r="B2259" t="s">
        <v>9</v>
      </c>
      <c r="C2259" t="s">
        <v>186</v>
      </c>
      <c r="D2259" t="s">
        <v>8</v>
      </c>
      <c r="E2259">
        <v>2</v>
      </c>
      <c r="F2259">
        <v>60000</v>
      </c>
    </row>
    <row r="2260" spans="1:6" x14ac:dyDescent="0.25">
      <c r="A2260">
        <v>38</v>
      </c>
      <c r="B2260" t="s">
        <v>6</v>
      </c>
      <c r="C2260" t="s">
        <v>185</v>
      </c>
      <c r="D2260" t="s">
        <v>43</v>
      </c>
      <c r="E2260">
        <v>10</v>
      </c>
      <c r="F2260">
        <v>150000</v>
      </c>
    </row>
    <row r="2261" spans="1:6" x14ac:dyDescent="0.25">
      <c r="A2261">
        <v>27</v>
      </c>
      <c r="B2261" t="s">
        <v>6</v>
      </c>
      <c r="C2261" t="s">
        <v>185</v>
      </c>
      <c r="D2261" t="s">
        <v>8</v>
      </c>
      <c r="E2261">
        <v>3</v>
      </c>
      <c r="F2261">
        <v>70000</v>
      </c>
    </row>
    <row r="2262" spans="1:6" x14ac:dyDescent="0.25">
      <c r="A2262">
        <v>46</v>
      </c>
      <c r="B2262" t="s">
        <v>9</v>
      </c>
      <c r="C2262" t="s">
        <v>12</v>
      </c>
      <c r="D2262" t="s">
        <v>194</v>
      </c>
      <c r="E2262">
        <v>20</v>
      </c>
      <c r="F2262">
        <v>220000</v>
      </c>
    </row>
    <row r="2263" spans="1:6" x14ac:dyDescent="0.25">
      <c r="A2263">
        <v>33</v>
      </c>
      <c r="B2263" t="s">
        <v>6</v>
      </c>
      <c r="C2263" t="s">
        <v>186</v>
      </c>
      <c r="D2263" t="s">
        <v>11</v>
      </c>
      <c r="E2263">
        <v>8</v>
      </c>
      <c r="F2263">
        <v>100000</v>
      </c>
    </row>
    <row r="2264" spans="1:6" x14ac:dyDescent="0.25">
      <c r="A2264">
        <v>24</v>
      </c>
      <c r="B2264" t="s">
        <v>9</v>
      </c>
      <c r="C2264" t="s">
        <v>185</v>
      </c>
      <c r="D2264" t="s">
        <v>21</v>
      </c>
      <c r="E2264">
        <v>2</v>
      </c>
      <c r="F2264">
        <v>55000</v>
      </c>
    </row>
    <row r="2265" spans="1:6" x14ac:dyDescent="0.25">
      <c r="A2265">
        <v>36</v>
      </c>
      <c r="B2265" t="s">
        <v>6</v>
      </c>
      <c r="C2265" t="s">
        <v>12</v>
      </c>
      <c r="D2265" t="s">
        <v>67</v>
      </c>
      <c r="E2265">
        <v>12</v>
      </c>
      <c r="F2265">
        <v>170000</v>
      </c>
    </row>
    <row r="2266" spans="1:6" x14ac:dyDescent="0.25">
      <c r="A2266">
        <v>30</v>
      </c>
      <c r="B2266" t="s">
        <v>9</v>
      </c>
      <c r="C2266" t="s">
        <v>185</v>
      </c>
      <c r="D2266" t="s">
        <v>8</v>
      </c>
      <c r="E2266">
        <v>5</v>
      </c>
      <c r="F2266">
        <v>90000</v>
      </c>
    </row>
    <row r="2267" spans="1:6" x14ac:dyDescent="0.25">
      <c r="A2267">
        <v>29</v>
      </c>
      <c r="B2267" t="s">
        <v>6</v>
      </c>
      <c r="C2267" t="s">
        <v>185</v>
      </c>
      <c r="D2267" t="s">
        <v>193</v>
      </c>
      <c r="E2267">
        <v>4</v>
      </c>
      <c r="F2267">
        <v>80000</v>
      </c>
    </row>
    <row r="2268" spans="1:6" x14ac:dyDescent="0.25">
      <c r="A2268">
        <v>42</v>
      </c>
      <c r="B2268" t="s">
        <v>6</v>
      </c>
      <c r="C2268" t="s">
        <v>186</v>
      </c>
      <c r="D2268" t="s">
        <v>17</v>
      </c>
      <c r="E2268">
        <v>14</v>
      </c>
      <c r="F2268">
        <v>180000</v>
      </c>
    </row>
    <row r="2269" spans="1:6" x14ac:dyDescent="0.25">
      <c r="A2269">
        <v>26</v>
      </c>
      <c r="B2269" t="s">
        <v>6</v>
      </c>
      <c r="C2269" t="s">
        <v>185</v>
      </c>
      <c r="D2269" t="s">
        <v>21</v>
      </c>
      <c r="E2269">
        <v>2</v>
      </c>
      <c r="F2269">
        <v>60000</v>
      </c>
    </row>
    <row r="2270" spans="1:6" x14ac:dyDescent="0.25">
      <c r="A2270">
        <v>35</v>
      </c>
      <c r="B2270" t="s">
        <v>9</v>
      </c>
      <c r="C2270" t="s">
        <v>186</v>
      </c>
      <c r="D2270" t="s">
        <v>11</v>
      </c>
      <c r="E2270">
        <v>9</v>
      </c>
      <c r="F2270">
        <v>120000</v>
      </c>
    </row>
    <row r="2271" spans="1:6" x14ac:dyDescent="0.25">
      <c r="A2271">
        <v>27</v>
      </c>
      <c r="B2271" t="s">
        <v>9</v>
      </c>
      <c r="C2271" t="s">
        <v>185</v>
      </c>
      <c r="D2271" t="s">
        <v>8</v>
      </c>
      <c r="E2271">
        <v>3</v>
      </c>
      <c r="F2271">
        <v>70000</v>
      </c>
    </row>
    <row r="2272" spans="1:6" x14ac:dyDescent="0.25">
      <c r="A2272">
        <v>48</v>
      </c>
      <c r="B2272" t="s">
        <v>6</v>
      </c>
      <c r="C2272" t="s">
        <v>12</v>
      </c>
      <c r="D2272" t="s">
        <v>194</v>
      </c>
      <c r="E2272">
        <v>18</v>
      </c>
      <c r="F2272">
        <v>210000</v>
      </c>
    </row>
    <row r="2273" spans="1:6" x14ac:dyDescent="0.25">
      <c r="A2273">
        <v>34</v>
      </c>
      <c r="B2273" t="s">
        <v>6</v>
      </c>
      <c r="C2273" t="s">
        <v>186</v>
      </c>
      <c r="D2273" t="s">
        <v>43</v>
      </c>
      <c r="E2273">
        <v>9</v>
      </c>
      <c r="F2273">
        <v>140000</v>
      </c>
    </row>
    <row r="2274" spans="1:6" x14ac:dyDescent="0.25">
      <c r="A2274">
        <v>23</v>
      </c>
      <c r="B2274" t="s">
        <v>9</v>
      </c>
      <c r="C2274" t="s">
        <v>185</v>
      </c>
      <c r="D2274" t="s">
        <v>8</v>
      </c>
      <c r="E2274">
        <v>1</v>
      </c>
      <c r="F2274">
        <v>50000</v>
      </c>
    </row>
    <row r="2275" spans="1:6" x14ac:dyDescent="0.25">
      <c r="A2275">
        <v>32</v>
      </c>
      <c r="B2275" t="s">
        <v>6</v>
      </c>
      <c r="C2275" t="s">
        <v>186</v>
      </c>
      <c r="D2275" t="s">
        <v>17</v>
      </c>
      <c r="E2275">
        <v>7</v>
      </c>
      <c r="F2275">
        <v>110000</v>
      </c>
    </row>
    <row r="2276" spans="1:6" x14ac:dyDescent="0.25">
      <c r="A2276">
        <v>25</v>
      </c>
      <c r="B2276" t="s">
        <v>9</v>
      </c>
      <c r="C2276" t="s">
        <v>186</v>
      </c>
      <c r="D2276" t="s">
        <v>8</v>
      </c>
      <c r="E2276">
        <v>2</v>
      </c>
      <c r="F2276">
        <v>60000</v>
      </c>
    </row>
    <row r="2277" spans="1:6" x14ac:dyDescent="0.25">
      <c r="A2277">
        <v>37</v>
      </c>
      <c r="B2277" t="s">
        <v>6</v>
      </c>
      <c r="C2277" t="s">
        <v>185</v>
      </c>
      <c r="D2277" t="s">
        <v>11</v>
      </c>
      <c r="E2277">
        <v>11</v>
      </c>
      <c r="F2277">
        <v>160000</v>
      </c>
    </row>
    <row r="2278" spans="1:6" x14ac:dyDescent="0.25">
      <c r="A2278">
        <v>28</v>
      </c>
      <c r="B2278" t="s">
        <v>6</v>
      </c>
      <c r="C2278" t="s">
        <v>185</v>
      </c>
      <c r="D2278" t="s">
        <v>8</v>
      </c>
      <c r="E2278">
        <v>4</v>
      </c>
      <c r="F2278">
        <v>75000</v>
      </c>
    </row>
    <row r="2279" spans="1:6" x14ac:dyDescent="0.25">
      <c r="A2279">
        <v>41</v>
      </c>
      <c r="B2279" t="s">
        <v>9</v>
      </c>
      <c r="C2279" t="s">
        <v>12</v>
      </c>
      <c r="D2279" t="s">
        <v>194</v>
      </c>
      <c r="E2279">
        <v>16</v>
      </c>
      <c r="F2279">
        <v>200000</v>
      </c>
    </row>
    <row r="2280" spans="1:6" x14ac:dyDescent="0.25">
      <c r="A2280">
        <v>34</v>
      </c>
      <c r="B2280" t="s">
        <v>6</v>
      </c>
      <c r="C2280" t="s">
        <v>186</v>
      </c>
      <c r="D2280" t="s">
        <v>11</v>
      </c>
      <c r="E2280">
        <v>8</v>
      </c>
      <c r="F2280">
        <v>100000</v>
      </c>
    </row>
    <row r="2281" spans="1:6" x14ac:dyDescent="0.25">
      <c r="A2281">
        <v>24</v>
      </c>
      <c r="B2281" t="s">
        <v>9</v>
      </c>
      <c r="C2281" t="s">
        <v>185</v>
      </c>
      <c r="D2281" t="s">
        <v>21</v>
      </c>
      <c r="E2281">
        <v>2</v>
      </c>
      <c r="F2281">
        <v>55000</v>
      </c>
    </row>
    <row r="2282" spans="1:6" x14ac:dyDescent="0.25">
      <c r="A2282">
        <v>36</v>
      </c>
      <c r="B2282" t="s">
        <v>6</v>
      </c>
      <c r="C2282" t="s">
        <v>12</v>
      </c>
      <c r="D2282" t="s">
        <v>67</v>
      </c>
      <c r="E2282">
        <v>12</v>
      </c>
      <c r="F2282">
        <v>170000</v>
      </c>
    </row>
    <row r="2283" spans="1:6" x14ac:dyDescent="0.25">
      <c r="A2283">
        <v>30</v>
      </c>
      <c r="B2283" t="s">
        <v>9</v>
      </c>
      <c r="C2283" t="s">
        <v>185</v>
      </c>
      <c r="D2283" t="s">
        <v>8</v>
      </c>
      <c r="E2283">
        <v>5</v>
      </c>
      <c r="F2283">
        <v>90000</v>
      </c>
    </row>
    <row r="2284" spans="1:6" x14ac:dyDescent="0.25">
      <c r="A2284">
        <v>29</v>
      </c>
      <c r="B2284" t="s">
        <v>6</v>
      </c>
      <c r="C2284" t="s">
        <v>185</v>
      </c>
      <c r="D2284" t="s">
        <v>193</v>
      </c>
      <c r="E2284">
        <v>4</v>
      </c>
      <c r="F2284">
        <v>80000</v>
      </c>
    </row>
    <row r="2285" spans="1:6" x14ac:dyDescent="0.25">
      <c r="A2285">
        <v>42</v>
      </c>
      <c r="B2285" t="s">
        <v>6</v>
      </c>
      <c r="C2285" t="s">
        <v>186</v>
      </c>
      <c r="D2285" t="s">
        <v>17</v>
      </c>
      <c r="E2285">
        <v>14</v>
      </c>
      <c r="F2285">
        <v>180000</v>
      </c>
    </row>
    <row r="2286" spans="1:6" x14ac:dyDescent="0.25">
      <c r="A2286">
        <v>26</v>
      </c>
      <c r="B2286" t="s">
        <v>6</v>
      </c>
      <c r="C2286" t="s">
        <v>185</v>
      </c>
      <c r="D2286" t="s">
        <v>21</v>
      </c>
      <c r="E2286">
        <v>2</v>
      </c>
      <c r="F2286">
        <v>60000</v>
      </c>
    </row>
    <row r="2287" spans="1:6" x14ac:dyDescent="0.25">
      <c r="A2287">
        <v>35</v>
      </c>
      <c r="B2287" t="s">
        <v>9</v>
      </c>
      <c r="C2287" t="s">
        <v>186</v>
      </c>
      <c r="D2287" t="s">
        <v>11</v>
      </c>
      <c r="E2287">
        <v>9</v>
      </c>
      <c r="F2287">
        <v>120000</v>
      </c>
    </row>
    <row r="2288" spans="1:6" x14ac:dyDescent="0.25">
      <c r="A2288">
        <v>27</v>
      </c>
      <c r="B2288" t="s">
        <v>9</v>
      </c>
      <c r="C2288" t="s">
        <v>185</v>
      </c>
      <c r="D2288" t="s">
        <v>8</v>
      </c>
      <c r="E2288">
        <v>3</v>
      </c>
      <c r="F2288">
        <v>70000</v>
      </c>
    </row>
    <row r="2289" spans="1:6" x14ac:dyDescent="0.25">
      <c r="A2289">
        <v>48</v>
      </c>
      <c r="B2289" t="s">
        <v>6</v>
      </c>
      <c r="C2289" t="s">
        <v>12</v>
      </c>
      <c r="D2289" t="s">
        <v>194</v>
      </c>
      <c r="E2289">
        <v>18</v>
      </c>
      <c r="F2289">
        <v>210000</v>
      </c>
    </row>
    <row r="2290" spans="1:6" x14ac:dyDescent="0.25">
      <c r="A2290">
        <v>34</v>
      </c>
      <c r="B2290" t="s">
        <v>6</v>
      </c>
      <c r="C2290" t="s">
        <v>186</v>
      </c>
      <c r="D2290" t="s">
        <v>43</v>
      </c>
      <c r="E2290">
        <v>9</v>
      </c>
      <c r="F2290">
        <v>140000</v>
      </c>
    </row>
    <row r="2291" spans="1:6" x14ac:dyDescent="0.25">
      <c r="A2291">
        <v>23</v>
      </c>
      <c r="B2291" t="s">
        <v>9</v>
      </c>
      <c r="C2291" t="s">
        <v>185</v>
      </c>
      <c r="D2291" t="s">
        <v>8</v>
      </c>
      <c r="E2291">
        <v>1</v>
      </c>
      <c r="F2291">
        <v>50000</v>
      </c>
    </row>
    <row r="2292" spans="1:6" x14ac:dyDescent="0.25">
      <c r="A2292">
        <v>32</v>
      </c>
      <c r="B2292" t="s">
        <v>6</v>
      </c>
      <c r="C2292" t="s">
        <v>186</v>
      </c>
      <c r="D2292" t="s">
        <v>17</v>
      </c>
      <c r="E2292">
        <v>7</v>
      </c>
      <c r="F2292">
        <v>110000</v>
      </c>
    </row>
    <row r="2293" spans="1:6" x14ac:dyDescent="0.25">
      <c r="A2293">
        <v>25</v>
      </c>
      <c r="B2293" t="s">
        <v>9</v>
      </c>
      <c r="C2293" t="s">
        <v>186</v>
      </c>
      <c r="D2293" t="s">
        <v>8</v>
      </c>
      <c r="E2293">
        <v>2</v>
      </c>
      <c r="F2293">
        <v>60000</v>
      </c>
    </row>
    <row r="2294" spans="1:6" x14ac:dyDescent="0.25">
      <c r="A2294">
        <v>37</v>
      </c>
      <c r="B2294" t="s">
        <v>6</v>
      </c>
      <c r="C2294" t="s">
        <v>185</v>
      </c>
      <c r="D2294" t="s">
        <v>11</v>
      </c>
      <c r="E2294">
        <v>11</v>
      </c>
      <c r="F2294">
        <v>160000</v>
      </c>
    </row>
    <row r="2295" spans="1:6" x14ac:dyDescent="0.25">
      <c r="A2295">
        <v>28</v>
      </c>
      <c r="B2295" t="s">
        <v>6</v>
      </c>
      <c r="C2295" t="s">
        <v>185</v>
      </c>
      <c r="D2295" t="s">
        <v>8</v>
      </c>
      <c r="E2295">
        <v>4</v>
      </c>
      <c r="F2295">
        <v>75000</v>
      </c>
    </row>
    <row r="2296" spans="1:6" x14ac:dyDescent="0.25">
      <c r="A2296">
        <v>41</v>
      </c>
      <c r="B2296" t="s">
        <v>9</v>
      </c>
      <c r="C2296" t="s">
        <v>12</v>
      </c>
      <c r="D2296" t="s">
        <v>194</v>
      </c>
      <c r="E2296">
        <v>16</v>
      </c>
      <c r="F2296">
        <v>200000</v>
      </c>
    </row>
    <row r="2297" spans="1:6" x14ac:dyDescent="0.25">
      <c r="A2297">
        <v>34</v>
      </c>
      <c r="B2297" t="s">
        <v>6</v>
      </c>
      <c r="C2297" t="s">
        <v>186</v>
      </c>
      <c r="D2297" t="s">
        <v>11</v>
      </c>
      <c r="E2297">
        <v>8</v>
      </c>
      <c r="F2297">
        <v>100000</v>
      </c>
    </row>
    <row r="2298" spans="1:6" x14ac:dyDescent="0.25">
      <c r="A2298">
        <v>24</v>
      </c>
      <c r="B2298" t="s">
        <v>9</v>
      </c>
      <c r="C2298" t="s">
        <v>185</v>
      </c>
      <c r="D2298" t="s">
        <v>21</v>
      </c>
      <c r="E2298">
        <v>2</v>
      </c>
      <c r="F2298">
        <v>55000</v>
      </c>
    </row>
    <row r="2299" spans="1:6" x14ac:dyDescent="0.25">
      <c r="A2299">
        <v>36</v>
      </c>
      <c r="B2299" t="s">
        <v>6</v>
      </c>
      <c r="C2299" t="s">
        <v>12</v>
      </c>
      <c r="D2299" t="s">
        <v>67</v>
      </c>
      <c r="E2299">
        <v>12</v>
      </c>
      <c r="F2299">
        <v>170000</v>
      </c>
    </row>
    <row r="2300" spans="1:6" x14ac:dyDescent="0.25">
      <c r="A2300">
        <v>30</v>
      </c>
      <c r="B2300" t="s">
        <v>9</v>
      </c>
      <c r="C2300" t="s">
        <v>185</v>
      </c>
      <c r="D2300" t="s">
        <v>8</v>
      </c>
      <c r="E2300">
        <v>5</v>
      </c>
      <c r="F2300">
        <v>90000</v>
      </c>
    </row>
    <row r="2301" spans="1:6" x14ac:dyDescent="0.25">
      <c r="A2301">
        <v>29</v>
      </c>
      <c r="B2301" t="s">
        <v>6</v>
      </c>
      <c r="C2301" t="s">
        <v>185</v>
      </c>
      <c r="D2301" t="s">
        <v>193</v>
      </c>
      <c r="E2301">
        <v>4</v>
      </c>
      <c r="F2301">
        <v>80000</v>
      </c>
    </row>
    <row r="2302" spans="1:6" x14ac:dyDescent="0.25">
      <c r="A2302">
        <v>42</v>
      </c>
      <c r="B2302" t="s">
        <v>6</v>
      </c>
      <c r="C2302" t="s">
        <v>186</v>
      </c>
      <c r="D2302" t="s">
        <v>17</v>
      </c>
      <c r="E2302">
        <v>14</v>
      </c>
      <c r="F2302">
        <v>180000</v>
      </c>
    </row>
    <row r="2303" spans="1:6" x14ac:dyDescent="0.25">
      <c r="A2303">
        <v>26</v>
      </c>
      <c r="B2303" t="s">
        <v>6</v>
      </c>
      <c r="C2303" t="s">
        <v>185</v>
      </c>
      <c r="D2303" t="s">
        <v>21</v>
      </c>
      <c r="E2303">
        <v>2</v>
      </c>
      <c r="F2303">
        <v>60000</v>
      </c>
    </row>
    <row r="2304" spans="1:6" x14ac:dyDescent="0.25">
      <c r="A2304">
        <v>35</v>
      </c>
      <c r="B2304" t="s">
        <v>9</v>
      </c>
      <c r="C2304" t="s">
        <v>186</v>
      </c>
      <c r="D2304" t="s">
        <v>11</v>
      </c>
      <c r="E2304">
        <v>9</v>
      </c>
      <c r="F2304">
        <v>120000</v>
      </c>
    </row>
    <row r="2305" spans="1:6" x14ac:dyDescent="0.25">
      <c r="A2305">
        <v>27</v>
      </c>
      <c r="B2305" t="s">
        <v>9</v>
      </c>
      <c r="C2305" t="s">
        <v>185</v>
      </c>
      <c r="D2305" t="s">
        <v>8</v>
      </c>
      <c r="E2305">
        <v>3</v>
      </c>
      <c r="F2305">
        <v>70000</v>
      </c>
    </row>
    <row r="2306" spans="1:6" x14ac:dyDescent="0.25">
      <c r="A2306">
        <v>48</v>
      </c>
      <c r="B2306" t="s">
        <v>6</v>
      </c>
      <c r="C2306" t="s">
        <v>12</v>
      </c>
      <c r="D2306" t="s">
        <v>194</v>
      </c>
      <c r="E2306">
        <v>18</v>
      </c>
      <c r="F2306">
        <v>210000</v>
      </c>
    </row>
    <row r="2307" spans="1:6" x14ac:dyDescent="0.25">
      <c r="A2307">
        <v>34</v>
      </c>
      <c r="B2307" t="s">
        <v>6</v>
      </c>
      <c r="C2307" t="s">
        <v>186</v>
      </c>
      <c r="D2307" t="s">
        <v>43</v>
      </c>
      <c r="E2307">
        <v>9</v>
      </c>
      <c r="F2307">
        <v>140000</v>
      </c>
    </row>
    <row r="2308" spans="1:6" x14ac:dyDescent="0.25">
      <c r="A2308">
        <v>23</v>
      </c>
      <c r="B2308" t="s">
        <v>9</v>
      </c>
      <c r="C2308" t="s">
        <v>185</v>
      </c>
      <c r="D2308" t="s">
        <v>8</v>
      </c>
      <c r="E2308">
        <v>1</v>
      </c>
      <c r="F2308">
        <v>50000</v>
      </c>
    </row>
    <row r="2309" spans="1:6" x14ac:dyDescent="0.25">
      <c r="A2309">
        <v>32</v>
      </c>
      <c r="B2309" t="s">
        <v>6</v>
      </c>
      <c r="C2309" t="s">
        <v>186</v>
      </c>
      <c r="D2309" t="s">
        <v>17</v>
      </c>
      <c r="E2309">
        <v>7</v>
      </c>
      <c r="F2309">
        <v>110000</v>
      </c>
    </row>
    <row r="2310" spans="1:6" x14ac:dyDescent="0.25">
      <c r="A2310">
        <v>25</v>
      </c>
      <c r="B2310" t="s">
        <v>9</v>
      </c>
      <c r="C2310" t="s">
        <v>186</v>
      </c>
      <c r="D2310" t="s">
        <v>8</v>
      </c>
      <c r="E2310">
        <v>2</v>
      </c>
      <c r="F2310">
        <v>60000</v>
      </c>
    </row>
    <row r="2311" spans="1:6" x14ac:dyDescent="0.25">
      <c r="A2311">
        <v>37</v>
      </c>
      <c r="B2311" t="s">
        <v>6</v>
      </c>
      <c r="C2311" t="s">
        <v>185</v>
      </c>
      <c r="D2311" t="s">
        <v>11</v>
      </c>
      <c r="E2311">
        <v>11</v>
      </c>
      <c r="F2311">
        <v>160000</v>
      </c>
    </row>
    <row r="2312" spans="1:6" x14ac:dyDescent="0.25">
      <c r="A2312">
        <v>28</v>
      </c>
      <c r="B2312" t="s">
        <v>6</v>
      </c>
      <c r="C2312" t="s">
        <v>185</v>
      </c>
      <c r="D2312" t="s">
        <v>8</v>
      </c>
      <c r="E2312">
        <v>4</v>
      </c>
      <c r="F2312">
        <v>75000</v>
      </c>
    </row>
    <row r="2313" spans="1:6" x14ac:dyDescent="0.25">
      <c r="A2313">
        <v>41</v>
      </c>
      <c r="B2313" t="s">
        <v>9</v>
      </c>
      <c r="C2313" t="s">
        <v>12</v>
      </c>
      <c r="D2313" t="s">
        <v>194</v>
      </c>
      <c r="E2313">
        <v>16</v>
      </c>
      <c r="F2313">
        <v>200000</v>
      </c>
    </row>
    <row r="2314" spans="1:6" x14ac:dyDescent="0.25">
      <c r="A2314">
        <v>34</v>
      </c>
      <c r="B2314" t="s">
        <v>6</v>
      </c>
      <c r="C2314" t="s">
        <v>186</v>
      </c>
      <c r="D2314" t="s">
        <v>11</v>
      </c>
      <c r="E2314">
        <v>8</v>
      </c>
      <c r="F2314">
        <v>100000</v>
      </c>
    </row>
    <row r="2315" spans="1:6" x14ac:dyDescent="0.25">
      <c r="A2315">
        <v>24</v>
      </c>
      <c r="B2315" t="s">
        <v>9</v>
      </c>
      <c r="C2315" t="s">
        <v>185</v>
      </c>
      <c r="D2315" t="s">
        <v>21</v>
      </c>
      <c r="E2315">
        <v>2</v>
      </c>
      <c r="F2315">
        <v>55000</v>
      </c>
    </row>
    <row r="2316" spans="1:6" x14ac:dyDescent="0.25">
      <c r="A2316">
        <v>36</v>
      </c>
      <c r="B2316" t="s">
        <v>6</v>
      </c>
      <c r="C2316" t="s">
        <v>12</v>
      </c>
      <c r="D2316" t="s">
        <v>67</v>
      </c>
      <c r="E2316">
        <v>12</v>
      </c>
      <c r="F2316">
        <v>170000</v>
      </c>
    </row>
    <row r="2317" spans="1:6" x14ac:dyDescent="0.25">
      <c r="A2317">
        <v>30</v>
      </c>
      <c r="B2317" t="s">
        <v>9</v>
      </c>
      <c r="C2317" t="s">
        <v>185</v>
      </c>
      <c r="D2317" t="s">
        <v>8</v>
      </c>
      <c r="E2317">
        <v>5</v>
      </c>
      <c r="F2317">
        <v>90000</v>
      </c>
    </row>
    <row r="2318" spans="1:6" x14ac:dyDescent="0.25">
      <c r="A2318">
        <v>29</v>
      </c>
      <c r="B2318" t="s">
        <v>6</v>
      </c>
      <c r="C2318" t="s">
        <v>185</v>
      </c>
      <c r="D2318" t="s">
        <v>193</v>
      </c>
      <c r="E2318">
        <v>4</v>
      </c>
      <c r="F2318">
        <v>80000</v>
      </c>
    </row>
    <row r="2319" spans="1:6" x14ac:dyDescent="0.25">
      <c r="A2319">
        <v>42</v>
      </c>
      <c r="B2319" t="s">
        <v>6</v>
      </c>
      <c r="C2319" t="s">
        <v>186</v>
      </c>
      <c r="D2319" t="s">
        <v>17</v>
      </c>
      <c r="E2319">
        <v>14</v>
      </c>
      <c r="F2319">
        <v>180000</v>
      </c>
    </row>
    <row r="2320" spans="1:6" x14ac:dyDescent="0.25">
      <c r="A2320">
        <v>26</v>
      </c>
      <c r="B2320" t="s">
        <v>6</v>
      </c>
      <c r="C2320" t="s">
        <v>185</v>
      </c>
      <c r="D2320" t="s">
        <v>21</v>
      </c>
      <c r="E2320">
        <v>2</v>
      </c>
      <c r="F2320">
        <v>60000</v>
      </c>
    </row>
    <row r="2321" spans="1:6" x14ac:dyDescent="0.25">
      <c r="A2321">
        <v>35</v>
      </c>
      <c r="B2321" t="s">
        <v>9</v>
      </c>
      <c r="C2321" t="s">
        <v>186</v>
      </c>
      <c r="D2321" t="s">
        <v>11</v>
      </c>
      <c r="E2321">
        <v>9</v>
      </c>
      <c r="F2321">
        <v>120000</v>
      </c>
    </row>
    <row r="2322" spans="1:6" x14ac:dyDescent="0.25">
      <c r="A2322">
        <v>27</v>
      </c>
      <c r="B2322" t="s">
        <v>9</v>
      </c>
      <c r="C2322" t="s">
        <v>185</v>
      </c>
      <c r="D2322" t="s">
        <v>8</v>
      </c>
      <c r="E2322">
        <v>3</v>
      </c>
      <c r="F2322">
        <v>70000</v>
      </c>
    </row>
    <row r="2323" spans="1:6" x14ac:dyDescent="0.25">
      <c r="A2323">
        <v>48</v>
      </c>
      <c r="B2323" t="s">
        <v>6</v>
      </c>
      <c r="C2323" t="s">
        <v>12</v>
      </c>
      <c r="D2323" t="s">
        <v>194</v>
      </c>
      <c r="E2323">
        <v>18</v>
      </c>
      <c r="F2323">
        <v>210000</v>
      </c>
    </row>
    <row r="2324" spans="1:6" x14ac:dyDescent="0.25">
      <c r="A2324">
        <v>34</v>
      </c>
      <c r="B2324" t="s">
        <v>6</v>
      </c>
      <c r="C2324" t="s">
        <v>186</v>
      </c>
      <c r="D2324" t="s">
        <v>43</v>
      </c>
      <c r="E2324">
        <v>9</v>
      </c>
      <c r="F2324">
        <v>140000</v>
      </c>
    </row>
    <row r="2325" spans="1:6" x14ac:dyDescent="0.25">
      <c r="A2325">
        <v>23</v>
      </c>
      <c r="B2325" t="s">
        <v>9</v>
      </c>
      <c r="C2325" t="s">
        <v>185</v>
      </c>
      <c r="D2325" t="s">
        <v>8</v>
      </c>
      <c r="E2325">
        <v>1</v>
      </c>
      <c r="F2325">
        <v>50000</v>
      </c>
    </row>
    <row r="2326" spans="1:6" x14ac:dyDescent="0.25">
      <c r="A2326">
        <v>32</v>
      </c>
      <c r="B2326" t="s">
        <v>6</v>
      </c>
      <c r="C2326" t="s">
        <v>186</v>
      </c>
      <c r="D2326" t="s">
        <v>17</v>
      </c>
      <c r="E2326">
        <v>7</v>
      </c>
      <c r="F2326">
        <v>110000</v>
      </c>
    </row>
    <row r="2327" spans="1:6" x14ac:dyDescent="0.25">
      <c r="A2327">
        <v>25</v>
      </c>
      <c r="B2327" t="s">
        <v>9</v>
      </c>
      <c r="C2327" t="s">
        <v>186</v>
      </c>
      <c r="D2327" t="s">
        <v>8</v>
      </c>
      <c r="E2327">
        <v>2</v>
      </c>
      <c r="F2327">
        <v>60000</v>
      </c>
    </row>
    <row r="2328" spans="1:6" x14ac:dyDescent="0.25">
      <c r="A2328">
        <v>37</v>
      </c>
      <c r="B2328" t="s">
        <v>6</v>
      </c>
      <c r="C2328" t="s">
        <v>185</v>
      </c>
      <c r="D2328" t="s">
        <v>11</v>
      </c>
      <c r="E2328">
        <v>11</v>
      </c>
      <c r="F2328">
        <v>160000</v>
      </c>
    </row>
    <row r="2329" spans="1:6" x14ac:dyDescent="0.25">
      <c r="A2329">
        <v>28</v>
      </c>
      <c r="B2329" t="s">
        <v>6</v>
      </c>
      <c r="C2329" t="s">
        <v>185</v>
      </c>
      <c r="D2329" t="s">
        <v>8</v>
      </c>
      <c r="E2329">
        <v>4</v>
      </c>
      <c r="F2329">
        <v>75000</v>
      </c>
    </row>
    <row r="2330" spans="1:6" x14ac:dyDescent="0.25">
      <c r="A2330">
        <v>41</v>
      </c>
      <c r="B2330" t="s">
        <v>9</v>
      </c>
      <c r="C2330" t="s">
        <v>12</v>
      </c>
      <c r="D2330" t="s">
        <v>194</v>
      </c>
      <c r="E2330">
        <v>16</v>
      </c>
      <c r="F2330">
        <v>200000</v>
      </c>
    </row>
    <row r="2331" spans="1:6" x14ac:dyDescent="0.25">
      <c r="A2331">
        <v>34</v>
      </c>
      <c r="B2331" t="s">
        <v>6</v>
      </c>
      <c r="C2331" t="s">
        <v>186</v>
      </c>
      <c r="D2331" t="s">
        <v>11</v>
      </c>
      <c r="E2331">
        <v>8</v>
      </c>
      <c r="F2331">
        <v>100000</v>
      </c>
    </row>
    <row r="2332" spans="1:6" x14ac:dyDescent="0.25">
      <c r="A2332">
        <v>24</v>
      </c>
      <c r="B2332" t="s">
        <v>9</v>
      </c>
      <c r="C2332" t="s">
        <v>185</v>
      </c>
      <c r="D2332" t="s">
        <v>21</v>
      </c>
      <c r="E2332">
        <v>2</v>
      </c>
      <c r="F2332">
        <v>55000</v>
      </c>
    </row>
    <row r="2333" spans="1:6" x14ac:dyDescent="0.25">
      <c r="A2333">
        <v>36</v>
      </c>
      <c r="B2333" t="s">
        <v>6</v>
      </c>
      <c r="C2333" t="s">
        <v>12</v>
      </c>
      <c r="D2333" t="s">
        <v>67</v>
      </c>
      <c r="E2333">
        <v>12</v>
      </c>
      <c r="F2333">
        <v>170000</v>
      </c>
    </row>
    <row r="2334" spans="1:6" x14ac:dyDescent="0.25">
      <c r="A2334">
        <v>30</v>
      </c>
      <c r="B2334" t="s">
        <v>9</v>
      </c>
      <c r="C2334" t="s">
        <v>185</v>
      </c>
      <c r="D2334" t="s">
        <v>8</v>
      </c>
      <c r="E2334">
        <v>5</v>
      </c>
      <c r="F2334">
        <v>90000</v>
      </c>
    </row>
    <row r="2335" spans="1:6" x14ac:dyDescent="0.25">
      <c r="A2335">
        <v>29</v>
      </c>
      <c r="B2335" t="s">
        <v>6</v>
      </c>
      <c r="C2335" t="s">
        <v>185</v>
      </c>
      <c r="D2335" t="s">
        <v>193</v>
      </c>
      <c r="E2335">
        <v>4</v>
      </c>
      <c r="F2335">
        <v>80000</v>
      </c>
    </row>
    <row r="2336" spans="1:6" x14ac:dyDescent="0.25">
      <c r="A2336">
        <v>42</v>
      </c>
      <c r="B2336" t="s">
        <v>6</v>
      </c>
      <c r="C2336" t="s">
        <v>186</v>
      </c>
      <c r="D2336" t="s">
        <v>17</v>
      </c>
      <c r="E2336">
        <v>14</v>
      </c>
      <c r="F2336">
        <v>180000</v>
      </c>
    </row>
    <row r="2337" spans="1:6" x14ac:dyDescent="0.25">
      <c r="A2337">
        <v>26</v>
      </c>
      <c r="B2337" t="s">
        <v>6</v>
      </c>
      <c r="C2337" t="s">
        <v>185</v>
      </c>
      <c r="D2337" t="s">
        <v>21</v>
      </c>
      <c r="E2337">
        <v>2</v>
      </c>
      <c r="F2337">
        <v>60000</v>
      </c>
    </row>
    <row r="2338" spans="1:6" x14ac:dyDescent="0.25">
      <c r="A2338">
        <v>35</v>
      </c>
      <c r="B2338" t="s">
        <v>9</v>
      </c>
      <c r="C2338" t="s">
        <v>186</v>
      </c>
      <c r="D2338" t="s">
        <v>11</v>
      </c>
      <c r="E2338">
        <v>9</v>
      </c>
      <c r="F2338">
        <v>120000</v>
      </c>
    </row>
    <row r="2339" spans="1:6" x14ac:dyDescent="0.25">
      <c r="A2339">
        <v>27</v>
      </c>
      <c r="B2339" t="s">
        <v>9</v>
      </c>
      <c r="C2339" t="s">
        <v>185</v>
      </c>
      <c r="D2339" t="s">
        <v>8</v>
      </c>
      <c r="E2339">
        <v>3</v>
      </c>
      <c r="F2339">
        <v>70000</v>
      </c>
    </row>
    <row r="2340" spans="1:6" x14ac:dyDescent="0.25">
      <c r="A2340">
        <v>48</v>
      </c>
      <c r="B2340" t="s">
        <v>6</v>
      </c>
      <c r="C2340" t="s">
        <v>12</v>
      </c>
      <c r="D2340" t="s">
        <v>194</v>
      </c>
      <c r="E2340">
        <v>18</v>
      </c>
      <c r="F2340">
        <v>210000</v>
      </c>
    </row>
    <row r="2341" spans="1:6" x14ac:dyDescent="0.25">
      <c r="A2341">
        <v>34</v>
      </c>
      <c r="B2341" t="s">
        <v>6</v>
      </c>
      <c r="C2341" t="s">
        <v>186</v>
      </c>
      <c r="D2341" t="s">
        <v>43</v>
      </c>
      <c r="E2341">
        <v>9</v>
      </c>
      <c r="F2341">
        <v>140000</v>
      </c>
    </row>
    <row r="2342" spans="1:6" x14ac:dyDescent="0.25">
      <c r="A2342">
        <v>23</v>
      </c>
      <c r="B2342" t="s">
        <v>9</v>
      </c>
      <c r="C2342" t="s">
        <v>185</v>
      </c>
      <c r="D2342" t="s">
        <v>8</v>
      </c>
      <c r="E2342">
        <v>1</v>
      </c>
      <c r="F2342">
        <v>50000</v>
      </c>
    </row>
    <row r="2343" spans="1:6" x14ac:dyDescent="0.25">
      <c r="A2343">
        <v>32</v>
      </c>
      <c r="B2343" t="s">
        <v>6</v>
      </c>
      <c r="C2343" t="s">
        <v>186</v>
      </c>
      <c r="D2343" t="s">
        <v>17</v>
      </c>
      <c r="E2343">
        <v>7</v>
      </c>
      <c r="F2343">
        <v>110000</v>
      </c>
    </row>
    <row r="2344" spans="1:6" x14ac:dyDescent="0.25">
      <c r="A2344">
        <v>25</v>
      </c>
      <c r="B2344" t="s">
        <v>9</v>
      </c>
      <c r="C2344" t="s">
        <v>186</v>
      </c>
      <c r="D2344" t="s">
        <v>8</v>
      </c>
      <c r="E2344">
        <v>2</v>
      </c>
      <c r="F2344">
        <v>60000</v>
      </c>
    </row>
    <row r="2345" spans="1:6" x14ac:dyDescent="0.25">
      <c r="A2345">
        <v>37</v>
      </c>
      <c r="B2345" t="s">
        <v>6</v>
      </c>
      <c r="C2345" t="s">
        <v>185</v>
      </c>
      <c r="D2345" t="s">
        <v>11</v>
      </c>
      <c r="E2345">
        <v>11</v>
      </c>
      <c r="F2345">
        <v>160000</v>
      </c>
    </row>
    <row r="2346" spans="1:6" x14ac:dyDescent="0.25">
      <c r="A2346">
        <v>28</v>
      </c>
      <c r="B2346" t="s">
        <v>6</v>
      </c>
      <c r="C2346" t="s">
        <v>185</v>
      </c>
      <c r="D2346" t="s">
        <v>8</v>
      </c>
      <c r="E2346">
        <v>4</v>
      </c>
      <c r="F2346">
        <v>75000</v>
      </c>
    </row>
    <row r="2347" spans="1:6" x14ac:dyDescent="0.25">
      <c r="A2347">
        <v>41</v>
      </c>
      <c r="B2347" t="s">
        <v>9</v>
      </c>
      <c r="C2347" t="s">
        <v>12</v>
      </c>
      <c r="D2347" t="s">
        <v>194</v>
      </c>
      <c r="E2347">
        <v>16</v>
      </c>
      <c r="F2347">
        <v>200000</v>
      </c>
    </row>
    <row r="2348" spans="1:6" x14ac:dyDescent="0.25">
      <c r="A2348">
        <v>34</v>
      </c>
      <c r="B2348" t="s">
        <v>6</v>
      </c>
      <c r="C2348" t="s">
        <v>186</v>
      </c>
      <c r="D2348" t="s">
        <v>11</v>
      </c>
      <c r="E2348">
        <v>8</v>
      </c>
      <c r="F2348">
        <v>100000</v>
      </c>
    </row>
    <row r="2349" spans="1:6" x14ac:dyDescent="0.25">
      <c r="A2349">
        <v>24</v>
      </c>
      <c r="B2349" t="s">
        <v>9</v>
      </c>
      <c r="C2349" t="s">
        <v>185</v>
      </c>
      <c r="D2349" t="s">
        <v>21</v>
      </c>
      <c r="E2349">
        <v>2</v>
      </c>
      <c r="F2349">
        <v>55000</v>
      </c>
    </row>
    <row r="2350" spans="1:6" x14ac:dyDescent="0.25">
      <c r="A2350">
        <v>36</v>
      </c>
      <c r="B2350" t="s">
        <v>6</v>
      </c>
      <c r="C2350" t="s">
        <v>12</v>
      </c>
      <c r="D2350" t="s">
        <v>67</v>
      </c>
      <c r="E2350">
        <v>12</v>
      </c>
      <c r="F2350">
        <v>170000</v>
      </c>
    </row>
    <row r="2351" spans="1:6" x14ac:dyDescent="0.25">
      <c r="A2351">
        <v>30</v>
      </c>
      <c r="B2351" t="s">
        <v>9</v>
      </c>
      <c r="C2351" t="s">
        <v>185</v>
      </c>
      <c r="D2351" t="s">
        <v>8</v>
      </c>
      <c r="E2351">
        <v>5</v>
      </c>
      <c r="F2351">
        <v>90000</v>
      </c>
    </row>
    <row r="2352" spans="1:6" x14ac:dyDescent="0.25">
      <c r="A2352">
        <v>29</v>
      </c>
      <c r="B2352" t="s">
        <v>6</v>
      </c>
      <c r="C2352" t="s">
        <v>185</v>
      </c>
      <c r="D2352" t="s">
        <v>193</v>
      </c>
      <c r="E2352">
        <v>4</v>
      </c>
      <c r="F2352">
        <v>80000</v>
      </c>
    </row>
    <row r="2353" spans="1:6" x14ac:dyDescent="0.25">
      <c r="A2353">
        <v>42</v>
      </c>
      <c r="B2353" t="s">
        <v>6</v>
      </c>
      <c r="C2353" t="s">
        <v>186</v>
      </c>
      <c r="D2353" t="s">
        <v>17</v>
      </c>
      <c r="E2353">
        <v>14</v>
      </c>
      <c r="F2353">
        <v>180000</v>
      </c>
    </row>
    <row r="2354" spans="1:6" x14ac:dyDescent="0.25">
      <c r="A2354">
        <v>26</v>
      </c>
      <c r="B2354" t="s">
        <v>6</v>
      </c>
      <c r="C2354" t="s">
        <v>185</v>
      </c>
      <c r="D2354" t="s">
        <v>21</v>
      </c>
      <c r="E2354">
        <v>2</v>
      </c>
      <c r="F2354">
        <v>60000</v>
      </c>
    </row>
    <row r="2355" spans="1:6" x14ac:dyDescent="0.25">
      <c r="A2355">
        <v>35</v>
      </c>
      <c r="B2355" t="s">
        <v>9</v>
      </c>
      <c r="C2355" t="s">
        <v>186</v>
      </c>
      <c r="D2355" t="s">
        <v>11</v>
      </c>
      <c r="E2355">
        <v>9</v>
      </c>
      <c r="F2355">
        <v>120000</v>
      </c>
    </row>
    <row r="2356" spans="1:6" x14ac:dyDescent="0.25">
      <c r="A2356">
        <v>27</v>
      </c>
      <c r="B2356" t="s">
        <v>9</v>
      </c>
      <c r="C2356" t="s">
        <v>185</v>
      </c>
      <c r="D2356" t="s">
        <v>8</v>
      </c>
      <c r="E2356">
        <v>3</v>
      </c>
      <c r="F2356">
        <v>70000</v>
      </c>
    </row>
    <row r="2357" spans="1:6" x14ac:dyDescent="0.25">
      <c r="A2357">
        <v>48</v>
      </c>
      <c r="B2357" t="s">
        <v>6</v>
      </c>
      <c r="C2357" t="s">
        <v>12</v>
      </c>
      <c r="D2357" t="s">
        <v>194</v>
      </c>
      <c r="E2357">
        <v>18</v>
      </c>
      <c r="F2357">
        <v>210000</v>
      </c>
    </row>
    <row r="2358" spans="1:6" x14ac:dyDescent="0.25">
      <c r="A2358">
        <v>34</v>
      </c>
      <c r="B2358" t="s">
        <v>6</v>
      </c>
      <c r="C2358" t="s">
        <v>186</v>
      </c>
      <c r="D2358" t="s">
        <v>43</v>
      </c>
      <c r="E2358">
        <v>9</v>
      </c>
      <c r="F2358">
        <v>140000</v>
      </c>
    </row>
    <row r="2359" spans="1:6" x14ac:dyDescent="0.25">
      <c r="A2359">
        <v>23</v>
      </c>
      <c r="B2359" t="s">
        <v>9</v>
      </c>
      <c r="C2359" t="s">
        <v>185</v>
      </c>
      <c r="D2359" t="s">
        <v>8</v>
      </c>
      <c r="E2359">
        <v>1</v>
      </c>
      <c r="F2359">
        <v>50000</v>
      </c>
    </row>
    <row r="2360" spans="1:6" x14ac:dyDescent="0.25">
      <c r="A2360">
        <v>32</v>
      </c>
      <c r="B2360" t="s">
        <v>6</v>
      </c>
      <c r="C2360" t="s">
        <v>186</v>
      </c>
      <c r="D2360" t="s">
        <v>17</v>
      </c>
      <c r="E2360">
        <v>7</v>
      </c>
      <c r="F2360">
        <v>110000</v>
      </c>
    </row>
    <row r="2361" spans="1:6" x14ac:dyDescent="0.25">
      <c r="A2361">
        <v>25</v>
      </c>
      <c r="B2361" t="s">
        <v>9</v>
      </c>
      <c r="C2361" t="s">
        <v>186</v>
      </c>
      <c r="D2361" t="s">
        <v>8</v>
      </c>
      <c r="E2361">
        <v>2</v>
      </c>
      <c r="F2361">
        <v>60000</v>
      </c>
    </row>
    <row r="2362" spans="1:6" x14ac:dyDescent="0.25">
      <c r="A2362">
        <v>37</v>
      </c>
      <c r="B2362" t="s">
        <v>6</v>
      </c>
      <c r="C2362" t="s">
        <v>185</v>
      </c>
      <c r="D2362" t="s">
        <v>11</v>
      </c>
      <c r="E2362">
        <v>11</v>
      </c>
      <c r="F2362">
        <v>160000</v>
      </c>
    </row>
    <row r="2363" spans="1:6" x14ac:dyDescent="0.25">
      <c r="A2363">
        <v>28</v>
      </c>
      <c r="B2363" t="s">
        <v>6</v>
      </c>
      <c r="C2363" t="s">
        <v>185</v>
      </c>
      <c r="D2363" t="s">
        <v>8</v>
      </c>
      <c r="E2363">
        <v>4</v>
      </c>
      <c r="F2363">
        <v>75000</v>
      </c>
    </row>
    <row r="2364" spans="1:6" x14ac:dyDescent="0.25">
      <c r="A2364">
        <v>41</v>
      </c>
      <c r="B2364" t="s">
        <v>9</v>
      </c>
      <c r="C2364" t="s">
        <v>12</v>
      </c>
      <c r="D2364" t="s">
        <v>194</v>
      </c>
      <c r="E2364">
        <v>16</v>
      </c>
      <c r="F2364">
        <v>200000</v>
      </c>
    </row>
    <row r="2365" spans="1:6" x14ac:dyDescent="0.25">
      <c r="A2365">
        <v>34</v>
      </c>
      <c r="B2365" t="s">
        <v>6</v>
      </c>
      <c r="C2365" t="s">
        <v>186</v>
      </c>
      <c r="D2365" t="s">
        <v>11</v>
      </c>
      <c r="E2365">
        <v>8</v>
      </c>
      <c r="F2365">
        <v>100000</v>
      </c>
    </row>
    <row r="2366" spans="1:6" x14ac:dyDescent="0.25">
      <c r="A2366">
        <v>24</v>
      </c>
      <c r="B2366" t="s">
        <v>9</v>
      </c>
      <c r="C2366" t="s">
        <v>185</v>
      </c>
      <c r="D2366" t="s">
        <v>21</v>
      </c>
      <c r="E2366">
        <v>2</v>
      </c>
      <c r="F2366">
        <v>55000</v>
      </c>
    </row>
    <row r="2367" spans="1:6" x14ac:dyDescent="0.25">
      <c r="A2367">
        <v>36</v>
      </c>
      <c r="B2367" t="s">
        <v>6</v>
      </c>
      <c r="C2367" t="s">
        <v>12</v>
      </c>
      <c r="D2367" t="s">
        <v>67</v>
      </c>
      <c r="E2367">
        <v>12</v>
      </c>
      <c r="F2367">
        <v>170000</v>
      </c>
    </row>
    <row r="2368" spans="1:6" x14ac:dyDescent="0.25">
      <c r="A2368">
        <v>30</v>
      </c>
      <c r="B2368" t="s">
        <v>9</v>
      </c>
      <c r="C2368" t="s">
        <v>185</v>
      </c>
      <c r="D2368" t="s">
        <v>8</v>
      </c>
      <c r="E2368">
        <v>5</v>
      </c>
      <c r="F2368">
        <v>90000</v>
      </c>
    </row>
    <row r="2369" spans="1:6" x14ac:dyDescent="0.25">
      <c r="A2369">
        <v>29</v>
      </c>
      <c r="B2369" t="s">
        <v>6</v>
      </c>
      <c r="C2369" t="s">
        <v>185</v>
      </c>
      <c r="D2369" t="s">
        <v>193</v>
      </c>
      <c r="E2369">
        <v>4</v>
      </c>
      <c r="F2369">
        <v>80000</v>
      </c>
    </row>
    <row r="2370" spans="1:6" x14ac:dyDescent="0.25">
      <c r="A2370">
        <v>42</v>
      </c>
      <c r="B2370" t="s">
        <v>6</v>
      </c>
      <c r="C2370" t="s">
        <v>186</v>
      </c>
      <c r="D2370" t="s">
        <v>17</v>
      </c>
      <c r="E2370">
        <v>14</v>
      </c>
      <c r="F2370">
        <v>180000</v>
      </c>
    </row>
    <row r="2371" spans="1:6" x14ac:dyDescent="0.25">
      <c r="A2371">
        <v>26</v>
      </c>
      <c r="B2371" t="s">
        <v>6</v>
      </c>
      <c r="C2371" t="s">
        <v>185</v>
      </c>
      <c r="D2371" t="s">
        <v>21</v>
      </c>
      <c r="E2371">
        <v>2</v>
      </c>
      <c r="F2371">
        <v>60000</v>
      </c>
    </row>
    <row r="2372" spans="1:6" x14ac:dyDescent="0.25">
      <c r="A2372">
        <v>35</v>
      </c>
      <c r="B2372" t="s">
        <v>9</v>
      </c>
      <c r="C2372" t="s">
        <v>186</v>
      </c>
      <c r="D2372" t="s">
        <v>11</v>
      </c>
      <c r="E2372">
        <v>9</v>
      </c>
      <c r="F2372">
        <v>120000</v>
      </c>
    </row>
    <row r="2373" spans="1:6" x14ac:dyDescent="0.25">
      <c r="A2373">
        <v>27</v>
      </c>
      <c r="B2373" t="s">
        <v>9</v>
      </c>
      <c r="C2373" t="s">
        <v>185</v>
      </c>
      <c r="D2373" t="s">
        <v>8</v>
      </c>
      <c r="E2373">
        <v>3</v>
      </c>
      <c r="F2373">
        <v>70000</v>
      </c>
    </row>
    <row r="2374" spans="1:6" x14ac:dyDescent="0.25">
      <c r="A2374">
        <v>48</v>
      </c>
      <c r="B2374" t="s">
        <v>6</v>
      </c>
      <c r="C2374" t="s">
        <v>12</v>
      </c>
      <c r="D2374" t="s">
        <v>194</v>
      </c>
      <c r="E2374">
        <v>18</v>
      </c>
      <c r="F2374">
        <v>210000</v>
      </c>
    </row>
    <row r="2375" spans="1:6" x14ac:dyDescent="0.25">
      <c r="A2375">
        <v>34</v>
      </c>
      <c r="B2375" t="s">
        <v>6</v>
      </c>
      <c r="C2375" t="s">
        <v>186</v>
      </c>
      <c r="D2375" t="s">
        <v>43</v>
      </c>
      <c r="E2375">
        <v>9</v>
      </c>
      <c r="F2375">
        <v>140000</v>
      </c>
    </row>
    <row r="2376" spans="1:6" x14ac:dyDescent="0.25">
      <c r="A2376">
        <v>23</v>
      </c>
      <c r="B2376" t="s">
        <v>9</v>
      </c>
      <c r="C2376" t="s">
        <v>185</v>
      </c>
      <c r="D2376" t="s">
        <v>8</v>
      </c>
      <c r="E2376">
        <v>1</v>
      </c>
      <c r="F2376">
        <v>50000</v>
      </c>
    </row>
    <row r="2377" spans="1:6" x14ac:dyDescent="0.25">
      <c r="A2377">
        <v>34</v>
      </c>
      <c r="B2377" t="s">
        <v>9</v>
      </c>
      <c r="C2377" t="s">
        <v>185</v>
      </c>
      <c r="D2377" t="s">
        <v>190</v>
      </c>
      <c r="E2377">
        <v>8</v>
      </c>
      <c r="F2377">
        <v>122485</v>
      </c>
    </row>
    <row r="2378" spans="1:6" x14ac:dyDescent="0.25">
      <c r="A2378">
        <v>25</v>
      </c>
      <c r="B2378" t="s">
        <v>6</v>
      </c>
      <c r="C2378" t="s">
        <v>12</v>
      </c>
      <c r="D2378" t="s">
        <v>187</v>
      </c>
      <c r="E2378">
        <v>12</v>
      </c>
      <c r="F2378">
        <v>169159</v>
      </c>
    </row>
    <row r="2379" spans="1:6" x14ac:dyDescent="0.25">
      <c r="A2379">
        <v>43</v>
      </c>
      <c r="B2379" t="s">
        <v>6</v>
      </c>
      <c r="C2379" t="s">
        <v>186</v>
      </c>
      <c r="D2379" t="s">
        <v>78</v>
      </c>
      <c r="E2379">
        <v>21</v>
      </c>
      <c r="F2379">
        <v>187081</v>
      </c>
    </row>
    <row r="2380" spans="1:6" x14ac:dyDescent="0.25">
      <c r="A2380">
        <v>53</v>
      </c>
      <c r="B2380" t="s">
        <v>195</v>
      </c>
      <c r="C2380" t="s">
        <v>196</v>
      </c>
      <c r="D2380" t="s">
        <v>189</v>
      </c>
      <c r="E2380">
        <v>31</v>
      </c>
      <c r="F2380">
        <v>166109</v>
      </c>
    </row>
    <row r="2381" spans="1:6" x14ac:dyDescent="0.25">
      <c r="A2381">
        <v>27</v>
      </c>
      <c r="B2381" t="s">
        <v>9</v>
      </c>
      <c r="C2381" t="s">
        <v>186</v>
      </c>
      <c r="D2381" t="s">
        <v>191</v>
      </c>
      <c r="E2381">
        <v>5</v>
      </c>
      <c r="F2381">
        <v>78354</v>
      </c>
    </row>
    <row r="2382" spans="1:6" x14ac:dyDescent="0.25">
      <c r="A2382">
        <v>25</v>
      </c>
      <c r="B2382" t="s">
        <v>6</v>
      </c>
      <c r="C2382" t="s">
        <v>185</v>
      </c>
      <c r="D2382" t="s">
        <v>188</v>
      </c>
      <c r="E2382">
        <v>2</v>
      </c>
      <c r="F2382">
        <v>90249</v>
      </c>
    </row>
    <row r="2383" spans="1:6" x14ac:dyDescent="0.25">
      <c r="A2383">
        <v>29</v>
      </c>
      <c r="B2383" t="s">
        <v>9</v>
      </c>
      <c r="C2383" t="s">
        <v>186</v>
      </c>
      <c r="D2383" t="s">
        <v>78</v>
      </c>
      <c r="E2383">
        <v>6</v>
      </c>
      <c r="F2383">
        <v>132720</v>
      </c>
    </row>
    <row r="2384" spans="1:6" x14ac:dyDescent="0.25">
      <c r="A2384">
        <v>52</v>
      </c>
      <c r="B2384" t="s">
        <v>6</v>
      </c>
      <c r="C2384" t="s">
        <v>12</v>
      </c>
      <c r="D2384" t="s">
        <v>187</v>
      </c>
      <c r="E2384">
        <v>23</v>
      </c>
      <c r="F2384">
        <v>161568</v>
      </c>
    </row>
    <row r="2385" spans="1:6" x14ac:dyDescent="0.25">
      <c r="A2385">
        <v>41</v>
      </c>
      <c r="B2385" t="s">
        <v>6</v>
      </c>
      <c r="C2385" t="s">
        <v>186</v>
      </c>
      <c r="D2385" t="s">
        <v>191</v>
      </c>
      <c r="E2385">
        <v>13</v>
      </c>
      <c r="F2385">
        <v>127346</v>
      </c>
    </row>
    <row r="2386" spans="1:6" x14ac:dyDescent="0.25">
      <c r="A2386">
        <v>49</v>
      </c>
      <c r="B2386" t="s">
        <v>9</v>
      </c>
      <c r="C2386" t="s">
        <v>185</v>
      </c>
      <c r="D2386" t="s">
        <v>188</v>
      </c>
      <c r="E2386">
        <v>19</v>
      </c>
      <c r="F2386">
        <v>120177</v>
      </c>
    </row>
    <row r="2387" spans="1:6" x14ac:dyDescent="0.25">
      <c r="A2387">
        <v>25</v>
      </c>
      <c r="B2387" t="s">
        <v>195</v>
      </c>
      <c r="C2387" t="s">
        <v>196</v>
      </c>
      <c r="D2387" t="s">
        <v>190</v>
      </c>
      <c r="E2387">
        <v>2</v>
      </c>
      <c r="F2387">
        <v>69032</v>
      </c>
    </row>
    <row r="2388" spans="1:6" x14ac:dyDescent="0.25">
      <c r="A2388">
        <v>35</v>
      </c>
      <c r="B2388" t="s">
        <v>6</v>
      </c>
      <c r="C2388" t="s">
        <v>186</v>
      </c>
      <c r="D2388" t="s">
        <v>189</v>
      </c>
      <c r="E2388">
        <v>8</v>
      </c>
      <c r="F2388">
        <v>101332</v>
      </c>
    </row>
    <row r="2389" spans="1:6" x14ac:dyDescent="0.25">
      <c r="A2389">
        <v>57</v>
      </c>
      <c r="B2389" t="s">
        <v>9</v>
      </c>
      <c r="C2389" t="s">
        <v>12</v>
      </c>
      <c r="D2389" t="s">
        <v>190</v>
      </c>
      <c r="E2389">
        <v>30</v>
      </c>
      <c r="F2389">
        <v>121450</v>
      </c>
    </row>
    <row r="2390" spans="1:6" x14ac:dyDescent="0.25">
      <c r="A2390">
        <v>35</v>
      </c>
      <c r="B2390" t="s">
        <v>9</v>
      </c>
      <c r="C2390" t="s">
        <v>185</v>
      </c>
      <c r="D2390" t="s">
        <v>189</v>
      </c>
      <c r="E2390">
        <v>12</v>
      </c>
      <c r="F2390">
        <v>166375</v>
      </c>
    </row>
    <row r="2391" spans="1:6" x14ac:dyDescent="0.25">
      <c r="A2391">
        <v>43</v>
      </c>
      <c r="B2391" t="s">
        <v>6</v>
      </c>
      <c r="C2391" t="s">
        <v>186</v>
      </c>
      <c r="D2391" t="s">
        <v>78</v>
      </c>
      <c r="E2391">
        <v>21</v>
      </c>
      <c r="F2391">
        <v>185119</v>
      </c>
    </row>
    <row r="2392" spans="1:6" x14ac:dyDescent="0.25">
      <c r="A2392">
        <v>37</v>
      </c>
      <c r="B2392" t="s">
        <v>9</v>
      </c>
      <c r="C2392" t="s">
        <v>185</v>
      </c>
      <c r="D2392" t="s">
        <v>190</v>
      </c>
      <c r="E2392">
        <v>10</v>
      </c>
      <c r="F2392">
        <v>149217</v>
      </c>
    </row>
    <row r="2393" spans="1:6" x14ac:dyDescent="0.25">
      <c r="A2393">
        <v>50</v>
      </c>
      <c r="B2393" t="s">
        <v>6</v>
      </c>
      <c r="C2393" t="s">
        <v>186</v>
      </c>
      <c r="D2393" t="s">
        <v>187</v>
      </c>
      <c r="E2393">
        <v>21</v>
      </c>
      <c r="F2393">
        <v>166512</v>
      </c>
    </row>
    <row r="2394" spans="1:6" x14ac:dyDescent="0.25">
      <c r="A2394">
        <v>52</v>
      </c>
      <c r="B2394" t="s">
        <v>9</v>
      </c>
      <c r="C2394" t="s">
        <v>186</v>
      </c>
      <c r="D2394" t="s">
        <v>78</v>
      </c>
      <c r="E2394">
        <v>28</v>
      </c>
      <c r="F2394">
        <v>186963</v>
      </c>
    </row>
    <row r="2395" spans="1:6" x14ac:dyDescent="0.25">
      <c r="A2395">
        <v>26</v>
      </c>
      <c r="B2395" t="s">
        <v>6</v>
      </c>
      <c r="C2395" t="s">
        <v>185</v>
      </c>
      <c r="D2395" t="s">
        <v>188</v>
      </c>
      <c r="E2395">
        <v>3</v>
      </c>
      <c r="F2395">
        <v>75072</v>
      </c>
    </row>
    <row r="2396" spans="1:6" x14ac:dyDescent="0.25">
      <c r="A2396">
        <v>34</v>
      </c>
      <c r="B2396" t="s">
        <v>9</v>
      </c>
      <c r="C2396" t="s">
        <v>186</v>
      </c>
      <c r="D2396" t="s">
        <v>190</v>
      </c>
      <c r="E2396">
        <v>10</v>
      </c>
      <c r="F2396">
        <v>163398</v>
      </c>
    </row>
    <row r="2397" spans="1:6" x14ac:dyDescent="0.25">
      <c r="A2397">
        <v>30</v>
      </c>
      <c r="B2397" t="s">
        <v>6</v>
      </c>
      <c r="C2397" t="s">
        <v>196</v>
      </c>
      <c r="D2397" t="s">
        <v>189</v>
      </c>
      <c r="E2397">
        <v>11</v>
      </c>
      <c r="F2397">
        <v>103947</v>
      </c>
    </row>
    <row r="2398" spans="1:6" x14ac:dyDescent="0.25">
      <c r="A2398">
        <v>60</v>
      </c>
      <c r="B2398" t="s">
        <v>9</v>
      </c>
      <c r="C2398" t="s">
        <v>12</v>
      </c>
      <c r="D2398" t="s">
        <v>187</v>
      </c>
      <c r="E2398">
        <v>33</v>
      </c>
      <c r="F2398">
        <v>179180</v>
      </c>
    </row>
    <row r="2399" spans="1:6" x14ac:dyDescent="0.25">
      <c r="A2399">
        <v>50</v>
      </c>
      <c r="B2399" t="s">
        <v>6</v>
      </c>
      <c r="C2399" t="s">
        <v>185</v>
      </c>
      <c r="D2399" t="s">
        <v>188</v>
      </c>
      <c r="E2399">
        <v>23</v>
      </c>
      <c r="F2399">
        <v>175966</v>
      </c>
    </row>
    <row r="2400" spans="1:6" x14ac:dyDescent="0.25">
      <c r="A2400">
        <v>58</v>
      </c>
      <c r="B2400" t="s">
        <v>6</v>
      </c>
      <c r="C2400" t="s">
        <v>186</v>
      </c>
      <c r="D2400" t="s">
        <v>78</v>
      </c>
      <c r="E2400">
        <v>27</v>
      </c>
      <c r="F2400">
        <v>190004</v>
      </c>
    </row>
    <row r="2401" spans="1:6" x14ac:dyDescent="0.25">
      <c r="A2401">
        <v>35</v>
      </c>
      <c r="B2401" t="s">
        <v>9</v>
      </c>
      <c r="C2401" t="s">
        <v>186</v>
      </c>
      <c r="D2401" t="s">
        <v>190</v>
      </c>
      <c r="E2401">
        <v>10</v>
      </c>
      <c r="F2401">
        <v>152039</v>
      </c>
    </row>
    <row r="2402" spans="1:6" x14ac:dyDescent="0.25">
      <c r="A2402">
        <v>28</v>
      </c>
      <c r="B2402" t="s">
        <v>6</v>
      </c>
      <c r="C2402" t="s">
        <v>186</v>
      </c>
      <c r="D2402" t="s">
        <v>191</v>
      </c>
      <c r="E2402">
        <v>5</v>
      </c>
      <c r="F2402">
        <v>76742</v>
      </c>
    </row>
    <row r="2403" spans="1:6" x14ac:dyDescent="0.25">
      <c r="A2403">
        <v>57</v>
      </c>
      <c r="B2403" t="s">
        <v>9</v>
      </c>
      <c r="C2403" t="s">
        <v>12</v>
      </c>
      <c r="D2403" t="s">
        <v>187</v>
      </c>
      <c r="E2403">
        <v>33</v>
      </c>
      <c r="F2403">
        <v>191790</v>
      </c>
    </row>
    <row r="2404" spans="1:6" x14ac:dyDescent="0.25">
      <c r="A2404">
        <v>46</v>
      </c>
      <c r="B2404" t="s">
        <v>9</v>
      </c>
      <c r="C2404" t="s">
        <v>185</v>
      </c>
      <c r="D2404" t="s">
        <v>78</v>
      </c>
      <c r="E2404">
        <v>20</v>
      </c>
      <c r="F2404">
        <v>139398</v>
      </c>
    </row>
    <row r="2405" spans="1:6" x14ac:dyDescent="0.25">
      <c r="A2405">
        <v>28</v>
      </c>
      <c r="B2405" t="s">
        <v>6</v>
      </c>
      <c r="C2405" t="s">
        <v>196</v>
      </c>
      <c r="D2405" t="s">
        <v>188</v>
      </c>
      <c r="E2405">
        <v>7</v>
      </c>
      <c r="F2405">
        <v>95845</v>
      </c>
    </row>
    <row r="2406" spans="1:6" x14ac:dyDescent="0.25">
      <c r="A2406">
        <v>34</v>
      </c>
      <c r="B2406" t="s">
        <v>6</v>
      </c>
      <c r="C2406" t="s">
        <v>186</v>
      </c>
      <c r="D2406" t="s">
        <v>190</v>
      </c>
      <c r="E2406">
        <v>12</v>
      </c>
      <c r="F2406">
        <v>160976</v>
      </c>
    </row>
    <row r="2407" spans="1:6" x14ac:dyDescent="0.25">
      <c r="A2407">
        <v>33</v>
      </c>
      <c r="B2407" t="s">
        <v>9</v>
      </c>
      <c r="C2407" t="s">
        <v>186</v>
      </c>
      <c r="D2407" t="s">
        <v>189</v>
      </c>
      <c r="E2407">
        <v>9</v>
      </c>
      <c r="F2407">
        <v>126753</v>
      </c>
    </row>
    <row r="2408" spans="1:6" x14ac:dyDescent="0.25">
      <c r="A2408">
        <v>37</v>
      </c>
      <c r="B2408" t="s">
        <v>195</v>
      </c>
      <c r="C2408" t="s">
        <v>186</v>
      </c>
      <c r="D2408" t="s">
        <v>190</v>
      </c>
      <c r="E2408">
        <v>14</v>
      </c>
      <c r="F2408">
        <v>161393</v>
      </c>
    </row>
    <row r="2409" spans="1:6" x14ac:dyDescent="0.25">
      <c r="A2409">
        <v>33</v>
      </c>
      <c r="B2409" t="s">
        <v>6</v>
      </c>
      <c r="C2409" t="s">
        <v>186</v>
      </c>
      <c r="D2409" t="s">
        <v>78</v>
      </c>
      <c r="E2409">
        <v>8</v>
      </c>
      <c r="F2409">
        <v>139817</v>
      </c>
    </row>
    <row r="2410" spans="1:6" x14ac:dyDescent="0.25">
      <c r="A2410">
        <v>53</v>
      </c>
      <c r="B2410" t="s">
        <v>6</v>
      </c>
      <c r="C2410" t="s">
        <v>12</v>
      </c>
      <c r="D2410" t="s">
        <v>187</v>
      </c>
      <c r="E2410">
        <v>25</v>
      </c>
      <c r="F2410">
        <v>181714</v>
      </c>
    </row>
    <row r="2411" spans="1:6" x14ac:dyDescent="0.25">
      <c r="A2411">
        <v>35</v>
      </c>
      <c r="B2411" t="s">
        <v>9</v>
      </c>
      <c r="C2411" t="s">
        <v>185</v>
      </c>
      <c r="D2411" t="s">
        <v>188</v>
      </c>
      <c r="E2411">
        <v>10</v>
      </c>
      <c r="F2411">
        <v>114776</v>
      </c>
    </row>
    <row r="2412" spans="1:6" x14ac:dyDescent="0.25">
      <c r="A2412">
        <v>30</v>
      </c>
      <c r="B2412" t="s">
        <v>6</v>
      </c>
      <c r="C2412" t="s">
        <v>186</v>
      </c>
      <c r="D2412" t="s">
        <v>190</v>
      </c>
      <c r="E2412">
        <v>6</v>
      </c>
      <c r="F2412">
        <v>105725</v>
      </c>
    </row>
    <row r="2413" spans="1:6" x14ac:dyDescent="0.25">
      <c r="A2413">
        <v>24</v>
      </c>
      <c r="B2413" t="s">
        <v>9</v>
      </c>
      <c r="C2413" t="s">
        <v>196</v>
      </c>
      <c r="D2413" t="s">
        <v>189</v>
      </c>
      <c r="E2413">
        <v>1</v>
      </c>
      <c r="F2413">
        <v>52731</v>
      </c>
    </row>
    <row r="2414" spans="1:6" x14ac:dyDescent="0.25">
      <c r="A2414">
        <v>36</v>
      </c>
      <c r="B2414" t="s">
        <v>6</v>
      </c>
      <c r="C2414" t="s">
        <v>186</v>
      </c>
      <c r="D2414" t="s">
        <v>191</v>
      </c>
      <c r="E2414">
        <v>8</v>
      </c>
      <c r="F2414">
        <v>106492</v>
      </c>
    </row>
    <row r="2415" spans="1:6" x14ac:dyDescent="0.25">
      <c r="A2415">
        <v>27</v>
      </c>
      <c r="B2415" t="s">
        <v>9</v>
      </c>
      <c r="C2415" t="s">
        <v>185</v>
      </c>
      <c r="D2415" t="s">
        <v>190</v>
      </c>
      <c r="E2415">
        <v>4</v>
      </c>
      <c r="F2415">
        <v>73895</v>
      </c>
    </row>
    <row r="2416" spans="1:6" x14ac:dyDescent="0.25">
      <c r="A2416">
        <v>23</v>
      </c>
      <c r="B2416" t="s">
        <v>6</v>
      </c>
      <c r="C2416" t="s">
        <v>12</v>
      </c>
      <c r="D2416" t="s">
        <v>187</v>
      </c>
      <c r="E2416">
        <v>1</v>
      </c>
      <c r="F2416">
        <v>119836</v>
      </c>
    </row>
    <row r="2417" spans="1:6" x14ac:dyDescent="0.25">
      <c r="A2417">
        <v>28</v>
      </c>
      <c r="B2417" t="s">
        <v>9</v>
      </c>
      <c r="C2417" t="s">
        <v>186</v>
      </c>
      <c r="D2417" t="s">
        <v>78</v>
      </c>
      <c r="E2417">
        <v>5</v>
      </c>
      <c r="F2417">
        <v>99747</v>
      </c>
    </row>
    <row r="2418" spans="1:6" x14ac:dyDescent="0.25">
      <c r="A2418">
        <v>52</v>
      </c>
      <c r="B2418" t="s">
        <v>6</v>
      </c>
      <c r="C2418" t="s">
        <v>185</v>
      </c>
      <c r="D2418" t="s">
        <v>188</v>
      </c>
      <c r="E2418">
        <v>25</v>
      </c>
      <c r="F2418">
        <v>168287</v>
      </c>
    </row>
    <row r="2419" spans="1:6" x14ac:dyDescent="0.25">
      <c r="A2419">
        <v>28</v>
      </c>
      <c r="B2419" t="s">
        <v>9</v>
      </c>
      <c r="C2419" t="s">
        <v>186</v>
      </c>
      <c r="D2419" t="s">
        <v>190</v>
      </c>
      <c r="E2419">
        <v>7</v>
      </c>
      <c r="F2419">
        <v>115920</v>
      </c>
    </row>
    <row r="2420" spans="1:6" x14ac:dyDescent="0.25">
      <c r="A2420">
        <v>32</v>
      </c>
      <c r="B2420" t="s">
        <v>6</v>
      </c>
      <c r="C2420" t="s">
        <v>186</v>
      </c>
      <c r="D2420" t="s">
        <v>189</v>
      </c>
      <c r="E2420">
        <v>11</v>
      </c>
      <c r="F2420">
        <v>128078</v>
      </c>
    </row>
    <row r="2421" spans="1:6" x14ac:dyDescent="0.25">
      <c r="A2421">
        <v>24</v>
      </c>
      <c r="B2421" t="s">
        <v>9</v>
      </c>
      <c r="C2421" t="s">
        <v>185</v>
      </c>
      <c r="D2421" t="s">
        <v>191</v>
      </c>
      <c r="E2421">
        <v>1</v>
      </c>
      <c r="F2421">
        <v>51265</v>
      </c>
    </row>
    <row r="2422" spans="1:6" x14ac:dyDescent="0.25">
      <c r="A2422">
        <v>43</v>
      </c>
      <c r="B2422" t="s">
        <v>6</v>
      </c>
      <c r="C2422" t="s">
        <v>196</v>
      </c>
      <c r="D2422" t="s">
        <v>78</v>
      </c>
      <c r="E2422">
        <v>22</v>
      </c>
      <c r="F2422">
        <v>165919</v>
      </c>
    </row>
    <row r="2423" spans="1:6" x14ac:dyDescent="0.25">
      <c r="A2423">
        <v>60</v>
      </c>
      <c r="B2423" t="s">
        <v>9</v>
      </c>
      <c r="C2423" t="s">
        <v>12</v>
      </c>
      <c r="D2423" t="s">
        <v>187</v>
      </c>
      <c r="E2423">
        <v>34</v>
      </c>
      <c r="F2423">
        <v>188651</v>
      </c>
    </row>
    <row r="2424" spans="1:6" x14ac:dyDescent="0.25">
      <c r="A2424">
        <v>24</v>
      </c>
      <c r="B2424" t="s">
        <v>6</v>
      </c>
      <c r="C2424" t="s">
        <v>186</v>
      </c>
      <c r="D2424" t="s">
        <v>188</v>
      </c>
      <c r="E2424">
        <v>0</v>
      </c>
      <c r="F2424">
        <v>55538</v>
      </c>
    </row>
    <row r="2425" spans="1:6" x14ac:dyDescent="0.25">
      <c r="A2425">
        <v>55</v>
      </c>
      <c r="B2425" t="s">
        <v>6</v>
      </c>
      <c r="C2425" t="s">
        <v>185</v>
      </c>
      <c r="D2425" t="s">
        <v>189</v>
      </c>
      <c r="E2425">
        <v>28</v>
      </c>
      <c r="F2425">
        <v>193964</v>
      </c>
    </row>
    <row r="2426" spans="1:6" x14ac:dyDescent="0.25">
      <c r="A2426">
        <v>29</v>
      </c>
      <c r="B2426" t="s">
        <v>9</v>
      </c>
      <c r="C2426" t="s">
        <v>186</v>
      </c>
      <c r="D2426" t="s">
        <v>190</v>
      </c>
      <c r="E2426">
        <v>4</v>
      </c>
      <c r="F2426">
        <v>104702</v>
      </c>
    </row>
    <row r="2427" spans="1:6" x14ac:dyDescent="0.25">
      <c r="A2427">
        <v>44</v>
      </c>
      <c r="B2427" t="s">
        <v>6</v>
      </c>
      <c r="C2427" t="s">
        <v>12</v>
      </c>
      <c r="D2427" t="s">
        <v>187</v>
      </c>
      <c r="E2427">
        <v>19</v>
      </c>
      <c r="F2427">
        <v>172955</v>
      </c>
    </row>
    <row r="2428" spans="1:6" x14ac:dyDescent="0.25">
      <c r="A2428">
        <v>40</v>
      </c>
      <c r="B2428" t="s">
        <v>9</v>
      </c>
      <c r="C2428" t="s">
        <v>186</v>
      </c>
      <c r="D2428" t="s">
        <v>78</v>
      </c>
      <c r="E2428">
        <v>16</v>
      </c>
      <c r="F2428">
        <v>138032</v>
      </c>
    </row>
    <row r="2429" spans="1:6" x14ac:dyDescent="0.25">
      <c r="A2429">
        <v>27</v>
      </c>
      <c r="B2429" t="s">
        <v>6</v>
      </c>
      <c r="C2429" t="s">
        <v>185</v>
      </c>
      <c r="D2429" t="s">
        <v>188</v>
      </c>
      <c r="E2429">
        <v>4</v>
      </c>
      <c r="F2429">
        <v>82683</v>
      </c>
    </row>
    <row r="2430" spans="1:6" x14ac:dyDescent="0.25">
      <c r="A2430">
        <v>43</v>
      </c>
      <c r="B2430" t="s">
        <v>6</v>
      </c>
      <c r="C2430" t="s">
        <v>186</v>
      </c>
      <c r="D2430" t="s">
        <v>190</v>
      </c>
      <c r="E2430">
        <v>17</v>
      </c>
      <c r="F2430">
        <v>155414</v>
      </c>
    </row>
    <row r="2431" spans="1:6" x14ac:dyDescent="0.25">
      <c r="A2431">
        <v>49</v>
      </c>
      <c r="B2431" t="s">
        <v>9</v>
      </c>
      <c r="C2431" t="s">
        <v>196</v>
      </c>
      <c r="D2431" t="s">
        <v>189</v>
      </c>
      <c r="E2431">
        <v>25</v>
      </c>
      <c r="F2431">
        <v>154207</v>
      </c>
    </row>
    <row r="2432" spans="1:6" x14ac:dyDescent="0.25">
      <c r="A2432">
        <v>30</v>
      </c>
      <c r="B2432" t="s">
        <v>6</v>
      </c>
      <c r="C2432" t="s">
        <v>186</v>
      </c>
      <c r="D2432" t="s">
        <v>191</v>
      </c>
      <c r="E2432">
        <v>8</v>
      </c>
      <c r="F2432">
        <v>107895</v>
      </c>
    </row>
    <row r="2433" spans="1:6" x14ac:dyDescent="0.25">
      <c r="A2433">
        <v>42</v>
      </c>
      <c r="B2433" t="s">
        <v>9</v>
      </c>
      <c r="C2433" t="s">
        <v>185</v>
      </c>
      <c r="D2433" t="s">
        <v>78</v>
      </c>
      <c r="E2433">
        <v>18</v>
      </c>
      <c r="F2433">
        <v>148446</v>
      </c>
    </row>
    <row r="2434" spans="1:6" x14ac:dyDescent="0.25">
      <c r="A2434">
        <v>26</v>
      </c>
      <c r="B2434" t="s">
        <v>6</v>
      </c>
      <c r="C2434" t="s">
        <v>186</v>
      </c>
      <c r="D2434" t="s">
        <v>190</v>
      </c>
      <c r="E2434">
        <v>4</v>
      </c>
      <c r="F2434">
        <v>102859</v>
      </c>
    </row>
    <row r="2435" spans="1:6" x14ac:dyDescent="0.25">
      <c r="A2435">
        <v>41</v>
      </c>
      <c r="B2435" t="s">
        <v>9</v>
      </c>
      <c r="C2435" t="s">
        <v>12</v>
      </c>
      <c r="D2435" t="s">
        <v>187</v>
      </c>
      <c r="E2435">
        <v>13</v>
      </c>
      <c r="F2435">
        <v>138662</v>
      </c>
    </row>
    <row r="2436" spans="1:6" x14ac:dyDescent="0.25">
      <c r="A2436">
        <v>46</v>
      </c>
      <c r="B2436" t="s">
        <v>6</v>
      </c>
      <c r="C2436" t="s">
        <v>185</v>
      </c>
      <c r="D2436" t="s">
        <v>189</v>
      </c>
      <c r="E2436">
        <v>23</v>
      </c>
      <c r="F2436">
        <v>181699</v>
      </c>
    </row>
    <row r="2437" spans="1:6" x14ac:dyDescent="0.25">
      <c r="A2437">
        <v>57</v>
      </c>
      <c r="B2437" t="s">
        <v>9</v>
      </c>
      <c r="C2437" t="s">
        <v>186</v>
      </c>
      <c r="D2437" t="s">
        <v>190</v>
      </c>
      <c r="E2437">
        <v>33</v>
      </c>
      <c r="F2437">
        <v>188232</v>
      </c>
    </row>
    <row r="2438" spans="1:6" x14ac:dyDescent="0.25">
      <c r="A2438">
        <v>22</v>
      </c>
      <c r="B2438" t="s">
        <v>9</v>
      </c>
      <c r="C2438" t="s">
        <v>196</v>
      </c>
      <c r="D2438" t="s">
        <v>188</v>
      </c>
      <c r="E2438">
        <v>0</v>
      </c>
      <c r="F2438">
        <v>51832</v>
      </c>
    </row>
    <row r="2439" spans="1:6" x14ac:dyDescent="0.25">
      <c r="A2439">
        <v>54</v>
      </c>
      <c r="B2439" t="s">
        <v>6</v>
      </c>
      <c r="C2439" t="s">
        <v>12</v>
      </c>
      <c r="D2439" t="s">
        <v>187</v>
      </c>
      <c r="E2439">
        <v>28</v>
      </c>
      <c r="F2439">
        <v>188484</v>
      </c>
    </row>
    <row r="2440" spans="1:6" x14ac:dyDescent="0.25">
      <c r="A2440">
        <v>42</v>
      </c>
      <c r="B2440" t="s">
        <v>9</v>
      </c>
      <c r="C2440" t="s">
        <v>186</v>
      </c>
      <c r="D2440" t="s">
        <v>78</v>
      </c>
      <c r="E2440">
        <v>16</v>
      </c>
      <c r="F2440">
        <v>138286</v>
      </c>
    </row>
    <row r="2441" spans="1:6" x14ac:dyDescent="0.25">
      <c r="A2441">
        <v>49</v>
      </c>
      <c r="B2441" t="s">
        <v>6</v>
      </c>
      <c r="C2441" t="s">
        <v>185</v>
      </c>
      <c r="D2441" t="s">
        <v>190</v>
      </c>
      <c r="E2441">
        <v>22</v>
      </c>
      <c r="F2441">
        <v>181132</v>
      </c>
    </row>
    <row r="2442" spans="1:6" x14ac:dyDescent="0.25">
      <c r="A2442">
        <v>27</v>
      </c>
      <c r="B2442" t="s">
        <v>9</v>
      </c>
      <c r="C2442" t="s">
        <v>186</v>
      </c>
      <c r="D2442" t="s">
        <v>188</v>
      </c>
      <c r="E2442">
        <v>4</v>
      </c>
      <c r="F2442">
        <v>73938</v>
      </c>
    </row>
    <row r="2443" spans="1:6" x14ac:dyDescent="0.25">
      <c r="A2443">
        <v>36</v>
      </c>
      <c r="B2443" t="s">
        <v>6</v>
      </c>
      <c r="C2443" t="s">
        <v>185</v>
      </c>
      <c r="D2443" t="s">
        <v>189</v>
      </c>
      <c r="E2443">
        <v>14</v>
      </c>
      <c r="F2443">
        <v>119224</v>
      </c>
    </row>
    <row r="2444" spans="1:6" x14ac:dyDescent="0.25">
      <c r="A2444">
        <v>31</v>
      </c>
      <c r="B2444" t="s">
        <v>9</v>
      </c>
      <c r="C2444" t="s">
        <v>186</v>
      </c>
      <c r="D2444" t="s">
        <v>190</v>
      </c>
      <c r="E2444">
        <v>6</v>
      </c>
      <c r="F2444">
        <v>101186</v>
      </c>
    </row>
    <row r="2445" spans="1:6" x14ac:dyDescent="0.25">
      <c r="A2445">
        <v>39</v>
      </c>
      <c r="B2445" t="s">
        <v>6</v>
      </c>
      <c r="C2445" t="s">
        <v>186</v>
      </c>
      <c r="D2445" t="s">
        <v>187</v>
      </c>
      <c r="E2445">
        <v>14</v>
      </c>
      <c r="F2445">
        <v>142360</v>
      </c>
    </row>
    <row r="2446" spans="1:6" x14ac:dyDescent="0.25">
      <c r="A2446">
        <v>41</v>
      </c>
      <c r="B2446" t="s">
        <v>9</v>
      </c>
      <c r="C2446" t="s">
        <v>185</v>
      </c>
      <c r="D2446" t="s">
        <v>189</v>
      </c>
      <c r="E2446">
        <v>20</v>
      </c>
      <c r="F2446">
        <v>151315</v>
      </c>
    </row>
    <row r="2447" spans="1:6" x14ac:dyDescent="0.25">
      <c r="A2447">
        <v>48</v>
      </c>
      <c r="B2447" t="s">
        <v>6</v>
      </c>
      <c r="C2447" t="s">
        <v>12</v>
      </c>
      <c r="D2447" t="s">
        <v>190</v>
      </c>
      <c r="E2447">
        <v>23</v>
      </c>
      <c r="F2447">
        <v>181021</v>
      </c>
    </row>
    <row r="2448" spans="1:6" x14ac:dyDescent="0.25">
      <c r="A2448">
        <v>39</v>
      </c>
      <c r="B2448" t="s">
        <v>9</v>
      </c>
      <c r="C2448" t="s">
        <v>186</v>
      </c>
      <c r="D2448" t="s">
        <v>78</v>
      </c>
      <c r="E2448">
        <v>15</v>
      </c>
      <c r="F2448">
        <v>134641</v>
      </c>
    </row>
    <row r="2449" spans="1:6" x14ac:dyDescent="0.25">
      <c r="A2449">
        <v>48</v>
      </c>
      <c r="B2449" t="s">
        <v>6</v>
      </c>
      <c r="C2449" t="s">
        <v>185</v>
      </c>
      <c r="D2449" t="s">
        <v>191</v>
      </c>
      <c r="E2449">
        <v>23</v>
      </c>
      <c r="F2449">
        <v>173851</v>
      </c>
    </row>
    <row r="2450" spans="1:6" x14ac:dyDescent="0.25">
      <c r="A2450">
        <v>31</v>
      </c>
      <c r="B2450" t="s">
        <v>195</v>
      </c>
      <c r="C2450" t="s">
        <v>196</v>
      </c>
      <c r="D2450" t="s">
        <v>188</v>
      </c>
      <c r="E2450">
        <v>8</v>
      </c>
      <c r="F2450">
        <v>104127</v>
      </c>
    </row>
    <row r="2451" spans="1:6" x14ac:dyDescent="0.25">
      <c r="A2451">
        <v>47</v>
      </c>
      <c r="B2451" t="s">
        <v>6</v>
      </c>
      <c r="C2451" t="s">
        <v>186</v>
      </c>
      <c r="D2451" t="s">
        <v>189</v>
      </c>
      <c r="E2451">
        <v>25</v>
      </c>
      <c r="F2451">
        <v>178859</v>
      </c>
    </row>
    <row r="2452" spans="1:6" x14ac:dyDescent="0.25">
      <c r="A2452">
        <v>29</v>
      </c>
      <c r="B2452" t="s">
        <v>9</v>
      </c>
      <c r="C2452" t="s">
        <v>12</v>
      </c>
      <c r="D2452" t="s">
        <v>190</v>
      </c>
      <c r="E2452">
        <v>5</v>
      </c>
      <c r="F2452">
        <v>98568</v>
      </c>
    </row>
    <row r="2453" spans="1:6" x14ac:dyDescent="0.25">
      <c r="A2453">
        <v>32</v>
      </c>
      <c r="B2453" t="s">
        <v>6</v>
      </c>
      <c r="C2453" t="s">
        <v>185</v>
      </c>
      <c r="D2453" t="s">
        <v>187</v>
      </c>
      <c r="E2453">
        <v>9</v>
      </c>
      <c r="F2453">
        <v>104661</v>
      </c>
    </row>
    <row r="2454" spans="1:6" x14ac:dyDescent="0.25">
      <c r="A2454">
        <v>38</v>
      </c>
      <c r="B2454" t="s">
        <v>9</v>
      </c>
      <c r="C2454" t="s">
        <v>186</v>
      </c>
      <c r="D2454" t="s">
        <v>78</v>
      </c>
      <c r="E2454">
        <v>13</v>
      </c>
      <c r="F2454">
        <v>134858</v>
      </c>
    </row>
    <row r="2455" spans="1:6" x14ac:dyDescent="0.25">
      <c r="A2455">
        <v>34</v>
      </c>
      <c r="B2455" t="s">
        <v>6</v>
      </c>
      <c r="C2455" t="s">
        <v>185</v>
      </c>
      <c r="D2455" t="s">
        <v>188</v>
      </c>
      <c r="E2455">
        <v>10</v>
      </c>
      <c r="F2455">
        <v>94502</v>
      </c>
    </row>
    <row r="2456" spans="1:6" x14ac:dyDescent="0.25">
      <c r="A2456">
        <v>23</v>
      </c>
      <c r="B2456" t="s">
        <v>195</v>
      </c>
      <c r="C2456" t="s">
        <v>196</v>
      </c>
      <c r="D2456" t="s">
        <v>191</v>
      </c>
      <c r="E2456">
        <v>2</v>
      </c>
      <c r="F2456">
        <v>62852</v>
      </c>
    </row>
    <row r="2457" spans="1:6" x14ac:dyDescent="0.25">
      <c r="A2457">
        <v>34</v>
      </c>
      <c r="B2457" t="s">
        <v>9</v>
      </c>
      <c r="C2457" t="s">
        <v>185</v>
      </c>
      <c r="D2457" t="s">
        <v>190</v>
      </c>
      <c r="E2457">
        <v>8</v>
      </c>
      <c r="F2457">
        <v>122485</v>
      </c>
    </row>
    <row r="2458" spans="1:6" x14ac:dyDescent="0.25">
      <c r="A2458">
        <v>25</v>
      </c>
      <c r="B2458" t="s">
        <v>6</v>
      </c>
      <c r="C2458" t="s">
        <v>12</v>
      </c>
      <c r="D2458" t="s">
        <v>187</v>
      </c>
      <c r="E2458">
        <v>12</v>
      </c>
      <c r="F2458">
        <v>169159</v>
      </c>
    </row>
    <row r="2459" spans="1:6" x14ac:dyDescent="0.25">
      <c r="A2459">
        <v>43</v>
      </c>
      <c r="B2459" t="s">
        <v>6</v>
      </c>
      <c r="C2459" t="s">
        <v>186</v>
      </c>
      <c r="D2459" t="s">
        <v>78</v>
      </c>
      <c r="E2459">
        <v>21</v>
      </c>
      <c r="F2459">
        <v>187081</v>
      </c>
    </row>
    <row r="2460" spans="1:6" x14ac:dyDescent="0.25">
      <c r="A2460">
        <v>53</v>
      </c>
      <c r="B2460" t="s">
        <v>195</v>
      </c>
      <c r="C2460" t="s">
        <v>196</v>
      </c>
      <c r="D2460" t="s">
        <v>189</v>
      </c>
      <c r="E2460">
        <v>31</v>
      </c>
      <c r="F2460">
        <v>166109</v>
      </c>
    </row>
    <row r="2461" spans="1:6" x14ac:dyDescent="0.25">
      <c r="A2461">
        <v>27</v>
      </c>
      <c r="B2461" t="s">
        <v>9</v>
      </c>
      <c r="C2461" t="s">
        <v>186</v>
      </c>
      <c r="D2461" t="s">
        <v>191</v>
      </c>
      <c r="E2461">
        <v>5</v>
      </c>
      <c r="F2461">
        <v>78354</v>
      </c>
    </row>
    <row r="2462" spans="1:6" x14ac:dyDescent="0.25">
      <c r="A2462">
        <v>25</v>
      </c>
      <c r="B2462" t="s">
        <v>6</v>
      </c>
      <c r="C2462" t="s">
        <v>185</v>
      </c>
      <c r="D2462" t="s">
        <v>188</v>
      </c>
      <c r="E2462">
        <v>2</v>
      </c>
      <c r="F2462">
        <v>90249</v>
      </c>
    </row>
    <row r="2463" spans="1:6" x14ac:dyDescent="0.25">
      <c r="A2463">
        <v>29</v>
      </c>
      <c r="B2463" t="s">
        <v>9</v>
      </c>
      <c r="C2463" t="s">
        <v>186</v>
      </c>
      <c r="D2463" t="s">
        <v>78</v>
      </c>
      <c r="E2463">
        <v>6</v>
      </c>
      <c r="F2463">
        <v>132720</v>
      </c>
    </row>
    <row r="2464" spans="1:6" x14ac:dyDescent="0.25">
      <c r="A2464">
        <v>52</v>
      </c>
      <c r="B2464" t="s">
        <v>6</v>
      </c>
      <c r="C2464" t="s">
        <v>12</v>
      </c>
      <c r="D2464" t="s">
        <v>187</v>
      </c>
      <c r="E2464">
        <v>23</v>
      </c>
      <c r="F2464">
        <v>161568</v>
      </c>
    </row>
    <row r="2465" spans="1:6" x14ac:dyDescent="0.25">
      <c r="A2465">
        <v>41</v>
      </c>
      <c r="B2465" t="s">
        <v>6</v>
      </c>
      <c r="C2465" t="s">
        <v>186</v>
      </c>
      <c r="D2465" t="s">
        <v>191</v>
      </c>
      <c r="E2465">
        <v>13</v>
      </c>
      <c r="F2465">
        <v>127346</v>
      </c>
    </row>
    <row r="2466" spans="1:6" x14ac:dyDescent="0.25">
      <c r="A2466">
        <v>49</v>
      </c>
      <c r="B2466" t="s">
        <v>9</v>
      </c>
      <c r="C2466" t="s">
        <v>185</v>
      </c>
      <c r="D2466" t="s">
        <v>188</v>
      </c>
      <c r="E2466">
        <v>19</v>
      </c>
      <c r="F2466">
        <v>120177</v>
      </c>
    </row>
    <row r="2467" spans="1:6" x14ac:dyDescent="0.25">
      <c r="A2467">
        <v>25</v>
      </c>
      <c r="B2467" t="s">
        <v>195</v>
      </c>
      <c r="C2467" t="s">
        <v>196</v>
      </c>
      <c r="D2467" t="s">
        <v>190</v>
      </c>
      <c r="E2467">
        <v>2</v>
      </c>
      <c r="F2467">
        <v>69032</v>
      </c>
    </row>
    <row r="2468" spans="1:6" x14ac:dyDescent="0.25">
      <c r="A2468">
        <v>35</v>
      </c>
      <c r="B2468" t="s">
        <v>6</v>
      </c>
      <c r="C2468" t="s">
        <v>186</v>
      </c>
      <c r="D2468" t="s">
        <v>189</v>
      </c>
      <c r="E2468">
        <v>8</v>
      </c>
      <c r="F2468">
        <v>101332</v>
      </c>
    </row>
    <row r="2469" spans="1:6" x14ac:dyDescent="0.25">
      <c r="A2469">
        <v>57</v>
      </c>
      <c r="B2469" t="s">
        <v>9</v>
      </c>
      <c r="C2469" t="s">
        <v>12</v>
      </c>
      <c r="D2469" t="s">
        <v>190</v>
      </c>
      <c r="E2469">
        <v>30</v>
      </c>
      <c r="F2469">
        <v>121450</v>
      </c>
    </row>
    <row r="2470" spans="1:6" x14ac:dyDescent="0.25">
      <c r="A2470">
        <v>35</v>
      </c>
      <c r="B2470" t="s">
        <v>9</v>
      </c>
      <c r="C2470" t="s">
        <v>185</v>
      </c>
      <c r="D2470" t="s">
        <v>189</v>
      </c>
      <c r="E2470">
        <v>12</v>
      </c>
      <c r="F2470">
        <v>166375</v>
      </c>
    </row>
    <row r="2471" spans="1:6" x14ac:dyDescent="0.25">
      <c r="A2471">
        <v>43</v>
      </c>
      <c r="B2471" t="s">
        <v>6</v>
      </c>
      <c r="C2471" t="s">
        <v>186</v>
      </c>
      <c r="D2471" t="s">
        <v>78</v>
      </c>
      <c r="E2471">
        <v>21</v>
      </c>
      <c r="F2471">
        <v>185119</v>
      </c>
    </row>
    <row r="2472" spans="1:6" x14ac:dyDescent="0.25">
      <c r="A2472">
        <v>37</v>
      </c>
      <c r="B2472" t="s">
        <v>9</v>
      </c>
      <c r="C2472" t="s">
        <v>185</v>
      </c>
      <c r="D2472" t="s">
        <v>190</v>
      </c>
      <c r="E2472">
        <v>10</v>
      </c>
      <c r="F2472">
        <v>149217</v>
      </c>
    </row>
    <row r="2473" spans="1:6" x14ac:dyDescent="0.25">
      <c r="A2473">
        <v>50</v>
      </c>
      <c r="B2473" t="s">
        <v>6</v>
      </c>
      <c r="C2473" t="s">
        <v>186</v>
      </c>
      <c r="D2473" t="s">
        <v>187</v>
      </c>
      <c r="E2473">
        <v>21</v>
      </c>
      <c r="F2473">
        <v>166512</v>
      </c>
    </row>
    <row r="2474" spans="1:6" x14ac:dyDescent="0.25">
      <c r="A2474">
        <v>52</v>
      </c>
      <c r="B2474" t="s">
        <v>9</v>
      </c>
      <c r="C2474" t="s">
        <v>186</v>
      </c>
      <c r="D2474" t="s">
        <v>78</v>
      </c>
      <c r="E2474">
        <v>28</v>
      </c>
      <c r="F2474">
        <v>186963</v>
      </c>
    </row>
    <row r="2475" spans="1:6" x14ac:dyDescent="0.25">
      <c r="A2475">
        <v>26</v>
      </c>
      <c r="B2475" t="s">
        <v>6</v>
      </c>
      <c r="C2475" t="s">
        <v>185</v>
      </c>
      <c r="D2475" t="s">
        <v>188</v>
      </c>
      <c r="E2475">
        <v>3</v>
      </c>
      <c r="F2475">
        <v>75072</v>
      </c>
    </row>
    <row r="2476" spans="1:6" x14ac:dyDescent="0.25">
      <c r="A2476">
        <v>34</v>
      </c>
      <c r="B2476" t="s">
        <v>9</v>
      </c>
      <c r="C2476" t="s">
        <v>186</v>
      </c>
      <c r="D2476" t="s">
        <v>190</v>
      </c>
      <c r="E2476">
        <v>10</v>
      </c>
      <c r="F2476">
        <v>163398</v>
      </c>
    </row>
    <row r="2477" spans="1:6" x14ac:dyDescent="0.25">
      <c r="A2477">
        <v>30</v>
      </c>
      <c r="B2477" t="s">
        <v>6</v>
      </c>
      <c r="C2477" t="s">
        <v>196</v>
      </c>
      <c r="D2477" t="s">
        <v>189</v>
      </c>
      <c r="E2477">
        <v>11</v>
      </c>
      <c r="F2477">
        <v>103947</v>
      </c>
    </row>
    <row r="2478" spans="1:6" x14ac:dyDescent="0.25">
      <c r="A2478">
        <v>60</v>
      </c>
      <c r="B2478" t="s">
        <v>9</v>
      </c>
      <c r="C2478" t="s">
        <v>12</v>
      </c>
      <c r="D2478" t="s">
        <v>187</v>
      </c>
      <c r="E2478">
        <v>33</v>
      </c>
      <c r="F2478">
        <v>179180</v>
      </c>
    </row>
    <row r="2479" spans="1:6" x14ac:dyDescent="0.25">
      <c r="A2479">
        <v>50</v>
      </c>
      <c r="B2479" t="s">
        <v>6</v>
      </c>
      <c r="C2479" t="s">
        <v>185</v>
      </c>
      <c r="D2479" t="s">
        <v>188</v>
      </c>
      <c r="E2479">
        <v>23</v>
      </c>
      <c r="F2479">
        <v>175966</v>
      </c>
    </row>
    <row r="2480" spans="1:6" x14ac:dyDescent="0.25">
      <c r="A2480">
        <v>58</v>
      </c>
      <c r="B2480" t="s">
        <v>6</v>
      </c>
      <c r="C2480" t="s">
        <v>186</v>
      </c>
      <c r="D2480" t="s">
        <v>78</v>
      </c>
      <c r="E2480">
        <v>27</v>
      </c>
      <c r="F2480">
        <v>190004</v>
      </c>
    </row>
    <row r="2481" spans="1:6" x14ac:dyDescent="0.25">
      <c r="A2481">
        <v>35</v>
      </c>
      <c r="B2481" t="s">
        <v>9</v>
      </c>
      <c r="C2481" t="s">
        <v>186</v>
      </c>
      <c r="D2481" t="s">
        <v>190</v>
      </c>
      <c r="E2481">
        <v>10</v>
      </c>
      <c r="F2481">
        <v>152039</v>
      </c>
    </row>
    <row r="2482" spans="1:6" x14ac:dyDescent="0.25">
      <c r="A2482">
        <v>28</v>
      </c>
      <c r="B2482" t="s">
        <v>6</v>
      </c>
      <c r="C2482" t="s">
        <v>186</v>
      </c>
      <c r="D2482" t="s">
        <v>191</v>
      </c>
      <c r="E2482">
        <v>5</v>
      </c>
      <c r="F2482">
        <v>76742</v>
      </c>
    </row>
    <row r="2483" spans="1:6" x14ac:dyDescent="0.25">
      <c r="A2483">
        <v>57</v>
      </c>
      <c r="B2483" t="s">
        <v>9</v>
      </c>
      <c r="C2483" t="s">
        <v>12</v>
      </c>
      <c r="D2483" t="s">
        <v>187</v>
      </c>
      <c r="E2483">
        <v>33</v>
      </c>
      <c r="F2483">
        <v>191790</v>
      </c>
    </row>
    <row r="2484" spans="1:6" x14ac:dyDescent="0.25">
      <c r="A2484">
        <v>46</v>
      </c>
      <c r="B2484" t="s">
        <v>9</v>
      </c>
      <c r="C2484" t="s">
        <v>185</v>
      </c>
      <c r="D2484" t="s">
        <v>78</v>
      </c>
      <c r="E2484">
        <v>20</v>
      </c>
      <c r="F2484">
        <v>139398</v>
      </c>
    </row>
    <row r="2485" spans="1:6" x14ac:dyDescent="0.25">
      <c r="A2485">
        <v>28</v>
      </c>
      <c r="B2485" t="s">
        <v>6</v>
      </c>
      <c r="C2485" t="s">
        <v>196</v>
      </c>
      <c r="D2485" t="s">
        <v>188</v>
      </c>
      <c r="E2485">
        <v>7</v>
      </c>
      <c r="F2485">
        <v>95845</v>
      </c>
    </row>
    <row r="2486" spans="1:6" x14ac:dyDescent="0.25">
      <c r="A2486">
        <v>34</v>
      </c>
      <c r="B2486" t="s">
        <v>6</v>
      </c>
      <c r="C2486" t="s">
        <v>186</v>
      </c>
      <c r="D2486" t="s">
        <v>190</v>
      </c>
      <c r="E2486">
        <v>12</v>
      </c>
      <c r="F2486">
        <v>160976</v>
      </c>
    </row>
    <row r="2487" spans="1:6" x14ac:dyDescent="0.25">
      <c r="A2487">
        <v>33</v>
      </c>
      <c r="B2487" t="s">
        <v>9</v>
      </c>
      <c r="C2487" t="s">
        <v>186</v>
      </c>
      <c r="D2487" t="s">
        <v>189</v>
      </c>
      <c r="E2487">
        <v>9</v>
      </c>
      <c r="F2487">
        <v>126753</v>
      </c>
    </row>
    <row r="2488" spans="1:6" x14ac:dyDescent="0.25">
      <c r="A2488">
        <v>37</v>
      </c>
      <c r="B2488" t="s">
        <v>195</v>
      </c>
      <c r="C2488" t="s">
        <v>186</v>
      </c>
      <c r="D2488" t="s">
        <v>190</v>
      </c>
      <c r="E2488">
        <v>14</v>
      </c>
      <c r="F2488">
        <v>161393</v>
      </c>
    </row>
    <row r="2489" spans="1:6" x14ac:dyDescent="0.25">
      <c r="A2489">
        <v>33</v>
      </c>
      <c r="B2489" t="s">
        <v>6</v>
      </c>
      <c r="C2489" t="s">
        <v>186</v>
      </c>
      <c r="D2489" t="s">
        <v>78</v>
      </c>
      <c r="E2489">
        <v>8</v>
      </c>
      <c r="F2489">
        <v>139817</v>
      </c>
    </row>
    <row r="2490" spans="1:6" x14ac:dyDescent="0.25">
      <c r="A2490">
        <v>53</v>
      </c>
      <c r="B2490" t="s">
        <v>6</v>
      </c>
      <c r="C2490" t="s">
        <v>12</v>
      </c>
      <c r="D2490" t="s">
        <v>187</v>
      </c>
      <c r="E2490">
        <v>25</v>
      </c>
      <c r="F2490">
        <v>181714</v>
      </c>
    </row>
    <row r="2491" spans="1:6" x14ac:dyDescent="0.25">
      <c r="A2491">
        <v>35</v>
      </c>
      <c r="B2491" t="s">
        <v>9</v>
      </c>
      <c r="C2491" t="s">
        <v>185</v>
      </c>
      <c r="D2491" t="s">
        <v>188</v>
      </c>
      <c r="E2491">
        <v>10</v>
      </c>
      <c r="F2491">
        <v>114776</v>
      </c>
    </row>
    <row r="2492" spans="1:6" x14ac:dyDescent="0.25">
      <c r="A2492">
        <v>30</v>
      </c>
      <c r="B2492" t="s">
        <v>6</v>
      </c>
      <c r="C2492" t="s">
        <v>186</v>
      </c>
      <c r="D2492" t="s">
        <v>190</v>
      </c>
      <c r="E2492">
        <v>6</v>
      </c>
      <c r="F2492">
        <v>105725</v>
      </c>
    </row>
    <row r="2493" spans="1:6" x14ac:dyDescent="0.25">
      <c r="A2493">
        <v>24</v>
      </c>
      <c r="B2493" t="s">
        <v>9</v>
      </c>
      <c r="C2493" t="s">
        <v>196</v>
      </c>
      <c r="D2493" t="s">
        <v>189</v>
      </c>
      <c r="E2493">
        <v>1</v>
      </c>
      <c r="F2493">
        <v>52731</v>
      </c>
    </row>
    <row r="2494" spans="1:6" x14ac:dyDescent="0.25">
      <c r="A2494">
        <v>36</v>
      </c>
      <c r="B2494" t="s">
        <v>6</v>
      </c>
      <c r="C2494" t="s">
        <v>186</v>
      </c>
      <c r="D2494" t="s">
        <v>191</v>
      </c>
      <c r="E2494">
        <v>8</v>
      </c>
      <c r="F2494">
        <v>106492</v>
      </c>
    </row>
    <row r="2495" spans="1:6" x14ac:dyDescent="0.25">
      <c r="A2495">
        <v>27</v>
      </c>
      <c r="B2495" t="s">
        <v>9</v>
      </c>
      <c r="C2495" t="s">
        <v>185</v>
      </c>
      <c r="D2495" t="s">
        <v>190</v>
      </c>
      <c r="E2495">
        <v>4</v>
      </c>
      <c r="F2495">
        <v>73895</v>
      </c>
    </row>
    <row r="2496" spans="1:6" x14ac:dyDescent="0.25">
      <c r="A2496">
        <v>23</v>
      </c>
      <c r="B2496" t="s">
        <v>6</v>
      </c>
      <c r="C2496" t="s">
        <v>12</v>
      </c>
      <c r="D2496" t="s">
        <v>187</v>
      </c>
      <c r="E2496">
        <v>1</v>
      </c>
      <c r="F2496">
        <v>119836</v>
      </c>
    </row>
    <row r="2497" spans="1:6" x14ac:dyDescent="0.25">
      <c r="A2497">
        <v>28</v>
      </c>
      <c r="B2497" t="s">
        <v>9</v>
      </c>
      <c r="C2497" t="s">
        <v>186</v>
      </c>
      <c r="D2497" t="s">
        <v>78</v>
      </c>
      <c r="E2497">
        <v>5</v>
      </c>
      <c r="F2497">
        <v>99747</v>
      </c>
    </row>
    <row r="2498" spans="1:6" x14ac:dyDescent="0.25">
      <c r="A2498">
        <v>52</v>
      </c>
      <c r="B2498" t="s">
        <v>6</v>
      </c>
      <c r="C2498" t="s">
        <v>185</v>
      </c>
      <c r="D2498" t="s">
        <v>188</v>
      </c>
      <c r="E2498">
        <v>25</v>
      </c>
      <c r="F2498">
        <v>168287</v>
      </c>
    </row>
    <row r="2499" spans="1:6" x14ac:dyDescent="0.25">
      <c r="A2499">
        <v>28</v>
      </c>
      <c r="B2499" t="s">
        <v>9</v>
      </c>
      <c r="C2499" t="s">
        <v>186</v>
      </c>
      <c r="D2499" t="s">
        <v>190</v>
      </c>
      <c r="E2499">
        <v>7</v>
      </c>
      <c r="F2499">
        <v>115920</v>
      </c>
    </row>
    <row r="2500" spans="1:6" x14ac:dyDescent="0.25">
      <c r="A2500">
        <v>32</v>
      </c>
      <c r="B2500" t="s">
        <v>6</v>
      </c>
      <c r="C2500" t="s">
        <v>186</v>
      </c>
      <c r="D2500" t="s">
        <v>189</v>
      </c>
      <c r="E2500">
        <v>11</v>
      </c>
      <c r="F2500">
        <v>128078</v>
      </c>
    </row>
    <row r="2501" spans="1:6" x14ac:dyDescent="0.25">
      <c r="A2501">
        <v>24</v>
      </c>
      <c r="B2501" t="s">
        <v>9</v>
      </c>
      <c r="C2501" t="s">
        <v>185</v>
      </c>
      <c r="D2501" t="s">
        <v>191</v>
      </c>
      <c r="E2501">
        <v>1</v>
      </c>
      <c r="F2501">
        <v>51265</v>
      </c>
    </row>
    <row r="2502" spans="1:6" x14ac:dyDescent="0.25">
      <c r="A2502">
        <v>43</v>
      </c>
      <c r="B2502" t="s">
        <v>6</v>
      </c>
      <c r="C2502" t="s">
        <v>196</v>
      </c>
      <c r="D2502" t="s">
        <v>78</v>
      </c>
      <c r="E2502">
        <v>22</v>
      </c>
      <c r="F2502">
        <v>165919</v>
      </c>
    </row>
    <row r="2503" spans="1:6" x14ac:dyDescent="0.25">
      <c r="A2503">
        <v>60</v>
      </c>
      <c r="B2503" t="s">
        <v>9</v>
      </c>
      <c r="C2503" t="s">
        <v>12</v>
      </c>
      <c r="D2503" t="s">
        <v>187</v>
      </c>
      <c r="E2503">
        <v>34</v>
      </c>
      <c r="F2503">
        <v>188651</v>
      </c>
    </row>
    <row r="2504" spans="1:6" x14ac:dyDescent="0.25">
      <c r="A2504">
        <v>24</v>
      </c>
      <c r="B2504" t="s">
        <v>6</v>
      </c>
      <c r="C2504" t="s">
        <v>186</v>
      </c>
      <c r="D2504" t="s">
        <v>188</v>
      </c>
      <c r="E2504">
        <v>0</v>
      </c>
      <c r="F2504">
        <v>55538</v>
      </c>
    </row>
    <row r="2505" spans="1:6" x14ac:dyDescent="0.25">
      <c r="A2505">
        <v>55</v>
      </c>
      <c r="B2505" t="s">
        <v>6</v>
      </c>
      <c r="C2505" t="s">
        <v>185</v>
      </c>
      <c r="D2505" t="s">
        <v>189</v>
      </c>
      <c r="E2505">
        <v>28</v>
      </c>
      <c r="F2505">
        <v>193964</v>
      </c>
    </row>
    <row r="2506" spans="1:6" x14ac:dyDescent="0.25">
      <c r="A2506">
        <v>29</v>
      </c>
      <c r="B2506" t="s">
        <v>9</v>
      </c>
      <c r="C2506" t="s">
        <v>186</v>
      </c>
      <c r="D2506" t="s">
        <v>190</v>
      </c>
      <c r="E2506">
        <v>4</v>
      </c>
      <c r="F2506">
        <v>104702</v>
      </c>
    </row>
    <row r="2507" spans="1:6" x14ac:dyDescent="0.25">
      <c r="A2507">
        <v>44</v>
      </c>
      <c r="B2507" t="s">
        <v>6</v>
      </c>
      <c r="C2507" t="s">
        <v>12</v>
      </c>
      <c r="D2507" t="s">
        <v>187</v>
      </c>
      <c r="E2507">
        <v>19</v>
      </c>
      <c r="F2507">
        <v>172955</v>
      </c>
    </row>
    <row r="2508" spans="1:6" x14ac:dyDescent="0.25">
      <c r="A2508">
        <v>40</v>
      </c>
      <c r="B2508" t="s">
        <v>9</v>
      </c>
      <c r="C2508" t="s">
        <v>186</v>
      </c>
      <c r="D2508" t="s">
        <v>78</v>
      </c>
      <c r="E2508">
        <v>16</v>
      </c>
      <c r="F2508">
        <v>138032</v>
      </c>
    </row>
    <row r="2509" spans="1:6" x14ac:dyDescent="0.25">
      <c r="A2509">
        <v>27</v>
      </c>
      <c r="B2509" t="s">
        <v>6</v>
      </c>
      <c r="C2509" t="s">
        <v>185</v>
      </c>
      <c r="D2509" t="s">
        <v>188</v>
      </c>
      <c r="E2509">
        <v>4</v>
      </c>
      <c r="F2509">
        <v>82683</v>
      </c>
    </row>
    <row r="2510" spans="1:6" x14ac:dyDescent="0.25">
      <c r="A2510">
        <v>43</v>
      </c>
      <c r="B2510" t="s">
        <v>6</v>
      </c>
      <c r="C2510" t="s">
        <v>186</v>
      </c>
      <c r="D2510" t="s">
        <v>190</v>
      </c>
      <c r="E2510">
        <v>17</v>
      </c>
      <c r="F2510">
        <v>155414</v>
      </c>
    </row>
    <row r="2511" spans="1:6" x14ac:dyDescent="0.25">
      <c r="A2511">
        <v>49</v>
      </c>
      <c r="B2511" t="s">
        <v>9</v>
      </c>
      <c r="C2511" t="s">
        <v>196</v>
      </c>
      <c r="D2511" t="s">
        <v>189</v>
      </c>
      <c r="E2511">
        <v>25</v>
      </c>
      <c r="F2511">
        <v>154207</v>
      </c>
    </row>
    <row r="2512" spans="1:6" x14ac:dyDescent="0.25">
      <c r="A2512">
        <v>30</v>
      </c>
      <c r="B2512" t="s">
        <v>6</v>
      </c>
      <c r="C2512" t="s">
        <v>186</v>
      </c>
      <c r="D2512" t="s">
        <v>191</v>
      </c>
      <c r="E2512">
        <v>8</v>
      </c>
      <c r="F2512">
        <v>107895</v>
      </c>
    </row>
    <row r="2513" spans="1:6" x14ac:dyDescent="0.25">
      <c r="A2513">
        <v>42</v>
      </c>
      <c r="B2513" t="s">
        <v>9</v>
      </c>
      <c r="C2513" t="s">
        <v>185</v>
      </c>
      <c r="D2513" t="s">
        <v>78</v>
      </c>
      <c r="E2513">
        <v>18</v>
      </c>
      <c r="F2513">
        <v>148446</v>
      </c>
    </row>
    <row r="2514" spans="1:6" x14ac:dyDescent="0.25">
      <c r="A2514">
        <v>26</v>
      </c>
      <c r="B2514" t="s">
        <v>6</v>
      </c>
      <c r="C2514" t="s">
        <v>186</v>
      </c>
      <c r="D2514" t="s">
        <v>190</v>
      </c>
      <c r="E2514">
        <v>4</v>
      </c>
      <c r="F2514">
        <v>102859</v>
      </c>
    </row>
    <row r="2515" spans="1:6" x14ac:dyDescent="0.25">
      <c r="A2515">
        <v>41</v>
      </c>
      <c r="B2515" t="s">
        <v>9</v>
      </c>
      <c r="C2515" t="s">
        <v>12</v>
      </c>
      <c r="D2515" t="s">
        <v>187</v>
      </c>
      <c r="E2515">
        <v>13</v>
      </c>
      <c r="F2515">
        <v>138662</v>
      </c>
    </row>
    <row r="2516" spans="1:6" x14ac:dyDescent="0.25">
      <c r="A2516">
        <v>46</v>
      </c>
      <c r="B2516" t="s">
        <v>6</v>
      </c>
      <c r="C2516" t="s">
        <v>185</v>
      </c>
      <c r="D2516" t="s">
        <v>189</v>
      </c>
      <c r="E2516">
        <v>23</v>
      </c>
      <c r="F2516">
        <v>181699</v>
      </c>
    </row>
    <row r="2517" spans="1:6" x14ac:dyDescent="0.25">
      <c r="A2517">
        <v>57</v>
      </c>
      <c r="B2517" t="s">
        <v>9</v>
      </c>
      <c r="C2517" t="s">
        <v>186</v>
      </c>
      <c r="D2517" t="s">
        <v>190</v>
      </c>
      <c r="E2517">
        <v>33</v>
      </c>
      <c r="F2517">
        <v>188232</v>
      </c>
    </row>
    <row r="2518" spans="1:6" x14ac:dyDescent="0.25">
      <c r="A2518">
        <v>22</v>
      </c>
      <c r="B2518" t="s">
        <v>9</v>
      </c>
      <c r="C2518" t="s">
        <v>196</v>
      </c>
      <c r="D2518" t="s">
        <v>188</v>
      </c>
      <c r="E2518">
        <v>0</v>
      </c>
      <c r="F2518">
        <v>51832</v>
      </c>
    </row>
    <row r="2519" spans="1:6" x14ac:dyDescent="0.25">
      <c r="A2519">
        <v>54</v>
      </c>
      <c r="B2519" t="s">
        <v>6</v>
      </c>
      <c r="C2519" t="s">
        <v>12</v>
      </c>
      <c r="D2519" t="s">
        <v>187</v>
      </c>
      <c r="E2519">
        <v>28</v>
      </c>
      <c r="F2519">
        <v>188484</v>
      </c>
    </row>
    <row r="2520" spans="1:6" x14ac:dyDescent="0.25">
      <c r="A2520">
        <v>42</v>
      </c>
      <c r="B2520" t="s">
        <v>9</v>
      </c>
      <c r="C2520" t="s">
        <v>186</v>
      </c>
      <c r="D2520" t="s">
        <v>78</v>
      </c>
      <c r="E2520">
        <v>16</v>
      </c>
      <c r="F2520">
        <v>138286</v>
      </c>
    </row>
    <row r="2521" spans="1:6" x14ac:dyDescent="0.25">
      <c r="A2521">
        <v>49</v>
      </c>
      <c r="B2521" t="s">
        <v>6</v>
      </c>
      <c r="C2521" t="s">
        <v>185</v>
      </c>
      <c r="D2521" t="s">
        <v>190</v>
      </c>
      <c r="E2521">
        <v>22</v>
      </c>
      <c r="F2521">
        <v>181132</v>
      </c>
    </row>
    <row r="2522" spans="1:6" x14ac:dyDescent="0.25">
      <c r="A2522">
        <v>27</v>
      </c>
      <c r="B2522" t="s">
        <v>9</v>
      </c>
      <c r="C2522" t="s">
        <v>186</v>
      </c>
      <c r="D2522" t="s">
        <v>188</v>
      </c>
      <c r="E2522">
        <v>4</v>
      </c>
      <c r="F2522">
        <v>73938</v>
      </c>
    </row>
    <row r="2523" spans="1:6" x14ac:dyDescent="0.25">
      <c r="A2523">
        <v>36</v>
      </c>
      <c r="B2523" t="s">
        <v>6</v>
      </c>
      <c r="C2523" t="s">
        <v>185</v>
      </c>
      <c r="D2523" t="s">
        <v>189</v>
      </c>
      <c r="E2523">
        <v>14</v>
      </c>
      <c r="F2523">
        <v>119224</v>
      </c>
    </row>
    <row r="2524" spans="1:6" x14ac:dyDescent="0.25">
      <c r="A2524">
        <v>31</v>
      </c>
      <c r="B2524" t="s">
        <v>9</v>
      </c>
      <c r="C2524" t="s">
        <v>186</v>
      </c>
      <c r="D2524" t="s">
        <v>190</v>
      </c>
      <c r="E2524">
        <v>6</v>
      </c>
      <c r="F2524">
        <v>101186</v>
      </c>
    </row>
    <row r="2525" spans="1:6" x14ac:dyDescent="0.25">
      <c r="A2525">
        <v>39</v>
      </c>
      <c r="B2525" t="s">
        <v>6</v>
      </c>
      <c r="C2525" t="s">
        <v>186</v>
      </c>
      <c r="D2525" t="s">
        <v>187</v>
      </c>
      <c r="E2525">
        <v>14</v>
      </c>
      <c r="F2525">
        <v>142360</v>
      </c>
    </row>
    <row r="2526" spans="1:6" x14ac:dyDescent="0.25">
      <c r="A2526">
        <v>41</v>
      </c>
      <c r="B2526" t="s">
        <v>9</v>
      </c>
      <c r="C2526" t="s">
        <v>185</v>
      </c>
      <c r="D2526" t="s">
        <v>189</v>
      </c>
      <c r="E2526">
        <v>20</v>
      </c>
      <c r="F2526">
        <v>151315</v>
      </c>
    </row>
    <row r="2527" spans="1:6" x14ac:dyDescent="0.25">
      <c r="A2527">
        <v>48</v>
      </c>
      <c r="B2527" t="s">
        <v>6</v>
      </c>
      <c r="C2527" t="s">
        <v>12</v>
      </c>
      <c r="D2527" t="s">
        <v>190</v>
      </c>
      <c r="E2527">
        <v>23</v>
      </c>
      <c r="F2527">
        <v>181021</v>
      </c>
    </row>
    <row r="2528" spans="1:6" x14ac:dyDescent="0.25">
      <c r="A2528">
        <v>39</v>
      </c>
      <c r="B2528" t="s">
        <v>9</v>
      </c>
      <c r="C2528" t="s">
        <v>186</v>
      </c>
      <c r="D2528" t="s">
        <v>78</v>
      </c>
      <c r="E2528">
        <v>15</v>
      </c>
      <c r="F2528">
        <v>134641</v>
      </c>
    </row>
    <row r="2529" spans="1:6" x14ac:dyDescent="0.25">
      <c r="A2529">
        <v>48</v>
      </c>
      <c r="B2529" t="s">
        <v>6</v>
      </c>
      <c r="C2529" t="s">
        <v>185</v>
      </c>
      <c r="D2529" t="s">
        <v>191</v>
      </c>
      <c r="E2529">
        <v>23</v>
      </c>
      <c r="F2529">
        <v>173851</v>
      </c>
    </row>
    <row r="2530" spans="1:6" x14ac:dyDescent="0.25">
      <c r="A2530">
        <v>31</v>
      </c>
      <c r="B2530" t="s">
        <v>195</v>
      </c>
      <c r="C2530" t="s">
        <v>196</v>
      </c>
      <c r="D2530" t="s">
        <v>188</v>
      </c>
      <c r="E2530">
        <v>8</v>
      </c>
      <c r="F2530">
        <v>104127</v>
      </c>
    </row>
    <row r="2531" spans="1:6" x14ac:dyDescent="0.25">
      <c r="A2531">
        <v>47</v>
      </c>
      <c r="B2531" t="s">
        <v>6</v>
      </c>
      <c r="C2531" t="s">
        <v>186</v>
      </c>
      <c r="D2531" t="s">
        <v>189</v>
      </c>
      <c r="E2531">
        <v>25</v>
      </c>
      <c r="F2531">
        <v>178859</v>
      </c>
    </row>
    <row r="2532" spans="1:6" x14ac:dyDescent="0.25">
      <c r="A2532">
        <v>29</v>
      </c>
      <c r="B2532" t="s">
        <v>9</v>
      </c>
      <c r="C2532" t="s">
        <v>12</v>
      </c>
      <c r="D2532" t="s">
        <v>190</v>
      </c>
      <c r="E2532">
        <v>5</v>
      </c>
      <c r="F2532">
        <v>98568</v>
      </c>
    </row>
    <row r="2533" spans="1:6" x14ac:dyDescent="0.25">
      <c r="A2533">
        <v>32</v>
      </c>
      <c r="B2533" t="s">
        <v>6</v>
      </c>
      <c r="C2533" t="s">
        <v>185</v>
      </c>
      <c r="D2533" t="s">
        <v>187</v>
      </c>
      <c r="E2533">
        <v>9</v>
      </c>
      <c r="F2533">
        <v>104661</v>
      </c>
    </row>
    <row r="2534" spans="1:6" x14ac:dyDescent="0.25">
      <c r="A2534">
        <v>38</v>
      </c>
      <c r="B2534" t="s">
        <v>9</v>
      </c>
      <c r="C2534" t="s">
        <v>186</v>
      </c>
      <c r="D2534" t="s">
        <v>78</v>
      </c>
      <c r="E2534">
        <v>13</v>
      </c>
      <c r="F2534">
        <v>134858</v>
      </c>
    </row>
    <row r="2535" spans="1:6" x14ac:dyDescent="0.25">
      <c r="A2535">
        <v>34</v>
      </c>
      <c r="B2535" t="s">
        <v>6</v>
      </c>
      <c r="C2535" t="s">
        <v>185</v>
      </c>
      <c r="D2535" t="s">
        <v>188</v>
      </c>
      <c r="E2535">
        <v>10</v>
      </c>
      <c r="F2535">
        <v>94502</v>
      </c>
    </row>
    <row r="2536" spans="1:6" x14ac:dyDescent="0.25">
      <c r="A2536">
        <v>23</v>
      </c>
      <c r="B2536" t="s">
        <v>195</v>
      </c>
      <c r="C2536" t="s">
        <v>196</v>
      </c>
      <c r="D2536" t="s">
        <v>191</v>
      </c>
      <c r="E2536">
        <v>2</v>
      </c>
      <c r="F2536">
        <v>62852</v>
      </c>
    </row>
    <row r="2537" spans="1:6" x14ac:dyDescent="0.25">
      <c r="A2537">
        <v>36</v>
      </c>
      <c r="B2537" t="s">
        <v>6</v>
      </c>
      <c r="C2537" t="s">
        <v>185</v>
      </c>
      <c r="D2537" t="s">
        <v>191</v>
      </c>
      <c r="E2537">
        <v>14</v>
      </c>
      <c r="F2537">
        <v>139095</v>
      </c>
    </row>
    <row r="2538" spans="1:6" x14ac:dyDescent="0.25">
      <c r="A2538">
        <v>30</v>
      </c>
      <c r="B2538" t="s">
        <v>9</v>
      </c>
      <c r="C2538" t="s">
        <v>186</v>
      </c>
      <c r="D2538" t="s">
        <v>189</v>
      </c>
      <c r="E2538">
        <v>5</v>
      </c>
      <c r="F2538">
        <v>106278</v>
      </c>
    </row>
    <row r="2539" spans="1:6" x14ac:dyDescent="0.25">
      <c r="A2539">
        <v>28</v>
      </c>
      <c r="B2539" t="s">
        <v>6</v>
      </c>
      <c r="C2539" t="s">
        <v>186</v>
      </c>
      <c r="D2539" t="s">
        <v>190</v>
      </c>
      <c r="E2539">
        <v>4</v>
      </c>
      <c r="F2539">
        <v>90452</v>
      </c>
    </row>
    <row r="2540" spans="1:6" x14ac:dyDescent="0.25">
      <c r="A2540">
        <v>46</v>
      </c>
      <c r="B2540" t="s">
        <v>9</v>
      </c>
      <c r="C2540" t="s">
        <v>12</v>
      </c>
      <c r="D2540" t="s">
        <v>187</v>
      </c>
      <c r="E2540">
        <v>23</v>
      </c>
      <c r="F2540">
        <v>168304</v>
      </c>
    </row>
    <row r="2541" spans="1:6" x14ac:dyDescent="0.25">
      <c r="A2541">
        <v>34</v>
      </c>
      <c r="B2541" t="s">
        <v>6</v>
      </c>
      <c r="C2541" t="s">
        <v>185</v>
      </c>
      <c r="D2541" t="s">
        <v>188</v>
      </c>
      <c r="E2541">
        <v>10</v>
      </c>
      <c r="F2541">
        <v>126593</v>
      </c>
    </row>
    <row r="2542" spans="1:6" x14ac:dyDescent="0.25">
      <c r="A2542">
        <v>44</v>
      </c>
      <c r="B2542" t="s">
        <v>6</v>
      </c>
      <c r="C2542" t="s">
        <v>186</v>
      </c>
      <c r="D2542" t="s">
        <v>78</v>
      </c>
      <c r="E2542">
        <v>19</v>
      </c>
      <c r="F2542">
        <v>152203</v>
      </c>
    </row>
    <row r="2543" spans="1:6" x14ac:dyDescent="0.25">
      <c r="A2543">
        <v>55</v>
      </c>
      <c r="B2543" t="s">
        <v>9</v>
      </c>
      <c r="C2543" t="s">
        <v>12</v>
      </c>
      <c r="D2543" t="s">
        <v>187</v>
      </c>
      <c r="E2543">
        <v>30</v>
      </c>
      <c r="F2543">
        <v>183138</v>
      </c>
    </row>
    <row r="2544" spans="1:6" x14ac:dyDescent="0.25">
      <c r="A2544">
        <v>35</v>
      </c>
      <c r="B2544" t="s">
        <v>6</v>
      </c>
      <c r="C2544" t="s">
        <v>186</v>
      </c>
      <c r="D2544" t="s">
        <v>190</v>
      </c>
      <c r="E2544">
        <v>9</v>
      </c>
      <c r="F2544">
        <v>130275</v>
      </c>
    </row>
    <row r="2545" spans="1:6" x14ac:dyDescent="0.25">
      <c r="A2545">
        <v>54</v>
      </c>
      <c r="B2545" t="s">
        <v>6</v>
      </c>
      <c r="C2545" t="s">
        <v>185</v>
      </c>
      <c r="D2545" t="s">
        <v>189</v>
      </c>
      <c r="E2545">
        <v>29</v>
      </c>
      <c r="F2545">
        <v>191915</v>
      </c>
    </row>
    <row r="2546" spans="1:6" x14ac:dyDescent="0.25">
      <c r="A2546">
        <v>23</v>
      </c>
      <c r="B2546" t="s">
        <v>9</v>
      </c>
      <c r="C2546" t="s">
        <v>196</v>
      </c>
      <c r="D2546" t="s">
        <v>188</v>
      </c>
      <c r="E2546">
        <v>2</v>
      </c>
      <c r="F2546">
        <v>62807</v>
      </c>
    </row>
    <row r="2547" spans="1:6" x14ac:dyDescent="0.25">
      <c r="A2547">
        <v>46</v>
      </c>
      <c r="B2547" t="s">
        <v>6</v>
      </c>
      <c r="C2547" t="s">
        <v>186</v>
      </c>
      <c r="D2547" t="s">
        <v>78</v>
      </c>
      <c r="E2547">
        <v>21</v>
      </c>
      <c r="F2547">
        <v>174305</v>
      </c>
    </row>
    <row r="2548" spans="1:6" x14ac:dyDescent="0.25">
      <c r="A2548">
        <v>33</v>
      </c>
      <c r="B2548" t="s">
        <v>9</v>
      </c>
      <c r="C2548" t="s">
        <v>185</v>
      </c>
      <c r="D2548" t="s">
        <v>190</v>
      </c>
      <c r="E2548">
        <v>9</v>
      </c>
      <c r="F2548">
        <v>133326</v>
      </c>
    </row>
    <row r="2549" spans="1:6" x14ac:dyDescent="0.25">
      <c r="A2549">
        <v>26</v>
      </c>
      <c r="B2549" t="s">
        <v>6</v>
      </c>
      <c r="C2549" t="s">
        <v>186</v>
      </c>
      <c r="D2549" t="s">
        <v>191</v>
      </c>
      <c r="E2549">
        <v>4</v>
      </c>
      <c r="F2549">
        <v>75656</v>
      </c>
    </row>
    <row r="2550" spans="1:6" x14ac:dyDescent="0.25">
      <c r="A2550">
        <v>43</v>
      </c>
      <c r="B2550" t="s">
        <v>9</v>
      </c>
      <c r="C2550" t="s">
        <v>12</v>
      </c>
      <c r="D2550" t="s">
        <v>187</v>
      </c>
      <c r="E2550">
        <v>19</v>
      </c>
      <c r="F2550">
        <v>155944</v>
      </c>
    </row>
    <row r="2551" spans="1:6" x14ac:dyDescent="0.25">
      <c r="A2551">
        <v>36</v>
      </c>
      <c r="B2551" t="s">
        <v>6</v>
      </c>
      <c r="C2551" t="s">
        <v>186</v>
      </c>
      <c r="D2551" t="s">
        <v>190</v>
      </c>
      <c r="E2551">
        <v>11</v>
      </c>
      <c r="F2551">
        <v>137775</v>
      </c>
    </row>
    <row r="2552" spans="1:6" x14ac:dyDescent="0.25">
      <c r="A2552">
        <v>23</v>
      </c>
      <c r="B2552" t="s">
        <v>9</v>
      </c>
      <c r="C2552" t="s">
        <v>185</v>
      </c>
      <c r="D2552" t="s">
        <v>189</v>
      </c>
      <c r="E2552">
        <v>0</v>
      </c>
      <c r="F2552">
        <v>51831</v>
      </c>
    </row>
    <row r="2553" spans="1:6" x14ac:dyDescent="0.25">
      <c r="A2553">
        <v>49</v>
      </c>
      <c r="B2553" t="s">
        <v>6</v>
      </c>
      <c r="C2553" t="s">
        <v>186</v>
      </c>
      <c r="D2553" t="s">
        <v>187</v>
      </c>
      <c r="E2553">
        <v>22</v>
      </c>
      <c r="F2553">
        <v>182237</v>
      </c>
    </row>
    <row r="2554" spans="1:6" x14ac:dyDescent="0.25">
      <c r="A2554">
        <v>35</v>
      </c>
      <c r="B2554" t="s">
        <v>9</v>
      </c>
      <c r="C2554" t="s">
        <v>186</v>
      </c>
      <c r="D2554" t="s">
        <v>190</v>
      </c>
      <c r="E2554">
        <v>10</v>
      </c>
      <c r="F2554">
        <v>151901</v>
      </c>
    </row>
    <row r="2555" spans="1:6" x14ac:dyDescent="0.25">
      <c r="A2555">
        <v>31</v>
      </c>
      <c r="B2555" t="s">
        <v>6</v>
      </c>
      <c r="C2555" t="s">
        <v>185</v>
      </c>
      <c r="D2555" t="s">
        <v>188</v>
      </c>
      <c r="E2555">
        <v>8</v>
      </c>
      <c r="F2555">
        <v>100052</v>
      </c>
    </row>
    <row r="2556" spans="1:6" x14ac:dyDescent="0.25">
      <c r="A2556">
        <v>54</v>
      </c>
      <c r="B2556" t="s">
        <v>195</v>
      </c>
      <c r="C2556" t="s">
        <v>196</v>
      </c>
      <c r="D2556" t="s">
        <v>78</v>
      </c>
      <c r="E2556">
        <v>29</v>
      </c>
      <c r="F2556">
        <v>158254</v>
      </c>
    </row>
    <row r="2557" spans="1:6" x14ac:dyDescent="0.25">
      <c r="A2557">
        <v>43</v>
      </c>
      <c r="B2557" t="s">
        <v>6</v>
      </c>
      <c r="C2557" t="s">
        <v>186</v>
      </c>
      <c r="D2557" t="s">
        <v>190</v>
      </c>
      <c r="E2557">
        <v>20</v>
      </c>
      <c r="F2557">
        <v>167207</v>
      </c>
    </row>
    <row r="2558" spans="1:6" x14ac:dyDescent="0.25">
      <c r="A2558">
        <v>33</v>
      </c>
      <c r="B2558" t="s">
        <v>9</v>
      </c>
      <c r="C2558" t="s">
        <v>186</v>
      </c>
      <c r="D2558" t="s">
        <v>189</v>
      </c>
      <c r="E2558">
        <v>10</v>
      </c>
      <c r="F2558">
        <v>112439</v>
      </c>
    </row>
    <row r="2559" spans="1:6" x14ac:dyDescent="0.25">
      <c r="A2559">
        <v>52</v>
      </c>
      <c r="B2559" t="s">
        <v>9</v>
      </c>
      <c r="C2559" t="s">
        <v>12</v>
      </c>
      <c r="D2559" t="s">
        <v>187</v>
      </c>
      <c r="E2559">
        <v>29</v>
      </c>
      <c r="F2559">
        <v>194214</v>
      </c>
    </row>
    <row r="2560" spans="1:6" x14ac:dyDescent="0.25">
      <c r="A2560">
        <v>28</v>
      </c>
      <c r="B2560" t="s">
        <v>6</v>
      </c>
      <c r="C2560" t="s">
        <v>185</v>
      </c>
      <c r="D2560" t="s">
        <v>190</v>
      </c>
      <c r="E2560">
        <v>5</v>
      </c>
      <c r="F2560">
        <v>84407</v>
      </c>
    </row>
    <row r="2561" spans="1:6" x14ac:dyDescent="0.25">
      <c r="A2561">
        <v>36</v>
      </c>
      <c r="B2561" t="s">
        <v>9</v>
      </c>
      <c r="C2561" t="s">
        <v>186</v>
      </c>
      <c r="D2561" t="s">
        <v>78</v>
      </c>
      <c r="E2561">
        <v>13</v>
      </c>
      <c r="F2561">
        <v>139413</v>
      </c>
    </row>
    <row r="2562" spans="1:6" x14ac:dyDescent="0.25">
      <c r="A2562">
        <v>43</v>
      </c>
      <c r="B2562" t="s">
        <v>6</v>
      </c>
      <c r="C2562" t="s">
        <v>185</v>
      </c>
      <c r="D2562" t="s">
        <v>189</v>
      </c>
      <c r="E2562">
        <v>20</v>
      </c>
      <c r="F2562">
        <v>143084</v>
      </c>
    </row>
    <row r="2563" spans="1:6" x14ac:dyDescent="0.25">
      <c r="A2563">
        <v>50</v>
      </c>
      <c r="B2563" t="s">
        <v>9</v>
      </c>
      <c r="C2563" t="s">
        <v>186</v>
      </c>
      <c r="D2563" t="s">
        <v>190</v>
      </c>
      <c r="E2563">
        <v>25</v>
      </c>
      <c r="F2563">
        <v>192344</v>
      </c>
    </row>
    <row r="2564" spans="1:6" x14ac:dyDescent="0.25">
      <c r="A2564">
        <v>24</v>
      </c>
      <c r="B2564" t="s">
        <v>6</v>
      </c>
      <c r="C2564" t="s">
        <v>12</v>
      </c>
      <c r="D2564" t="s">
        <v>187</v>
      </c>
      <c r="E2564">
        <v>1</v>
      </c>
      <c r="F2564">
        <v>106132</v>
      </c>
    </row>
    <row r="2565" spans="1:6" x14ac:dyDescent="0.25">
      <c r="A2565">
        <v>52</v>
      </c>
      <c r="B2565" t="s">
        <v>6</v>
      </c>
      <c r="C2565" t="s">
        <v>186</v>
      </c>
      <c r="D2565" t="s">
        <v>78</v>
      </c>
      <c r="E2565">
        <v>26</v>
      </c>
      <c r="F2565">
        <v>184816</v>
      </c>
    </row>
    <row r="2566" spans="1:6" x14ac:dyDescent="0.25">
      <c r="A2566">
        <v>46</v>
      </c>
      <c r="B2566" t="s">
        <v>9</v>
      </c>
      <c r="C2566" t="s">
        <v>185</v>
      </c>
      <c r="D2566" t="s">
        <v>188</v>
      </c>
      <c r="E2566">
        <v>19</v>
      </c>
      <c r="F2566">
        <v>150248</v>
      </c>
    </row>
    <row r="2567" spans="1:6" x14ac:dyDescent="0.25">
      <c r="A2567">
        <v>38</v>
      </c>
      <c r="B2567" t="s">
        <v>6</v>
      </c>
      <c r="C2567" t="s">
        <v>186</v>
      </c>
      <c r="D2567" t="s">
        <v>190</v>
      </c>
      <c r="E2567">
        <v>15</v>
      </c>
      <c r="F2567">
        <v>170995</v>
      </c>
    </row>
    <row r="2568" spans="1:6" x14ac:dyDescent="0.25">
      <c r="A2568">
        <v>29</v>
      </c>
      <c r="B2568" t="s">
        <v>6</v>
      </c>
      <c r="C2568" t="s">
        <v>185</v>
      </c>
      <c r="D2568" t="s">
        <v>189</v>
      </c>
      <c r="E2568">
        <v>6</v>
      </c>
      <c r="F2568">
        <v>88035</v>
      </c>
    </row>
    <row r="2569" spans="1:6" x14ac:dyDescent="0.25">
      <c r="A2569">
        <v>33</v>
      </c>
      <c r="B2569" t="s">
        <v>9</v>
      </c>
      <c r="C2569" t="s">
        <v>186</v>
      </c>
      <c r="D2569" t="s">
        <v>191</v>
      </c>
      <c r="E2569">
        <v>10</v>
      </c>
      <c r="F2569">
        <v>119419</v>
      </c>
    </row>
    <row r="2570" spans="1:6" x14ac:dyDescent="0.25">
      <c r="A2570">
        <v>47</v>
      </c>
      <c r="B2570" t="s">
        <v>6</v>
      </c>
      <c r="C2570" t="s">
        <v>12</v>
      </c>
      <c r="D2570" t="s">
        <v>187</v>
      </c>
      <c r="E2570">
        <v>21</v>
      </c>
      <c r="F2570">
        <v>173582</v>
      </c>
    </row>
    <row r="2571" spans="1:6" x14ac:dyDescent="0.25">
      <c r="A2571">
        <v>45</v>
      </c>
      <c r="B2571" t="s">
        <v>9</v>
      </c>
      <c r="C2571" t="s">
        <v>186</v>
      </c>
      <c r="D2571" t="s">
        <v>78</v>
      </c>
      <c r="E2571">
        <v>23</v>
      </c>
      <c r="F2571">
        <v>174436</v>
      </c>
    </row>
    <row r="2572" spans="1:6" x14ac:dyDescent="0.25">
      <c r="A2572">
        <v>28</v>
      </c>
      <c r="B2572" t="s">
        <v>6</v>
      </c>
      <c r="C2572" t="s">
        <v>185</v>
      </c>
      <c r="D2572" t="s">
        <v>188</v>
      </c>
      <c r="E2572">
        <v>4</v>
      </c>
      <c r="F2572">
        <v>71699</v>
      </c>
    </row>
    <row r="2573" spans="1:6" x14ac:dyDescent="0.25">
      <c r="A2573">
        <v>42</v>
      </c>
      <c r="B2573" t="s">
        <v>9</v>
      </c>
      <c r="C2573" t="s">
        <v>186</v>
      </c>
      <c r="D2573" t="s">
        <v>190</v>
      </c>
      <c r="E2573">
        <v>14</v>
      </c>
      <c r="F2573">
        <v>163558</v>
      </c>
    </row>
    <row r="2574" spans="1:6" x14ac:dyDescent="0.25">
      <c r="A2574">
        <v>46</v>
      </c>
      <c r="B2574" t="s">
        <v>6</v>
      </c>
      <c r="C2574" t="s">
        <v>185</v>
      </c>
      <c r="D2574" t="s">
        <v>189</v>
      </c>
      <c r="E2574">
        <v>24</v>
      </c>
      <c r="F2574">
        <v>166828</v>
      </c>
    </row>
    <row r="2575" spans="1:6" x14ac:dyDescent="0.25">
      <c r="A2575">
        <v>38</v>
      </c>
      <c r="B2575" t="s">
        <v>9</v>
      </c>
      <c r="C2575" t="s">
        <v>12</v>
      </c>
      <c r="D2575" t="s">
        <v>187</v>
      </c>
      <c r="E2575">
        <v>15</v>
      </c>
      <c r="F2575">
        <v>144496</v>
      </c>
    </row>
    <row r="2576" spans="1:6" x14ac:dyDescent="0.25">
      <c r="A2576">
        <v>54</v>
      </c>
      <c r="B2576" t="s">
        <v>6</v>
      </c>
      <c r="C2576" t="s">
        <v>186</v>
      </c>
      <c r="D2576" t="s">
        <v>78</v>
      </c>
      <c r="E2576">
        <v>31</v>
      </c>
      <c r="F2576">
        <v>193746</v>
      </c>
    </row>
    <row r="2577" spans="1:6" x14ac:dyDescent="0.25">
      <c r="A2577">
        <v>33</v>
      </c>
      <c r="B2577" t="s">
        <v>9</v>
      </c>
      <c r="C2577" t="s">
        <v>186</v>
      </c>
      <c r="D2577" t="s">
        <v>190</v>
      </c>
      <c r="E2577">
        <v>8</v>
      </c>
      <c r="F2577">
        <v>122581</v>
      </c>
    </row>
    <row r="2578" spans="1:6" x14ac:dyDescent="0.25">
      <c r="A2578">
        <v>27</v>
      </c>
      <c r="B2578" t="s">
        <v>6</v>
      </c>
      <c r="C2578" t="s">
        <v>196</v>
      </c>
      <c r="D2578" t="s">
        <v>188</v>
      </c>
      <c r="E2578">
        <v>4</v>
      </c>
      <c r="F2578">
        <v>79767</v>
      </c>
    </row>
    <row r="2579" spans="1:6" x14ac:dyDescent="0.25">
      <c r="A2579">
        <v>50</v>
      </c>
      <c r="B2579" t="s">
        <v>9</v>
      </c>
      <c r="C2579" t="s">
        <v>185</v>
      </c>
      <c r="D2579" t="s">
        <v>189</v>
      </c>
      <c r="E2579">
        <v>25</v>
      </c>
      <c r="F2579">
        <v>177177</v>
      </c>
    </row>
    <row r="2580" spans="1:6" x14ac:dyDescent="0.25">
      <c r="A2580">
        <v>26</v>
      </c>
      <c r="B2580" t="s">
        <v>6</v>
      </c>
      <c r="C2580" t="s">
        <v>186</v>
      </c>
      <c r="D2580" t="s">
        <v>190</v>
      </c>
      <c r="E2580">
        <v>4</v>
      </c>
      <c r="F2580">
        <v>89843</v>
      </c>
    </row>
    <row r="2581" spans="1:6" x14ac:dyDescent="0.25">
      <c r="A2581">
        <v>31</v>
      </c>
      <c r="B2581" t="s">
        <v>9</v>
      </c>
      <c r="C2581" t="s">
        <v>186</v>
      </c>
      <c r="D2581" t="s">
        <v>78</v>
      </c>
      <c r="E2581">
        <v>6</v>
      </c>
      <c r="F2581">
        <v>113563</v>
      </c>
    </row>
    <row r="2582" spans="1:6" x14ac:dyDescent="0.25">
      <c r="A2582">
        <v>35</v>
      </c>
      <c r="B2582" t="s">
        <v>6</v>
      </c>
      <c r="C2582" t="s">
        <v>185</v>
      </c>
      <c r="D2582" t="s">
        <v>191</v>
      </c>
      <c r="E2582">
        <v>10</v>
      </c>
      <c r="F2582">
        <v>128712</v>
      </c>
    </row>
    <row r="2583" spans="1:6" x14ac:dyDescent="0.25">
      <c r="A2583">
        <v>44</v>
      </c>
      <c r="B2583" t="s">
        <v>9</v>
      </c>
      <c r="C2583" t="s">
        <v>12</v>
      </c>
      <c r="D2583" t="s">
        <v>187</v>
      </c>
      <c r="E2583">
        <v>18</v>
      </c>
      <c r="F2583">
        <v>161621</v>
      </c>
    </row>
    <row r="2584" spans="1:6" x14ac:dyDescent="0.25">
      <c r="A2584">
        <v>32</v>
      </c>
      <c r="B2584" t="s">
        <v>6</v>
      </c>
      <c r="C2584" t="s">
        <v>186</v>
      </c>
      <c r="D2584" t="s">
        <v>189</v>
      </c>
      <c r="E2584">
        <v>8</v>
      </c>
      <c r="F2584">
        <v>121454</v>
      </c>
    </row>
    <row r="2585" spans="1:6" x14ac:dyDescent="0.25">
      <c r="A2585">
        <v>54</v>
      </c>
      <c r="B2585" t="s">
        <v>6</v>
      </c>
      <c r="C2585" t="s">
        <v>185</v>
      </c>
      <c r="D2585" t="s">
        <v>190</v>
      </c>
      <c r="E2585">
        <v>25</v>
      </c>
      <c r="F2585">
        <v>179987</v>
      </c>
    </row>
    <row r="2586" spans="1:6" x14ac:dyDescent="0.25">
      <c r="A2586">
        <v>26</v>
      </c>
      <c r="B2586" t="s">
        <v>9</v>
      </c>
      <c r="C2586" t="s">
        <v>186</v>
      </c>
      <c r="D2586" t="s">
        <v>191</v>
      </c>
      <c r="E2586">
        <v>3</v>
      </c>
      <c r="F2586">
        <v>72649</v>
      </c>
    </row>
    <row r="2587" spans="1:6" x14ac:dyDescent="0.25">
      <c r="A2587">
        <v>23</v>
      </c>
      <c r="B2587" t="s">
        <v>6</v>
      </c>
      <c r="C2587" t="s">
        <v>12</v>
      </c>
      <c r="D2587" t="s">
        <v>187</v>
      </c>
      <c r="E2587">
        <v>0</v>
      </c>
      <c r="F2587">
        <v>52612</v>
      </c>
    </row>
    <row r="2588" spans="1:6" x14ac:dyDescent="0.25">
      <c r="A2588">
        <v>48</v>
      </c>
      <c r="B2588" t="s">
        <v>9</v>
      </c>
      <c r="C2588" t="s">
        <v>186</v>
      </c>
      <c r="D2588" t="s">
        <v>78</v>
      </c>
      <c r="E2588">
        <v>24</v>
      </c>
      <c r="F2588">
        <v>184006</v>
      </c>
    </row>
    <row r="2589" spans="1:6" x14ac:dyDescent="0.25">
      <c r="A2589">
        <v>38</v>
      </c>
      <c r="B2589" t="s">
        <v>6</v>
      </c>
      <c r="C2589" t="s">
        <v>185</v>
      </c>
      <c r="D2589" t="s">
        <v>188</v>
      </c>
      <c r="E2589">
        <v>12</v>
      </c>
      <c r="F2589">
        <v>131960</v>
      </c>
    </row>
    <row r="2590" spans="1:6" x14ac:dyDescent="0.25">
      <c r="A2590">
        <v>30</v>
      </c>
      <c r="B2590" t="s">
        <v>9</v>
      </c>
      <c r="C2590" t="s">
        <v>186</v>
      </c>
      <c r="D2590" t="s">
        <v>190</v>
      </c>
      <c r="E2590">
        <v>5</v>
      </c>
      <c r="F2590">
        <v>102465</v>
      </c>
    </row>
    <row r="2591" spans="1:6" x14ac:dyDescent="0.25">
      <c r="A2591">
        <v>40</v>
      </c>
      <c r="B2591" t="s">
        <v>6</v>
      </c>
      <c r="C2591" t="s">
        <v>186</v>
      </c>
      <c r="D2591" t="s">
        <v>187</v>
      </c>
      <c r="E2591">
        <v>16</v>
      </c>
      <c r="F2591">
        <v>149748</v>
      </c>
    </row>
    <row r="2592" spans="1:6" x14ac:dyDescent="0.25">
      <c r="A2592">
        <v>45</v>
      </c>
      <c r="B2592" t="s">
        <v>9</v>
      </c>
      <c r="C2592" t="s">
        <v>185</v>
      </c>
      <c r="D2592" t="s">
        <v>189</v>
      </c>
      <c r="E2592">
        <v>22</v>
      </c>
      <c r="F2592">
        <v>171036</v>
      </c>
    </row>
    <row r="2593" spans="1:6" x14ac:dyDescent="0.25">
      <c r="A2593">
        <v>36</v>
      </c>
      <c r="B2593" t="s">
        <v>6</v>
      </c>
      <c r="C2593" t="s">
        <v>186</v>
      </c>
      <c r="D2593" t="s">
        <v>190</v>
      </c>
      <c r="E2593">
        <v>13</v>
      </c>
      <c r="F2593">
        <v>146351</v>
      </c>
    </row>
    <row r="2594" spans="1:6" x14ac:dyDescent="0.25">
      <c r="A2594">
        <v>52</v>
      </c>
      <c r="B2594" t="s">
        <v>6</v>
      </c>
      <c r="C2594" t="s">
        <v>12</v>
      </c>
      <c r="D2594" t="s">
        <v>187</v>
      </c>
      <c r="E2594">
        <v>26</v>
      </c>
      <c r="F2594">
        <v>185462</v>
      </c>
    </row>
    <row r="2595" spans="1:6" x14ac:dyDescent="0.25">
      <c r="A2595">
        <v>31</v>
      </c>
      <c r="B2595" t="s">
        <v>9</v>
      </c>
      <c r="C2595" t="s">
        <v>185</v>
      </c>
      <c r="D2595" t="s">
        <v>78</v>
      </c>
      <c r="E2595">
        <v>7</v>
      </c>
      <c r="F2595">
        <v>107718</v>
      </c>
    </row>
    <row r="2596" spans="1:6" x14ac:dyDescent="0.25">
      <c r="A2596">
        <v>26</v>
      </c>
      <c r="B2596" t="s">
        <v>6</v>
      </c>
      <c r="C2596" t="s">
        <v>186</v>
      </c>
      <c r="D2596" t="s">
        <v>190</v>
      </c>
      <c r="E2596">
        <v>4</v>
      </c>
      <c r="F2596">
        <v>90944</v>
      </c>
    </row>
    <row r="2597" spans="1:6" x14ac:dyDescent="0.25">
      <c r="A2597">
        <v>30</v>
      </c>
      <c r="B2597" t="s">
        <v>9</v>
      </c>
      <c r="C2597" t="s">
        <v>186</v>
      </c>
      <c r="D2597" t="s">
        <v>189</v>
      </c>
      <c r="E2597">
        <v>5</v>
      </c>
      <c r="F2597">
        <v>100425</v>
      </c>
    </row>
    <row r="2598" spans="1:6" x14ac:dyDescent="0.25">
      <c r="A2598">
        <v>24</v>
      </c>
      <c r="B2598" t="s">
        <v>6</v>
      </c>
      <c r="C2598" t="s">
        <v>185</v>
      </c>
      <c r="D2598" t="s">
        <v>188</v>
      </c>
      <c r="E2598">
        <v>2</v>
      </c>
      <c r="F2598">
        <v>63901</v>
      </c>
    </row>
    <row r="2599" spans="1:6" x14ac:dyDescent="0.25">
      <c r="A2599">
        <v>45</v>
      </c>
      <c r="B2599" t="s">
        <v>6</v>
      </c>
      <c r="C2599" t="s">
        <v>186</v>
      </c>
      <c r="D2599" t="s">
        <v>78</v>
      </c>
      <c r="E2599">
        <v>22</v>
      </c>
      <c r="F2599">
        <v>181902</v>
      </c>
    </row>
    <row r="2600" spans="1:6" x14ac:dyDescent="0.25">
      <c r="A2600">
        <v>33</v>
      </c>
      <c r="B2600" t="s">
        <v>9</v>
      </c>
      <c r="C2600" t="s">
        <v>186</v>
      </c>
      <c r="D2600" t="s">
        <v>190</v>
      </c>
      <c r="E2600">
        <v>9</v>
      </c>
      <c r="F2600">
        <v>136533</v>
      </c>
    </row>
    <row r="2601" spans="1:6" x14ac:dyDescent="0.25">
      <c r="A2601">
        <v>38</v>
      </c>
      <c r="B2601" t="s">
        <v>6</v>
      </c>
      <c r="C2601" t="s">
        <v>185</v>
      </c>
      <c r="D2601" t="s">
        <v>191</v>
      </c>
      <c r="E2601">
        <v>11</v>
      </c>
      <c r="F2601">
        <v>136285</v>
      </c>
    </row>
    <row r="2602" spans="1:6" x14ac:dyDescent="0.25">
      <c r="A2602">
        <v>54</v>
      </c>
      <c r="B2602" t="s">
        <v>9</v>
      </c>
      <c r="C2602" t="s">
        <v>12</v>
      </c>
      <c r="D2602" t="s">
        <v>187</v>
      </c>
      <c r="E2602">
        <v>31</v>
      </c>
      <c r="F2602">
        <v>191818</v>
      </c>
    </row>
    <row r="2603" spans="1:6" x14ac:dyDescent="0.25">
      <c r="A2603">
        <v>42</v>
      </c>
      <c r="B2603" t="s">
        <v>6</v>
      </c>
      <c r="C2603" t="s">
        <v>186</v>
      </c>
      <c r="D2603" t="s">
        <v>190</v>
      </c>
      <c r="E2603">
        <v>19</v>
      </c>
      <c r="F2603">
        <v>176643</v>
      </c>
    </row>
    <row r="2604" spans="1:6" x14ac:dyDescent="0.25">
      <c r="A2604">
        <v>28</v>
      </c>
      <c r="B2604" t="s">
        <v>9</v>
      </c>
      <c r="C2604" t="s">
        <v>185</v>
      </c>
      <c r="D2604" t="s">
        <v>189</v>
      </c>
      <c r="E2604">
        <v>4</v>
      </c>
      <c r="F2604">
        <v>70022</v>
      </c>
    </row>
    <row r="2605" spans="1:6" x14ac:dyDescent="0.25">
      <c r="A2605">
        <v>30</v>
      </c>
      <c r="B2605" t="s">
        <v>6</v>
      </c>
      <c r="C2605" t="s">
        <v>186</v>
      </c>
      <c r="D2605" t="s">
        <v>191</v>
      </c>
      <c r="E2605">
        <v>6</v>
      </c>
      <c r="F2605">
        <v>99363</v>
      </c>
    </row>
    <row r="2606" spans="1:6" x14ac:dyDescent="0.25">
      <c r="A2606">
        <v>43</v>
      </c>
      <c r="B2606" t="s">
        <v>9</v>
      </c>
      <c r="C2606" t="s">
        <v>186</v>
      </c>
      <c r="D2606" t="s">
        <v>78</v>
      </c>
      <c r="E2606">
        <v>19</v>
      </c>
      <c r="F2606">
        <v>152944</v>
      </c>
    </row>
    <row r="2607" spans="1:6" x14ac:dyDescent="0.25">
      <c r="A2607">
        <v>35</v>
      </c>
      <c r="B2607" t="s">
        <v>6</v>
      </c>
      <c r="C2607" t="s">
        <v>185</v>
      </c>
      <c r="D2607" t="s">
        <v>188</v>
      </c>
      <c r="E2607">
        <v>10</v>
      </c>
      <c r="F2607">
        <v>123386</v>
      </c>
    </row>
    <row r="2608" spans="1:6" x14ac:dyDescent="0.25">
      <c r="A2608">
        <v>44</v>
      </c>
      <c r="B2608" t="s">
        <v>6</v>
      </c>
      <c r="C2608" t="s">
        <v>186</v>
      </c>
      <c r="D2608" t="s">
        <v>190</v>
      </c>
      <c r="E2608">
        <v>21</v>
      </c>
      <c r="F2608">
        <v>168906</v>
      </c>
    </row>
    <row r="2609" spans="1:6" x14ac:dyDescent="0.25">
      <c r="A2609">
        <v>55</v>
      </c>
      <c r="B2609" t="s">
        <v>9</v>
      </c>
      <c r="C2609" t="s">
        <v>185</v>
      </c>
      <c r="D2609" t="s">
        <v>189</v>
      </c>
      <c r="E2609">
        <v>30</v>
      </c>
      <c r="F2609">
        <v>183020</v>
      </c>
    </row>
    <row r="2610" spans="1:6" x14ac:dyDescent="0.25">
      <c r="A2610">
        <v>23</v>
      </c>
      <c r="B2610" t="s">
        <v>6</v>
      </c>
      <c r="C2610" t="s">
        <v>196</v>
      </c>
      <c r="D2610" t="s">
        <v>191</v>
      </c>
      <c r="E2610">
        <v>1</v>
      </c>
      <c r="F2610">
        <v>47898</v>
      </c>
    </row>
    <row r="2611" spans="1:6" x14ac:dyDescent="0.25">
      <c r="A2611">
        <v>39</v>
      </c>
      <c r="B2611" t="s">
        <v>9</v>
      </c>
      <c r="C2611" t="s">
        <v>186</v>
      </c>
      <c r="D2611" t="s">
        <v>78</v>
      </c>
      <c r="E2611">
        <v>14</v>
      </c>
      <c r="F2611">
        <v>135853</v>
      </c>
    </row>
    <row r="2612" spans="1:6" x14ac:dyDescent="0.25">
      <c r="A2612">
        <v>43</v>
      </c>
      <c r="B2612" t="s">
        <v>6</v>
      </c>
      <c r="C2612" t="s">
        <v>185</v>
      </c>
      <c r="D2612" t="s">
        <v>190</v>
      </c>
      <c r="E2612">
        <v>17</v>
      </c>
      <c r="F2612">
        <v>149198</v>
      </c>
    </row>
    <row r="2613" spans="1:6" x14ac:dyDescent="0.25">
      <c r="A2613">
        <v>29</v>
      </c>
      <c r="B2613" t="s">
        <v>6</v>
      </c>
      <c r="C2613" t="s">
        <v>12</v>
      </c>
      <c r="D2613" t="s">
        <v>187</v>
      </c>
      <c r="E2613">
        <v>6</v>
      </c>
      <c r="F2613">
        <v>106662</v>
      </c>
    </row>
    <row r="2614" spans="1:6" x14ac:dyDescent="0.25">
      <c r="A2614">
        <v>51</v>
      </c>
      <c r="B2614" t="s">
        <v>6</v>
      </c>
      <c r="C2614" t="s">
        <v>186</v>
      </c>
      <c r="D2614" t="s">
        <v>78</v>
      </c>
      <c r="E2614">
        <v>28</v>
      </c>
      <c r="F2614">
        <v>186610</v>
      </c>
    </row>
    <row r="2615" spans="1:6" x14ac:dyDescent="0.25">
      <c r="A2615">
        <v>30</v>
      </c>
      <c r="B2615" t="s">
        <v>9</v>
      </c>
      <c r="C2615" t="s">
        <v>185</v>
      </c>
      <c r="D2615" t="s">
        <v>189</v>
      </c>
      <c r="E2615">
        <v>6</v>
      </c>
      <c r="F2615">
        <v>89995</v>
      </c>
    </row>
    <row r="2616" spans="1:6" x14ac:dyDescent="0.25">
      <c r="A2616">
        <v>26</v>
      </c>
      <c r="B2616" t="s">
        <v>6</v>
      </c>
      <c r="C2616" t="s">
        <v>186</v>
      </c>
      <c r="D2616" t="s">
        <v>190</v>
      </c>
      <c r="E2616">
        <v>4</v>
      </c>
      <c r="F2616">
        <v>85825</v>
      </c>
    </row>
    <row r="2617" spans="1:6" x14ac:dyDescent="0.25">
      <c r="A2617">
        <v>39</v>
      </c>
      <c r="B2617" t="s">
        <v>9</v>
      </c>
      <c r="C2617" t="s">
        <v>12</v>
      </c>
      <c r="D2617" t="s">
        <v>187</v>
      </c>
      <c r="E2617">
        <v>13</v>
      </c>
      <c r="F2617">
        <v>143814</v>
      </c>
    </row>
    <row r="2618" spans="1:6" x14ac:dyDescent="0.25">
      <c r="A2618">
        <v>49</v>
      </c>
      <c r="B2618" t="s">
        <v>6</v>
      </c>
      <c r="C2618" t="s">
        <v>186</v>
      </c>
      <c r="D2618" t="s">
        <v>191</v>
      </c>
      <c r="E2618">
        <v>24</v>
      </c>
      <c r="F2618">
        <v>174726</v>
      </c>
    </row>
    <row r="2619" spans="1:6" x14ac:dyDescent="0.25">
      <c r="A2619">
        <v>42</v>
      </c>
      <c r="B2619" t="s">
        <v>9</v>
      </c>
      <c r="C2619" t="s">
        <v>185</v>
      </c>
      <c r="D2619" t="s">
        <v>78</v>
      </c>
      <c r="E2619">
        <v>20</v>
      </c>
      <c r="F2619">
        <v>150534</v>
      </c>
    </row>
    <row r="2620" spans="1:6" x14ac:dyDescent="0.25">
      <c r="A2620">
        <v>27</v>
      </c>
      <c r="B2620" t="s">
        <v>6</v>
      </c>
      <c r="C2620" t="s">
        <v>185</v>
      </c>
      <c r="D2620" t="s">
        <v>188</v>
      </c>
      <c r="E2620">
        <v>4</v>
      </c>
      <c r="F2620">
        <v>68732</v>
      </c>
    </row>
    <row r="2621" spans="1:6" x14ac:dyDescent="0.25">
      <c r="A2621">
        <v>43</v>
      </c>
      <c r="B2621" t="s">
        <v>6</v>
      </c>
      <c r="C2621" t="s">
        <v>186</v>
      </c>
      <c r="D2621" t="s">
        <v>190</v>
      </c>
      <c r="E2621">
        <v>21</v>
      </c>
      <c r="F2621">
        <v>187951</v>
      </c>
    </row>
    <row r="2622" spans="1:6" x14ac:dyDescent="0.25">
      <c r="A2622">
        <v>37</v>
      </c>
      <c r="B2622" t="s">
        <v>9</v>
      </c>
      <c r="C2622" t="s">
        <v>185</v>
      </c>
      <c r="D2622" t="s">
        <v>189</v>
      </c>
      <c r="E2622">
        <v>13</v>
      </c>
      <c r="F2622">
        <v>137336</v>
      </c>
    </row>
    <row r="2623" spans="1:6" x14ac:dyDescent="0.25">
      <c r="A2623">
        <v>51</v>
      </c>
      <c r="B2623" t="s">
        <v>6</v>
      </c>
      <c r="C2623" t="s">
        <v>12</v>
      </c>
      <c r="D2623" t="s">
        <v>187</v>
      </c>
      <c r="E2623">
        <v>26</v>
      </c>
      <c r="F2623">
        <v>191159</v>
      </c>
    </row>
    <row r="2624" spans="1:6" x14ac:dyDescent="0.25">
      <c r="A2624">
        <v>29</v>
      </c>
      <c r="B2624" t="s">
        <v>9</v>
      </c>
      <c r="C2624" t="s">
        <v>186</v>
      </c>
      <c r="D2624" t="s">
        <v>190</v>
      </c>
      <c r="E2624">
        <v>5</v>
      </c>
      <c r="F2624">
        <v>102868</v>
      </c>
    </row>
    <row r="2625" spans="1:6" x14ac:dyDescent="0.25">
      <c r="A2625">
        <v>43</v>
      </c>
      <c r="B2625" t="s">
        <v>6</v>
      </c>
      <c r="C2625" t="s">
        <v>185</v>
      </c>
      <c r="D2625" t="s">
        <v>78</v>
      </c>
      <c r="E2625">
        <v>20</v>
      </c>
      <c r="F2625">
        <v>154281</v>
      </c>
    </row>
    <row r="2626" spans="1:6" x14ac:dyDescent="0.25">
      <c r="A2626">
        <v>31</v>
      </c>
      <c r="B2626" t="s">
        <v>6</v>
      </c>
      <c r="C2626" t="s">
        <v>186</v>
      </c>
      <c r="D2626" t="s">
        <v>188</v>
      </c>
      <c r="E2626">
        <v>8</v>
      </c>
      <c r="F2626">
        <v>111535</v>
      </c>
    </row>
    <row r="2627" spans="1:6" x14ac:dyDescent="0.25">
      <c r="A2627">
        <v>30</v>
      </c>
      <c r="B2627" t="s">
        <v>9</v>
      </c>
      <c r="C2627" t="s">
        <v>186</v>
      </c>
      <c r="D2627" t="s">
        <v>189</v>
      </c>
      <c r="E2627">
        <v>6</v>
      </c>
      <c r="F2627">
        <v>107906</v>
      </c>
    </row>
    <row r="2628" spans="1:6" x14ac:dyDescent="0.25">
      <c r="A2628">
        <v>36</v>
      </c>
      <c r="B2628" t="s">
        <v>6</v>
      </c>
      <c r="C2628" t="s">
        <v>185</v>
      </c>
      <c r="D2628" t="s">
        <v>190</v>
      </c>
      <c r="E2628">
        <v>13</v>
      </c>
      <c r="F2628">
        <v>143885</v>
      </c>
    </row>
    <row r="2629" spans="1:6" x14ac:dyDescent="0.25">
      <c r="A2629">
        <v>52</v>
      </c>
      <c r="B2629" t="s">
        <v>9</v>
      </c>
      <c r="C2629" t="s">
        <v>12</v>
      </c>
      <c r="D2629" t="s">
        <v>187</v>
      </c>
      <c r="E2629">
        <v>27</v>
      </c>
      <c r="F2629">
        <v>180958</v>
      </c>
    </row>
    <row r="2630" spans="1:6" x14ac:dyDescent="0.25">
      <c r="A2630">
        <v>28</v>
      </c>
      <c r="B2630" t="s">
        <v>6</v>
      </c>
      <c r="C2630" t="s">
        <v>186</v>
      </c>
      <c r="D2630" t="s">
        <v>78</v>
      </c>
      <c r="E2630">
        <v>6</v>
      </c>
      <c r="F2630">
        <v>108607</v>
      </c>
    </row>
    <row r="2631" spans="1:6" x14ac:dyDescent="0.25">
      <c r="A2631">
        <v>49</v>
      </c>
      <c r="B2631" t="s">
        <v>6</v>
      </c>
      <c r="C2631" t="s">
        <v>185</v>
      </c>
      <c r="D2631" t="s">
        <v>188</v>
      </c>
      <c r="E2631">
        <v>24</v>
      </c>
      <c r="F2631">
        <v>178284</v>
      </c>
    </row>
    <row r="2632" spans="1:6" x14ac:dyDescent="0.25">
      <c r="A2632">
        <v>27</v>
      </c>
      <c r="B2632" t="s">
        <v>9</v>
      </c>
      <c r="C2632" t="s">
        <v>186</v>
      </c>
      <c r="D2632" t="s">
        <v>191</v>
      </c>
      <c r="E2632">
        <v>4</v>
      </c>
      <c r="F2632">
        <v>75969</v>
      </c>
    </row>
    <row r="2633" spans="1:6" x14ac:dyDescent="0.25">
      <c r="A2633">
        <v>41</v>
      </c>
      <c r="B2633" t="s">
        <v>6</v>
      </c>
      <c r="C2633" t="s">
        <v>186</v>
      </c>
      <c r="D2633" t="s">
        <v>189</v>
      </c>
      <c r="E2633">
        <v>15</v>
      </c>
      <c r="F2633">
        <v>143705</v>
      </c>
    </row>
    <row r="2634" spans="1:6" x14ac:dyDescent="0.25">
      <c r="A2634">
        <v>56</v>
      </c>
      <c r="B2634" t="s">
        <v>9</v>
      </c>
      <c r="C2634" t="s">
        <v>12</v>
      </c>
      <c r="D2634" t="s">
        <v>187</v>
      </c>
      <c r="E2634">
        <v>31</v>
      </c>
      <c r="F2634">
        <v>197354</v>
      </c>
    </row>
    <row r="2635" spans="1:6" x14ac:dyDescent="0.25">
      <c r="A2635">
        <v>46</v>
      </c>
      <c r="B2635" t="s">
        <v>6</v>
      </c>
      <c r="C2635" t="s">
        <v>185</v>
      </c>
      <c r="D2635" t="s">
        <v>78</v>
      </c>
      <c r="E2635">
        <v>22</v>
      </c>
      <c r="F2635">
        <v>174324</v>
      </c>
    </row>
    <row r="2636" spans="1:6" x14ac:dyDescent="0.25">
      <c r="A2636">
        <v>32</v>
      </c>
      <c r="B2636" t="s">
        <v>9</v>
      </c>
      <c r="C2636" t="s">
        <v>186</v>
      </c>
      <c r="D2636" t="s">
        <v>190</v>
      </c>
      <c r="E2636">
        <v>8</v>
      </c>
      <c r="F2636">
        <v>123781</v>
      </c>
    </row>
    <row r="2637" spans="1:6" x14ac:dyDescent="0.25">
      <c r="A2637">
        <v>38</v>
      </c>
      <c r="B2637" t="s">
        <v>6</v>
      </c>
      <c r="C2637" t="s">
        <v>12</v>
      </c>
      <c r="D2637" t="s">
        <v>187</v>
      </c>
      <c r="E2637">
        <v>12</v>
      </c>
      <c r="F2637">
        <v>141735</v>
      </c>
    </row>
    <row r="2638" spans="1:6" x14ac:dyDescent="0.25">
      <c r="A2638">
        <v>52</v>
      </c>
      <c r="B2638" t="s">
        <v>6</v>
      </c>
      <c r="C2638" t="s">
        <v>186</v>
      </c>
      <c r="D2638" t="s">
        <v>189</v>
      </c>
      <c r="E2638">
        <v>28</v>
      </c>
      <c r="F2638">
        <v>187120</v>
      </c>
    </row>
    <row r="2639" spans="1:6" x14ac:dyDescent="0.25">
      <c r="A2639">
        <v>24</v>
      </c>
      <c r="B2639" t="s">
        <v>9</v>
      </c>
      <c r="C2639" t="s">
        <v>185</v>
      </c>
      <c r="D2639" t="s">
        <v>188</v>
      </c>
      <c r="E2639">
        <v>1</v>
      </c>
      <c r="F2639">
        <v>61095</v>
      </c>
    </row>
    <row r="2640" spans="1:6" x14ac:dyDescent="0.25">
      <c r="A2640">
        <v>49</v>
      </c>
      <c r="B2640" t="s">
        <v>6</v>
      </c>
      <c r="C2640" t="s">
        <v>186</v>
      </c>
      <c r="D2640" t="s">
        <v>190</v>
      </c>
      <c r="E2640">
        <v>22</v>
      </c>
      <c r="F2640">
        <v>179045</v>
      </c>
    </row>
    <row r="2641" spans="1:6" x14ac:dyDescent="0.25">
      <c r="A2641">
        <v>35</v>
      </c>
      <c r="B2641" t="s">
        <v>9</v>
      </c>
      <c r="C2641" t="s">
        <v>186</v>
      </c>
      <c r="D2641" t="s">
        <v>78</v>
      </c>
      <c r="E2641">
        <v>10</v>
      </c>
      <c r="F2641">
        <v>130355</v>
      </c>
    </row>
    <row r="2642" spans="1:6" x14ac:dyDescent="0.25">
      <c r="A2642">
        <v>31</v>
      </c>
      <c r="B2642" t="s">
        <v>6</v>
      </c>
      <c r="C2642" t="s">
        <v>185</v>
      </c>
      <c r="D2642" t="s">
        <v>191</v>
      </c>
      <c r="E2642">
        <v>7</v>
      </c>
      <c r="F2642">
        <v>103282</v>
      </c>
    </row>
    <row r="2643" spans="1:6" x14ac:dyDescent="0.25">
      <c r="A2643">
        <v>44</v>
      </c>
      <c r="B2643" t="s">
        <v>9</v>
      </c>
      <c r="C2643" t="s">
        <v>12</v>
      </c>
      <c r="D2643" t="s">
        <v>187</v>
      </c>
      <c r="E2643">
        <v>18</v>
      </c>
      <c r="F2643">
        <v>157872</v>
      </c>
    </row>
    <row r="2644" spans="1:6" x14ac:dyDescent="0.25">
      <c r="A2644">
        <v>33</v>
      </c>
      <c r="B2644" t="s">
        <v>6</v>
      </c>
      <c r="C2644" t="s">
        <v>186</v>
      </c>
      <c r="D2644" t="s">
        <v>189</v>
      </c>
      <c r="E2644">
        <v>10</v>
      </c>
      <c r="F2644">
        <v>117314</v>
      </c>
    </row>
    <row r="2645" spans="1:6" x14ac:dyDescent="0.25">
      <c r="A2645">
        <v>54</v>
      </c>
      <c r="B2645" t="s">
        <v>6</v>
      </c>
      <c r="C2645" t="s">
        <v>185</v>
      </c>
      <c r="D2645" t="s">
        <v>78</v>
      </c>
      <c r="E2645">
        <v>30</v>
      </c>
      <c r="F2645">
        <v>186321</v>
      </c>
    </row>
    <row r="2646" spans="1:6" x14ac:dyDescent="0.25">
      <c r="A2646">
        <v>33</v>
      </c>
      <c r="B2646" t="s">
        <v>9</v>
      </c>
      <c r="C2646" t="s">
        <v>186</v>
      </c>
      <c r="D2646" t="s">
        <v>190</v>
      </c>
      <c r="E2646">
        <v>11</v>
      </c>
      <c r="F2646">
        <v>129686</v>
      </c>
    </row>
    <row r="2647" spans="1:6" x14ac:dyDescent="0.25">
      <c r="A2647">
        <v>27</v>
      </c>
      <c r="B2647" t="s">
        <v>6</v>
      </c>
      <c r="C2647" t="s">
        <v>196</v>
      </c>
      <c r="D2647" t="s">
        <v>188</v>
      </c>
      <c r="E2647">
        <v>3</v>
      </c>
      <c r="F2647">
        <v>68611</v>
      </c>
    </row>
    <row r="2648" spans="1:6" x14ac:dyDescent="0.25">
      <c r="A2648">
        <v>51</v>
      </c>
      <c r="B2648" t="s">
        <v>9</v>
      </c>
      <c r="C2648" t="s">
        <v>186</v>
      </c>
      <c r="D2648" t="s">
        <v>189</v>
      </c>
      <c r="E2648">
        <v>25</v>
      </c>
      <c r="F2648">
        <v>177913</v>
      </c>
    </row>
    <row r="2649" spans="1:6" x14ac:dyDescent="0.25">
      <c r="A2649">
        <v>26</v>
      </c>
      <c r="B2649" t="s">
        <v>6</v>
      </c>
      <c r="C2649" t="s">
        <v>186</v>
      </c>
      <c r="D2649" t="s">
        <v>190</v>
      </c>
      <c r="E2649">
        <v>3</v>
      </c>
      <c r="F2649">
        <v>68472</v>
      </c>
    </row>
    <row r="2650" spans="1:6" x14ac:dyDescent="0.25">
      <c r="A2650">
        <v>31</v>
      </c>
      <c r="B2650" t="s">
        <v>9</v>
      </c>
      <c r="C2650" t="s">
        <v>186</v>
      </c>
      <c r="D2650" t="s">
        <v>78</v>
      </c>
      <c r="E2650">
        <v>6</v>
      </c>
      <c r="F2650">
        <v>113065</v>
      </c>
    </row>
    <row r="2651" spans="1:6" x14ac:dyDescent="0.25">
      <c r="A2651">
        <v>35</v>
      </c>
      <c r="B2651" t="s">
        <v>6</v>
      </c>
      <c r="C2651" t="s">
        <v>185</v>
      </c>
      <c r="D2651" t="s">
        <v>191</v>
      </c>
      <c r="E2651">
        <v>9</v>
      </c>
      <c r="F2651">
        <v>125091</v>
      </c>
    </row>
    <row r="2652" spans="1:6" x14ac:dyDescent="0.25">
      <c r="A2652">
        <v>45</v>
      </c>
      <c r="B2652" t="s">
        <v>9</v>
      </c>
      <c r="C2652" t="s">
        <v>12</v>
      </c>
      <c r="D2652" t="s">
        <v>187</v>
      </c>
      <c r="E2652">
        <v>23</v>
      </c>
      <c r="F2652">
        <v>172925</v>
      </c>
    </row>
    <row r="2653" spans="1:6" x14ac:dyDescent="0.25">
      <c r="A2653">
        <v>32</v>
      </c>
      <c r="B2653" t="s">
        <v>6</v>
      </c>
      <c r="C2653" t="s">
        <v>186</v>
      </c>
      <c r="D2653" t="s">
        <v>189</v>
      </c>
      <c r="E2653">
        <v>9</v>
      </c>
      <c r="F2653">
        <v>126916</v>
      </c>
    </row>
    <row r="2654" spans="1:6" x14ac:dyDescent="0.25">
      <c r="A2654">
        <v>54</v>
      </c>
      <c r="B2654" t="s">
        <v>6</v>
      </c>
      <c r="C2654" t="s">
        <v>185</v>
      </c>
      <c r="D2654" t="s">
        <v>190</v>
      </c>
      <c r="E2654">
        <v>27</v>
      </c>
      <c r="F2654">
        <v>183417</v>
      </c>
    </row>
    <row r="2655" spans="1:6" x14ac:dyDescent="0.25">
      <c r="A2655">
        <v>26</v>
      </c>
      <c r="B2655" t="s">
        <v>9</v>
      </c>
      <c r="C2655" t="s">
        <v>186</v>
      </c>
      <c r="D2655" t="s">
        <v>191</v>
      </c>
      <c r="E2655">
        <v>4</v>
      </c>
      <c r="F2655">
        <v>76898</v>
      </c>
    </row>
    <row r="2656" spans="1:6" x14ac:dyDescent="0.25">
      <c r="A2656">
        <v>23</v>
      </c>
      <c r="B2656" t="s">
        <v>6</v>
      </c>
      <c r="C2656" t="s">
        <v>12</v>
      </c>
      <c r="D2656" t="s">
        <v>187</v>
      </c>
      <c r="E2656">
        <v>1</v>
      </c>
      <c r="F2656">
        <v>579</v>
      </c>
    </row>
    <row r="2657" spans="1:6" x14ac:dyDescent="0.25">
      <c r="A2657">
        <v>26</v>
      </c>
      <c r="B2657" t="s">
        <v>9</v>
      </c>
      <c r="C2657" t="s">
        <v>185</v>
      </c>
      <c r="D2657" t="s">
        <v>8</v>
      </c>
      <c r="E2657">
        <v>2</v>
      </c>
      <c r="F2657">
        <v>65000</v>
      </c>
    </row>
    <row r="2658" spans="1:6" x14ac:dyDescent="0.25">
      <c r="A2658">
        <v>33</v>
      </c>
      <c r="B2658" t="s">
        <v>6</v>
      </c>
      <c r="C2658" t="s">
        <v>186</v>
      </c>
      <c r="D2658" t="s">
        <v>11</v>
      </c>
      <c r="E2658">
        <v>8</v>
      </c>
      <c r="F2658">
        <v>120000</v>
      </c>
    </row>
    <row r="2659" spans="1:6" x14ac:dyDescent="0.25">
      <c r="A2659">
        <v>29</v>
      </c>
      <c r="B2659" t="s">
        <v>9</v>
      </c>
      <c r="C2659" t="s">
        <v>185</v>
      </c>
      <c r="D2659" t="s">
        <v>17</v>
      </c>
      <c r="E2659">
        <v>4</v>
      </c>
      <c r="F2659">
        <v>90000</v>
      </c>
    </row>
    <row r="2660" spans="1:6" x14ac:dyDescent="0.25">
      <c r="A2660">
        <v>41</v>
      </c>
      <c r="B2660" t="s">
        <v>6</v>
      </c>
      <c r="C2660" t="s">
        <v>12</v>
      </c>
      <c r="D2660" t="s">
        <v>43</v>
      </c>
      <c r="E2660">
        <v>15</v>
      </c>
      <c r="F2660">
        <v>190000</v>
      </c>
    </row>
    <row r="2661" spans="1:6" x14ac:dyDescent="0.25">
      <c r="A2661">
        <v>35</v>
      </c>
      <c r="B2661" t="s">
        <v>9</v>
      </c>
      <c r="C2661" t="s">
        <v>186</v>
      </c>
      <c r="D2661" t="s">
        <v>8</v>
      </c>
      <c r="E2661">
        <v>9</v>
      </c>
      <c r="F2661">
        <v>140000</v>
      </c>
    </row>
    <row r="2662" spans="1:6" x14ac:dyDescent="0.25">
      <c r="A2662">
        <v>28</v>
      </c>
      <c r="B2662" t="s">
        <v>6</v>
      </c>
      <c r="C2662" t="s">
        <v>185</v>
      </c>
      <c r="D2662" t="s">
        <v>21</v>
      </c>
      <c r="E2662">
        <v>3</v>
      </c>
      <c r="F2662">
        <v>75000</v>
      </c>
    </row>
    <row r="2663" spans="1:6" x14ac:dyDescent="0.25">
      <c r="A2663">
        <v>37</v>
      </c>
      <c r="B2663" t="s">
        <v>9</v>
      </c>
      <c r="C2663" t="s">
        <v>186</v>
      </c>
      <c r="D2663" t="s">
        <v>43</v>
      </c>
      <c r="E2663">
        <v>11</v>
      </c>
      <c r="F2663">
        <v>160000</v>
      </c>
    </row>
    <row r="2664" spans="1:6" x14ac:dyDescent="0.25">
      <c r="A2664">
        <v>33</v>
      </c>
      <c r="B2664" t="s">
        <v>6</v>
      </c>
      <c r="C2664" t="s">
        <v>185</v>
      </c>
      <c r="D2664" t="s">
        <v>17</v>
      </c>
      <c r="E2664">
        <v>8</v>
      </c>
      <c r="F2664">
        <v>130000</v>
      </c>
    </row>
    <row r="2665" spans="1:6" x14ac:dyDescent="0.25">
      <c r="A2665">
        <v>24</v>
      </c>
      <c r="B2665" t="s">
        <v>9</v>
      </c>
      <c r="C2665" t="s">
        <v>186</v>
      </c>
      <c r="D2665" t="s">
        <v>8</v>
      </c>
      <c r="E2665">
        <v>2</v>
      </c>
      <c r="F2665">
        <v>60000</v>
      </c>
    </row>
    <row r="2666" spans="1:6" x14ac:dyDescent="0.25">
      <c r="A2666">
        <v>46</v>
      </c>
      <c r="B2666" t="s">
        <v>6</v>
      </c>
      <c r="C2666" t="s">
        <v>12</v>
      </c>
      <c r="D2666" t="s">
        <v>194</v>
      </c>
      <c r="E2666">
        <v>20</v>
      </c>
      <c r="F2666">
        <v>220000</v>
      </c>
    </row>
    <row r="2667" spans="1:6" x14ac:dyDescent="0.25">
      <c r="A2667">
        <v>29</v>
      </c>
      <c r="B2667" t="s">
        <v>9</v>
      </c>
      <c r="C2667" t="s">
        <v>185</v>
      </c>
      <c r="D2667" t="s">
        <v>21</v>
      </c>
      <c r="E2667">
        <v>5</v>
      </c>
      <c r="F2667">
        <v>80000</v>
      </c>
    </row>
    <row r="2668" spans="1:6" x14ac:dyDescent="0.25">
      <c r="A2668">
        <v>31</v>
      </c>
      <c r="B2668" t="s">
        <v>6</v>
      </c>
      <c r="C2668" t="s">
        <v>186</v>
      </c>
      <c r="D2668" t="s">
        <v>43</v>
      </c>
      <c r="E2668">
        <v>7</v>
      </c>
      <c r="F2668">
        <v>130000</v>
      </c>
    </row>
    <row r="2669" spans="1:6" x14ac:dyDescent="0.25">
      <c r="A2669">
        <v>27</v>
      </c>
      <c r="B2669" t="s">
        <v>9</v>
      </c>
      <c r="C2669" t="s">
        <v>185</v>
      </c>
      <c r="D2669" t="s">
        <v>8</v>
      </c>
      <c r="E2669">
        <v>3</v>
      </c>
      <c r="F2669">
        <v>65000</v>
      </c>
    </row>
    <row r="2670" spans="1:6" x14ac:dyDescent="0.25">
      <c r="A2670">
        <v>38</v>
      </c>
      <c r="B2670" t="s">
        <v>6</v>
      </c>
      <c r="C2670" t="s">
        <v>12</v>
      </c>
      <c r="D2670" t="s">
        <v>67</v>
      </c>
      <c r="E2670">
        <v>13</v>
      </c>
      <c r="F2670">
        <v>170000</v>
      </c>
    </row>
    <row r="2671" spans="1:6" x14ac:dyDescent="0.25">
      <c r="A2671">
        <v>30</v>
      </c>
      <c r="B2671" t="s">
        <v>9</v>
      </c>
      <c r="C2671" t="s">
        <v>186</v>
      </c>
      <c r="D2671" t="s">
        <v>17</v>
      </c>
      <c r="E2671">
        <v>6</v>
      </c>
      <c r="F2671">
        <v>110000</v>
      </c>
    </row>
    <row r="2672" spans="1:6" x14ac:dyDescent="0.25">
      <c r="A2672">
        <v>25</v>
      </c>
      <c r="B2672" t="s">
        <v>6</v>
      </c>
      <c r="C2672" t="s">
        <v>185</v>
      </c>
      <c r="D2672" t="s">
        <v>193</v>
      </c>
      <c r="E2672">
        <v>2</v>
      </c>
      <c r="F2672">
        <v>50000</v>
      </c>
    </row>
    <row r="2673" spans="1:6" x14ac:dyDescent="0.25">
      <c r="A2673">
        <v>44</v>
      </c>
      <c r="B2673" t="s">
        <v>6</v>
      </c>
      <c r="C2673" t="s">
        <v>12</v>
      </c>
      <c r="D2673" t="s">
        <v>194</v>
      </c>
      <c r="E2673">
        <v>18</v>
      </c>
      <c r="F2673">
        <v>210000</v>
      </c>
    </row>
    <row r="2674" spans="1:6" x14ac:dyDescent="0.25">
      <c r="A2674">
        <v>33</v>
      </c>
      <c r="B2674" t="s">
        <v>9</v>
      </c>
      <c r="C2674" t="s">
        <v>186</v>
      </c>
      <c r="D2674" t="s">
        <v>11</v>
      </c>
      <c r="E2674">
        <v>8</v>
      </c>
      <c r="F2674">
        <v>100000</v>
      </c>
    </row>
    <row r="2675" spans="1:6" x14ac:dyDescent="0.25">
      <c r="A2675">
        <v>22</v>
      </c>
      <c r="B2675" t="s">
        <v>6</v>
      </c>
      <c r="C2675" t="s">
        <v>185</v>
      </c>
      <c r="D2675" t="s">
        <v>8</v>
      </c>
      <c r="E2675">
        <v>1</v>
      </c>
      <c r="F2675">
        <v>50000</v>
      </c>
    </row>
    <row r="2676" spans="1:6" x14ac:dyDescent="0.25">
      <c r="A2676">
        <v>36</v>
      </c>
      <c r="B2676" t="s">
        <v>6</v>
      </c>
      <c r="C2676" t="s">
        <v>186</v>
      </c>
      <c r="D2676" t="s">
        <v>17</v>
      </c>
      <c r="E2676">
        <v>10</v>
      </c>
      <c r="F2676">
        <v>160000</v>
      </c>
    </row>
    <row r="2677" spans="1:6" x14ac:dyDescent="0.25">
      <c r="A2677">
        <v>28</v>
      </c>
      <c r="B2677" t="s">
        <v>9</v>
      </c>
      <c r="C2677" t="s">
        <v>185</v>
      </c>
      <c r="D2677" t="s">
        <v>8</v>
      </c>
      <c r="E2677">
        <v>4</v>
      </c>
      <c r="F2677">
        <v>70000</v>
      </c>
    </row>
    <row r="2678" spans="1:6" x14ac:dyDescent="0.25">
      <c r="A2678">
        <v>41</v>
      </c>
      <c r="B2678" t="s">
        <v>6</v>
      </c>
      <c r="C2678" t="s">
        <v>12</v>
      </c>
      <c r="D2678" t="s">
        <v>67</v>
      </c>
      <c r="E2678">
        <v>16</v>
      </c>
      <c r="F2678">
        <v>190000</v>
      </c>
    </row>
    <row r="2679" spans="1:6" x14ac:dyDescent="0.25">
      <c r="A2679">
        <v>34</v>
      </c>
      <c r="B2679" t="s">
        <v>9</v>
      </c>
      <c r="C2679" t="s">
        <v>186</v>
      </c>
      <c r="D2679" t="s">
        <v>43</v>
      </c>
      <c r="E2679">
        <v>9</v>
      </c>
      <c r="F2679">
        <v>140000</v>
      </c>
    </row>
    <row r="2680" spans="1:6" x14ac:dyDescent="0.25">
      <c r="A2680">
        <v>23</v>
      </c>
      <c r="B2680" t="s">
        <v>6</v>
      </c>
      <c r="C2680" t="s">
        <v>185</v>
      </c>
      <c r="D2680" t="s">
        <v>21</v>
      </c>
      <c r="E2680">
        <v>1</v>
      </c>
      <c r="F2680">
        <v>45000</v>
      </c>
    </row>
    <row r="2681" spans="1:6" x14ac:dyDescent="0.25">
      <c r="A2681">
        <v>32</v>
      </c>
      <c r="B2681" t="s">
        <v>9</v>
      </c>
      <c r="C2681" t="s">
        <v>186</v>
      </c>
      <c r="D2681" t="s">
        <v>17</v>
      </c>
      <c r="E2681">
        <v>7</v>
      </c>
      <c r="F2681">
        <v>120000</v>
      </c>
    </row>
    <row r="2682" spans="1:6" x14ac:dyDescent="0.25">
      <c r="A2682">
        <v>25</v>
      </c>
      <c r="B2682" t="s">
        <v>6</v>
      </c>
      <c r="C2682" t="s">
        <v>186</v>
      </c>
      <c r="D2682" t="s">
        <v>8</v>
      </c>
      <c r="E2682">
        <v>2</v>
      </c>
      <c r="F2682">
        <v>60000</v>
      </c>
    </row>
    <row r="2683" spans="1:6" x14ac:dyDescent="0.25">
      <c r="A2683">
        <v>37</v>
      </c>
      <c r="B2683" t="s">
        <v>9</v>
      </c>
      <c r="C2683" t="s">
        <v>185</v>
      </c>
      <c r="D2683" t="s">
        <v>11</v>
      </c>
      <c r="E2683">
        <v>11</v>
      </c>
      <c r="F2683">
        <v>150000</v>
      </c>
    </row>
    <row r="2684" spans="1:6" x14ac:dyDescent="0.25">
      <c r="A2684">
        <v>28</v>
      </c>
      <c r="B2684" t="s">
        <v>6</v>
      </c>
      <c r="C2684" t="s">
        <v>185</v>
      </c>
      <c r="D2684" t="s">
        <v>8</v>
      </c>
      <c r="E2684">
        <v>4</v>
      </c>
      <c r="F2684">
        <v>70000</v>
      </c>
    </row>
    <row r="2685" spans="1:6" x14ac:dyDescent="0.25">
      <c r="A2685">
        <v>41</v>
      </c>
      <c r="B2685" t="s">
        <v>9</v>
      </c>
      <c r="C2685" t="s">
        <v>12</v>
      </c>
      <c r="D2685" t="s">
        <v>194</v>
      </c>
      <c r="E2685">
        <v>16</v>
      </c>
      <c r="F2685">
        <v>200000</v>
      </c>
    </row>
    <row r="2686" spans="1:6" x14ac:dyDescent="0.25">
      <c r="A2686">
        <v>34</v>
      </c>
      <c r="B2686" t="s">
        <v>6</v>
      </c>
      <c r="C2686" t="s">
        <v>186</v>
      </c>
      <c r="D2686" t="s">
        <v>11</v>
      </c>
      <c r="E2686">
        <v>8</v>
      </c>
      <c r="F2686">
        <v>100000</v>
      </c>
    </row>
    <row r="2687" spans="1:6" x14ac:dyDescent="0.25">
      <c r="A2687">
        <v>24</v>
      </c>
      <c r="B2687" t="s">
        <v>9</v>
      </c>
      <c r="C2687" t="s">
        <v>185</v>
      </c>
      <c r="D2687" t="s">
        <v>21</v>
      </c>
      <c r="E2687">
        <v>2</v>
      </c>
      <c r="F2687">
        <v>55000</v>
      </c>
    </row>
    <row r="2688" spans="1:6" x14ac:dyDescent="0.25">
      <c r="A2688">
        <v>36</v>
      </c>
      <c r="B2688" t="s">
        <v>6</v>
      </c>
      <c r="C2688" t="s">
        <v>12</v>
      </c>
      <c r="D2688" t="s">
        <v>67</v>
      </c>
      <c r="E2688">
        <v>12</v>
      </c>
      <c r="F2688">
        <v>170000</v>
      </c>
    </row>
    <row r="2689" spans="1:6" x14ac:dyDescent="0.25">
      <c r="A2689">
        <v>30</v>
      </c>
      <c r="B2689" t="s">
        <v>9</v>
      </c>
      <c r="C2689" t="s">
        <v>185</v>
      </c>
      <c r="D2689" t="s">
        <v>8</v>
      </c>
      <c r="E2689">
        <v>5</v>
      </c>
      <c r="F2689">
        <v>90000</v>
      </c>
    </row>
    <row r="2690" spans="1:6" x14ac:dyDescent="0.25">
      <c r="A2690">
        <v>29</v>
      </c>
      <c r="B2690" t="s">
        <v>6</v>
      </c>
      <c r="C2690" t="s">
        <v>185</v>
      </c>
      <c r="D2690" t="s">
        <v>193</v>
      </c>
      <c r="E2690">
        <v>4</v>
      </c>
      <c r="F2690">
        <v>80000</v>
      </c>
    </row>
    <row r="2691" spans="1:6" x14ac:dyDescent="0.25">
      <c r="A2691">
        <v>42</v>
      </c>
      <c r="B2691" t="s">
        <v>6</v>
      </c>
      <c r="C2691" t="s">
        <v>186</v>
      </c>
      <c r="D2691" t="s">
        <v>17</v>
      </c>
      <c r="E2691">
        <v>14</v>
      </c>
      <c r="F2691">
        <v>180000</v>
      </c>
    </row>
    <row r="2692" spans="1:6" x14ac:dyDescent="0.25">
      <c r="A2692">
        <v>26</v>
      </c>
      <c r="B2692" t="s">
        <v>6</v>
      </c>
      <c r="C2692" t="s">
        <v>185</v>
      </c>
      <c r="D2692" t="s">
        <v>21</v>
      </c>
      <c r="E2692">
        <v>2</v>
      </c>
      <c r="F2692">
        <v>60000</v>
      </c>
    </row>
    <row r="2693" spans="1:6" x14ac:dyDescent="0.25">
      <c r="A2693">
        <v>35</v>
      </c>
      <c r="B2693" t="s">
        <v>9</v>
      </c>
      <c r="C2693" t="s">
        <v>186</v>
      </c>
      <c r="D2693" t="s">
        <v>11</v>
      </c>
      <c r="E2693">
        <v>9</v>
      </c>
      <c r="F2693">
        <v>120000</v>
      </c>
    </row>
    <row r="2694" spans="1:6" x14ac:dyDescent="0.25">
      <c r="A2694">
        <v>27</v>
      </c>
      <c r="B2694" t="s">
        <v>9</v>
      </c>
      <c r="C2694" t="s">
        <v>185</v>
      </c>
      <c r="D2694" t="s">
        <v>8</v>
      </c>
      <c r="E2694">
        <v>3</v>
      </c>
      <c r="F2694">
        <v>70000</v>
      </c>
    </row>
    <row r="2695" spans="1:6" x14ac:dyDescent="0.25">
      <c r="A2695">
        <v>48</v>
      </c>
      <c r="B2695" t="s">
        <v>6</v>
      </c>
      <c r="C2695" t="s">
        <v>12</v>
      </c>
      <c r="D2695" t="s">
        <v>194</v>
      </c>
      <c r="E2695">
        <v>18</v>
      </c>
      <c r="F2695">
        <v>210000</v>
      </c>
    </row>
    <row r="2696" spans="1:6" x14ac:dyDescent="0.25">
      <c r="A2696">
        <v>34</v>
      </c>
      <c r="B2696" t="s">
        <v>6</v>
      </c>
      <c r="C2696" t="s">
        <v>186</v>
      </c>
      <c r="D2696" t="s">
        <v>43</v>
      </c>
      <c r="E2696">
        <v>9</v>
      </c>
      <c r="F2696">
        <v>140000</v>
      </c>
    </row>
    <row r="2697" spans="1:6" x14ac:dyDescent="0.25">
      <c r="A2697">
        <v>23</v>
      </c>
      <c r="B2697" t="s">
        <v>9</v>
      </c>
      <c r="C2697" t="s">
        <v>185</v>
      </c>
      <c r="D2697" t="s">
        <v>8</v>
      </c>
      <c r="E2697">
        <v>1</v>
      </c>
      <c r="F2697">
        <v>50000</v>
      </c>
    </row>
    <row r="2698" spans="1:6" x14ac:dyDescent="0.25">
      <c r="A2698">
        <v>32</v>
      </c>
      <c r="B2698" t="s">
        <v>6</v>
      </c>
      <c r="C2698" t="s">
        <v>186</v>
      </c>
      <c r="D2698" t="s">
        <v>17</v>
      </c>
      <c r="E2698">
        <v>7</v>
      </c>
      <c r="F2698">
        <v>110000</v>
      </c>
    </row>
    <row r="2699" spans="1:6" x14ac:dyDescent="0.25">
      <c r="A2699">
        <v>25</v>
      </c>
      <c r="B2699" t="s">
        <v>9</v>
      </c>
      <c r="C2699" t="s">
        <v>186</v>
      </c>
      <c r="D2699" t="s">
        <v>8</v>
      </c>
      <c r="E2699">
        <v>2</v>
      </c>
      <c r="F2699">
        <v>60000</v>
      </c>
    </row>
    <row r="2700" spans="1:6" x14ac:dyDescent="0.25">
      <c r="A2700">
        <v>37</v>
      </c>
      <c r="B2700" t="s">
        <v>6</v>
      </c>
      <c r="C2700" t="s">
        <v>185</v>
      </c>
      <c r="D2700" t="s">
        <v>11</v>
      </c>
      <c r="E2700">
        <v>11</v>
      </c>
      <c r="F2700">
        <v>160000</v>
      </c>
    </row>
    <row r="2701" spans="1:6" x14ac:dyDescent="0.25">
      <c r="A2701">
        <v>28</v>
      </c>
      <c r="B2701" t="s">
        <v>6</v>
      </c>
      <c r="C2701" t="s">
        <v>185</v>
      </c>
      <c r="D2701" t="s">
        <v>8</v>
      </c>
      <c r="E2701">
        <v>4</v>
      </c>
      <c r="F2701">
        <v>75000</v>
      </c>
    </row>
    <row r="2702" spans="1:6" x14ac:dyDescent="0.25">
      <c r="A2702">
        <v>41</v>
      </c>
      <c r="B2702" t="s">
        <v>9</v>
      </c>
      <c r="C2702" t="s">
        <v>12</v>
      </c>
      <c r="D2702" t="s">
        <v>194</v>
      </c>
      <c r="E2702">
        <v>16</v>
      </c>
      <c r="F2702">
        <v>200000</v>
      </c>
    </row>
    <row r="2703" spans="1:6" x14ac:dyDescent="0.25">
      <c r="A2703">
        <v>34</v>
      </c>
      <c r="B2703" t="s">
        <v>6</v>
      </c>
      <c r="C2703" t="s">
        <v>186</v>
      </c>
      <c r="D2703" t="s">
        <v>11</v>
      </c>
      <c r="E2703">
        <v>8</v>
      </c>
      <c r="F2703">
        <v>100000</v>
      </c>
    </row>
    <row r="2704" spans="1:6" x14ac:dyDescent="0.25">
      <c r="A2704">
        <v>24</v>
      </c>
      <c r="B2704" t="s">
        <v>9</v>
      </c>
      <c r="C2704" t="s">
        <v>185</v>
      </c>
      <c r="D2704" t="s">
        <v>21</v>
      </c>
      <c r="E2704">
        <v>2</v>
      </c>
      <c r="F2704">
        <v>55000</v>
      </c>
    </row>
    <row r="2705" spans="1:6" x14ac:dyDescent="0.25">
      <c r="A2705">
        <v>36</v>
      </c>
      <c r="B2705" t="s">
        <v>6</v>
      </c>
      <c r="C2705" t="s">
        <v>12</v>
      </c>
      <c r="D2705" t="s">
        <v>67</v>
      </c>
      <c r="E2705">
        <v>12</v>
      </c>
      <c r="F2705">
        <v>170000</v>
      </c>
    </row>
    <row r="2706" spans="1:6" x14ac:dyDescent="0.25">
      <c r="A2706">
        <v>30</v>
      </c>
      <c r="B2706" t="s">
        <v>9</v>
      </c>
      <c r="C2706" t="s">
        <v>185</v>
      </c>
      <c r="D2706" t="s">
        <v>8</v>
      </c>
      <c r="E2706">
        <v>5</v>
      </c>
      <c r="F2706">
        <v>90000</v>
      </c>
    </row>
    <row r="2707" spans="1:6" x14ac:dyDescent="0.25">
      <c r="A2707">
        <v>29</v>
      </c>
      <c r="B2707" t="s">
        <v>6</v>
      </c>
      <c r="C2707" t="s">
        <v>185</v>
      </c>
      <c r="D2707" t="s">
        <v>193</v>
      </c>
      <c r="E2707">
        <v>4</v>
      </c>
      <c r="F2707">
        <v>80000</v>
      </c>
    </row>
    <row r="2708" spans="1:6" x14ac:dyDescent="0.25">
      <c r="A2708">
        <v>42</v>
      </c>
      <c r="B2708" t="s">
        <v>6</v>
      </c>
      <c r="C2708" t="s">
        <v>186</v>
      </c>
      <c r="D2708" t="s">
        <v>17</v>
      </c>
      <c r="E2708">
        <v>14</v>
      </c>
      <c r="F2708">
        <v>180000</v>
      </c>
    </row>
    <row r="2709" spans="1:6" x14ac:dyDescent="0.25">
      <c r="A2709">
        <v>26</v>
      </c>
      <c r="B2709" t="s">
        <v>6</v>
      </c>
      <c r="C2709" t="s">
        <v>185</v>
      </c>
      <c r="D2709" t="s">
        <v>21</v>
      </c>
      <c r="E2709">
        <v>2</v>
      </c>
      <c r="F2709">
        <v>60000</v>
      </c>
    </row>
    <row r="2710" spans="1:6" x14ac:dyDescent="0.25">
      <c r="A2710">
        <v>35</v>
      </c>
      <c r="B2710" t="s">
        <v>9</v>
      </c>
      <c r="C2710" t="s">
        <v>186</v>
      </c>
      <c r="D2710" t="s">
        <v>11</v>
      </c>
      <c r="E2710">
        <v>9</v>
      </c>
      <c r="F2710">
        <v>120000</v>
      </c>
    </row>
    <row r="2711" spans="1:6" x14ac:dyDescent="0.25">
      <c r="A2711">
        <v>27</v>
      </c>
      <c r="B2711" t="s">
        <v>9</v>
      </c>
      <c r="C2711" t="s">
        <v>185</v>
      </c>
      <c r="D2711" t="s">
        <v>8</v>
      </c>
      <c r="E2711">
        <v>3</v>
      </c>
      <c r="F2711">
        <v>70000</v>
      </c>
    </row>
    <row r="2712" spans="1:6" x14ac:dyDescent="0.25">
      <c r="A2712">
        <v>48</v>
      </c>
      <c r="B2712" t="s">
        <v>6</v>
      </c>
      <c r="C2712" t="s">
        <v>12</v>
      </c>
      <c r="D2712" t="s">
        <v>194</v>
      </c>
      <c r="E2712">
        <v>18</v>
      </c>
      <c r="F2712">
        <v>210000</v>
      </c>
    </row>
    <row r="2713" spans="1:6" x14ac:dyDescent="0.25">
      <c r="A2713">
        <v>34</v>
      </c>
      <c r="B2713" t="s">
        <v>6</v>
      </c>
      <c r="C2713" t="s">
        <v>186</v>
      </c>
      <c r="D2713" t="s">
        <v>43</v>
      </c>
      <c r="E2713">
        <v>9</v>
      </c>
      <c r="F2713">
        <v>140000</v>
      </c>
    </row>
    <row r="2714" spans="1:6" x14ac:dyDescent="0.25">
      <c r="A2714">
        <v>23</v>
      </c>
      <c r="B2714" t="s">
        <v>9</v>
      </c>
      <c r="C2714" t="s">
        <v>185</v>
      </c>
      <c r="D2714" t="s">
        <v>8</v>
      </c>
      <c r="E2714">
        <v>1</v>
      </c>
      <c r="F2714">
        <v>50000</v>
      </c>
    </row>
    <row r="2715" spans="1:6" x14ac:dyDescent="0.25">
      <c r="A2715">
        <v>32</v>
      </c>
      <c r="B2715" t="s">
        <v>6</v>
      </c>
      <c r="C2715" t="s">
        <v>186</v>
      </c>
      <c r="D2715" t="s">
        <v>17</v>
      </c>
      <c r="E2715">
        <v>7</v>
      </c>
      <c r="F2715">
        <v>110000</v>
      </c>
    </row>
    <row r="2716" spans="1:6" x14ac:dyDescent="0.25">
      <c r="A2716">
        <v>25</v>
      </c>
      <c r="B2716" t="s">
        <v>9</v>
      </c>
      <c r="C2716" t="s">
        <v>186</v>
      </c>
      <c r="D2716" t="s">
        <v>8</v>
      </c>
      <c r="E2716">
        <v>2</v>
      </c>
      <c r="F2716">
        <v>60000</v>
      </c>
    </row>
    <row r="2717" spans="1:6" x14ac:dyDescent="0.25">
      <c r="A2717">
        <v>37</v>
      </c>
      <c r="B2717" t="s">
        <v>6</v>
      </c>
      <c r="C2717" t="s">
        <v>185</v>
      </c>
      <c r="D2717" t="s">
        <v>11</v>
      </c>
      <c r="E2717">
        <v>11</v>
      </c>
      <c r="F2717">
        <v>160000</v>
      </c>
    </row>
    <row r="2718" spans="1:6" x14ac:dyDescent="0.25">
      <c r="A2718">
        <v>28</v>
      </c>
      <c r="B2718" t="s">
        <v>6</v>
      </c>
      <c r="C2718" t="s">
        <v>185</v>
      </c>
      <c r="D2718" t="s">
        <v>8</v>
      </c>
      <c r="E2718">
        <v>4</v>
      </c>
      <c r="F2718">
        <v>75000</v>
      </c>
    </row>
    <row r="2719" spans="1:6" x14ac:dyDescent="0.25">
      <c r="A2719">
        <v>41</v>
      </c>
      <c r="B2719" t="s">
        <v>9</v>
      </c>
      <c r="C2719" t="s">
        <v>12</v>
      </c>
      <c r="D2719" t="s">
        <v>194</v>
      </c>
      <c r="E2719">
        <v>16</v>
      </c>
      <c r="F2719">
        <v>200000</v>
      </c>
    </row>
    <row r="2720" spans="1:6" x14ac:dyDescent="0.25">
      <c r="A2720">
        <v>34</v>
      </c>
      <c r="B2720" t="s">
        <v>6</v>
      </c>
      <c r="C2720" t="s">
        <v>186</v>
      </c>
      <c r="D2720" t="s">
        <v>11</v>
      </c>
      <c r="E2720">
        <v>8</v>
      </c>
      <c r="F2720">
        <v>100000</v>
      </c>
    </row>
    <row r="2721" spans="1:6" x14ac:dyDescent="0.25">
      <c r="A2721">
        <v>24</v>
      </c>
      <c r="B2721" t="s">
        <v>9</v>
      </c>
      <c r="C2721" t="s">
        <v>185</v>
      </c>
      <c r="D2721" t="s">
        <v>21</v>
      </c>
      <c r="E2721">
        <v>2</v>
      </c>
      <c r="F2721">
        <v>55000</v>
      </c>
    </row>
    <row r="2722" spans="1:6" x14ac:dyDescent="0.25">
      <c r="A2722">
        <v>36</v>
      </c>
      <c r="B2722" t="s">
        <v>6</v>
      </c>
      <c r="C2722" t="s">
        <v>12</v>
      </c>
      <c r="D2722" t="s">
        <v>67</v>
      </c>
      <c r="E2722">
        <v>12</v>
      </c>
      <c r="F2722">
        <v>170000</v>
      </c>
    </row>
    <row r="2723" spans="1:6" x14ac:dyDescent="0.25">
      <c r="A2723">
        <v>30</v>
      </c>
      <c r="B2723" t="s">
        <v>9</v>
      </c>
      <c r="C2723" t="s">
        <v>185</v>
      </c>
      <c r="D2723" t="s">
        <v>8</v>
      </c>
      <c r="E2723">
        <v>5</v>
      </c>
      <c r="F2723">
        <v>90000</v>
      </c>
    </row>
    <row r="2724" spans="1:6" x14ac:dyDescent="0.25">
      <c r="A2724">
        <v>29</v>
      </c>
      <c r="B2724" t="s">
        <v>6</v>
      </c>
      <c r="C2724" t="s">
        <v>185</v>
      </c>
      <c r="D2724" t="s">
        <v>193</v>
      </c>
      <c r="E2724">
        <v>4</v>
      </c>
      <c r="F2724">
        <v>80000</v>
      </c>
    </row>
    <row r="2725" spans="1:6" x14ac:dyDescent="0.25">
      <c r="A2725">
        <v>42</v>
      </c>
      <c r="B2725" t="s">
        <v>6</v>
      </c>
      <c r="C2725" t="s">
        <v>186</v>
      </c>
      <c r="D2725" t="s">
        <v>17</v>
      </c>
      <c r="E2725">
        <v>14</v>
      </c>
      <c r="F2725">
        <v>180000</v>
      </c>
    </row>
    <row r="2726" spans="1:6" x14ac:dyDescent="0.25">
      <c r="A2726">
        <v>26</v>
      </c>
      <c r="B2726" t="s">
        <v>6</v>
      </c>
      <c r="C2726" t="s">
        <v>185</v>
      </c>
      <c r="D2726" t="s">
        <v>21</v>
      </c>
      <c r="E2726">
        <v>2</v>
      </c>
      <c r="F2726">
        <v>60000</v>
      </c>
    </row>
    <row r="2727" spans="1:6" x14ac:dyDescent="0.25">
      <c r="A2727">
        <v>35</v>
      </c>
      <c r="B2727" t="s">
        <v>9</v>
      </c>
      <c r="C2727" t="s">
        <v>186</v>
      </c>
      <c r="D2727" t="s">
        <v>11</v>
      </c>
      <c r="E2727">
        <v>9</v>
      </c>
      <c r="F2727">
        <v>120000</v>
      </c>
    </row>
    <row r="2728" spans="1:6" x14ac:dyDescent="0.25">
      <c r="A2728">
        <v>27</v>
      </c>
      <c r="B2728" t="s">
        <v>9</v>
      </c>
      <c r="C2728" t="s">
        <v>185</v>
      </c>
      <c r="D2728" t="s">
        <v>8</v>
      </c>
      <c r="E2728">
        <v>3</v>
      </c>
      <c r="F2728">
        <v>70000</v>
      </c>
    </row>
    <row r="2729" spans="1:6" x14ac:dyDescent="0.25">
      <c r="A2729">
        <v>48</v>
      </c>
      <c r="B2729" t="s">
        <v>6</v>
      </c>
      <c r="C2729" t="s">
        <v>12</v>
      </c>
      <c r="D2729" t="s">
        <v>194</v>
      </c>
      <c r="E2729">
        <v>18</v>
      </c>
      <c r="F2729">
        <v>210000</v>
      </c>
    </row>
    <row r="2730" spans="1:6" x14ac:dyDescent="0.25">
      <c r="A2730">
        <v>34</v>
      </c>
      <c r="B2730" t="s">
        <v>6</v>
      </c>
      <c r="C2730" t="s">
        <v>186</v>
      </c>
      <c r="D2730" t="s">
        <v>43</v>
      </c>
      <c r="E2730">
        <v>9</v>
      </c>
      <c r="F2730">
        <v>140000</v>
      </c>
    </row>
    <row r="2731" spans="1:6" x14ac:dyDescent="0.25">
      <c r="A2731">
        <v>23</v>
      </c>
      <c r="B2731" t="s">
        <v>9</v>
      </c>
      <c r="C2731" t="s">
        <v>185</v>
      </c>
      <c r="D2731" t="s">
        <v>8</v>
      </c>
      <c r="E2731">
        <v>1</v>
      </c>
      <c r="F2731">
        <v>50000</v>
      </c>
    </row>
    <row r="2732" spans="1:6" x14ac:dyDescent="0.25">
      <c r="A2732">
        <v>32</v>
      </c>
      <c r="B2732" t="s">
        <v>6</v>
      </c>
      <c r="C2732" t="s">
        <v>186</v>
      </c>
      <c r="D2732" t="s">
        <v>17</v>
      </c>
      <c r="E2732">
        <v>7</v>
      </c>
      <c r="F2732">
        <v>110000</v>
      </c>
    </row>
    <row r="2733" spans="1:6" x14ac:dyDescent="0.25">
      <c r="A2733">
        <v>25</v>
      </c>
      <c r="B2733" t="s">
        <v>9</v>
      </c>
      <c r="C2733" t="s">
        <v>186</v>
      </c>
      <c r="D2733" t="s">
        <v>8</v>
      </c>
      <c r="E2733">
        <v>2</v>
      </c>
      <c r="F2733">
        <v>60000</v>
      </c>
    </row>
    <row r="2734" spans="1:6" x14ac:dyDescent="0.25">
      <c r="A2734">
        <v>37</v>
      </c>
      <c r="B2734" t="s">
        <v>6</v>
      </c>
      <c r="C2734" t="s">
        <v>185</v>
      </c>
      <c r="D2734" t="s">
        <v>11</v>
      </c>
      <c r="E2734">
        <v>11</v>
      </c>
      <c r="F2734">
        <v>160000</v>
      </c>
    </row>
    <row r="2735" spans="1:6" x14ac:dyDescent="0.25">
      <c r="A2735">
        <v>28</v>
      </c>
      <c r="B2735" t="s">
        <v>6</v>
      </c>
      <c r="C2735" t="s">
        <v>185</v>
      </c>
      <c r="D2735" t="s">
        <v>8</v>
      </c>
      <c r="E2735">
        <v>4</v>
      </c>
      <c r="F2735">
        <v>75000</v>
      </c>
    </row>
    <row r="2736" spans="1:6" x14ac:dyDescent="0.25">
      <c r="A2736">
        <v>41</v>
      </c>
      <c r="B2736" t="s">
        <v>9</v>
      </c>
      <c r="C2736" t="s">
        <v>12</v>
      </c>
      <c r="D2736" t="s">
        <v>194</v>
      </c>
      <c r="E2736">
        <v>16</v>
      </c>
      <c r="F2736">
        <v>200000</v>
      </c>
    </row>
    <row r="2737" spans="1:6" x14ac:dyDescent="0.25">
      <c r="A2737">
        <v>34</v>
      </c>
      <c r="B2737" t="s">
        <v>6</v>
      </c>
      <c r="C2737" t="s">
        <v>186</v>
      </c>
      <c r="D2737" t="s">
        <v>11</v>
      </c>
      <c r="E2737">
        <v>8</v>
      </c>
      <c r="F2737">
        <v>100000</v>
      </c>
    </row>
    <row r="2738" spans="1:6" x14ac:dyDescent="0.25">
      <c r="A2738">
        <v>24</v>
      </c>
      <c r="B2738" t="s">
        <v>9</v>
      </c>
      <c r="C2738" t="s">
        <v>185</v>
      </c>
      <c r="D2738" t="s">
        <v>21</v>
      </c>
      <c r="E2738">
        <v>2</v>
      </c>
      <c r="F2738">
        <v>55000</v>
      </c>
    </row>
    <row r="2739" spans="1:6" x14ac:dyDescent="0.25">
      <c r="A2739">
        <v>36</v>
      </c>
      <c r="B2739" t="s">
        <v>6</v>
      </c>
      <c r="C2739" t="s">
        <v>12</v>
      </c>
      <c r="D2739" t="s">
        <v>67</v>
      </c>
      <c r="E2739">
        <v>12</v>
      </c>
      <c r="F2739">
        <v>170000</v>
      </c>
    </row>
    <row r="2740" spans="1:6" x14ac:dyDescent="0.25">
      <c r="A2740">
        <v>30</v>
      </c>
      <c r="B2740" t="s">
        <v>9</v>
      </c>
      <c r="C2740" t="s">
        <v>185</v>
      </c>
      <c r="D2740" t="s">
        <v>8</v>
      </c>
      <c r="E2740">
        <v>5</v>
      </c>
      <c r="F2740">
        <v>90000</v>
      </c>
    </row>
    <row r="2741" spans="1:6" x14ac:dyDescent="0.25">
      <c r="A2741">
        <v>29</v>
      </c>
      <c r="B2741" t="s">
        <v>6</v>
      </c>
      <c r="C2741" t="s">
        <v>185</v>
      </c>
      <c r="D2741" t="s">
        <v>193</v>
      </c>
      <c r="E2741">
        <v>4</v>
      </c>
      <c r="F2741">
        <v>80000</v>
      </c>
    </row>
    <row r="2742" spans="1:6" x14ac:dyDescent="0.25">
      <c r="A2742">
        <v>42</v>
      </c>
      <c r="B2742" t="s">
        <v>6</v>
      </c>
      <c r="C2742" t="s">
        <v>186</v>
      </c>
      <c r="D2742" t="s">
        <v>17</v>
      </c>
      <c r="E2742">
        <v>14</v>
      </c>
      <c r="F2742">
        <v>180000</v>
      </c>
    </row>
    <row r="2743" spans="1:6" x14ac:dyDescent="0.25">
      <c r="A2743">
        <v>26</v>
      </c>
      <c r="B2743" t="s">
        <v>6</v>
      </c>
      <c r="C2743" t="s">
        <v>185</v>
      </c>
      <c r="D2743" t="s">
        <v>21</v>
      </c>
      <c r="E2743">
        <v>2</v>
      </c>
      <c r="F2743">
        <v>60000</v>
      </c>
    </row>
    <row r="2744" spans="1:6" x14ac:dyDescent="0.25">
      <c r="A2744">
        <v>35</v>
      </c>
      <c r="B2744" t="s">
        <v>9</v>
      </c>
      <c r="C2744" t="s">
        <v>186</v>
      </c>
      <c r="D2744" t="s">
        <v>11</v>
      </c>
      <c r="E2744">
        <v>9</v>
      </c>
      <c r="F2744">
        <v>120000</v>
      </c>
    </row>
    <row r="2745" spans="1:6" x14ac:dyDescent="0.25">
      <c r="A2745">
        <v>27</v>
      </c>
      <c r="B2745" t="s">
        <v>9</v>
      </c>
      <c r="C2745" t="s">
        <v>185</v>
      </c>
      <c r="D2745" t="s">
        <v>8</v>
      </c>
      <c r="E2745">
        <v>3</v>
      </c>
      <c r="F2745">
        <v>70000</v>
      </c>
    </row>
    <row r="2746" spans="1:6" x14ac:dyDescent="0.25">
      <c r="A2746">
        <v>48</v>
      </c>
      <c r="B2746" t="s">
        <v>6</v>
      </c>
      <c r="C2746" t="s">
        <v>12</v>
      </c>
      <c r="D2746" t="s">
        <v>194</v>
      </c>
      <c r="E2746">
        <v>18</v>
      </c>
      <c r="F2746">
        <v>210000</v>
      </c>
    </row>
    <row r="2747" spans="1:6" x14ac:dyDescent="0.25">
      <c r="A2747">
        <v>34</v>
      </c>
      <c r="B2747" t="s">
        <v>6</v>
      </c>
      <c r="C2747" t="s">
        <v>186</v>
      </c>
      <c r="D2747" t="s">
        <v>43</v>
      </c>
      <c r="E2747">
        <v>9</v>
      </c>
      <c r="F2747">
        <v>140000</v>
      </c>
    </row>
    <row r="2748" spans="1:6" x14ac:dyDescent="0.25">
      <c r="A2748">
        <v>23</v>
      </c>
      <c r="B2748" t="s">
        <v>9</v>
      </c>
      <c r="C2748" t="s">
        <v>185</v>
      </c>
      <c r="D2748" t="s">
        <v>8</v>
      </c>
      <c r="E2748">
        <v>1</v>
      </c>
      <c r="F2748">
        <v>50000</v>
      </c>
    </row>
    <row r="2749" spans="1:6" x14ac:dyDescent="0.25">
      <c r="A2749">
        <v>32</v>
      </c>
      <c r="B2749" t="s">
        <v>6</v>
      </c>
      <c r="C2749" t="s">
        <v>186</v>
      </c>
      <c r="D2749" t="s">
        <v>17</v>
      </c>
      <c r="E2749">
        <v>7</v>
      </c>
      <c r="F2749">
        <v>110000</v>
      </c>
    </row>
    <row r="2750" spans="1:6" x14ac:dyDescent="0.25">
      <c r="A2750">
        <v>25</v>
      </c>
      <c r="B2750" t="s">
        <v>9</v>
      </c>
      <c r="C2750" t="s">
        <v>186</v>
      </c>
      <c r="D2750" t="s">
        <v>8</v>
      </c>
      <c r="E2750">
        <v>2</v>
      </c>
      <c r="F2750">
        <v>60000</v>
      </c>
    </row>
    <row r="2751" spans="1:6" x14ac:dyDescent="0.25">
      <c r="A2751">
        <v>37</v>
      </c>
      <c r="B2751" t="s">
        <v>6</v>
      </c>
      <c r="C2751" t="s">
        <v>185</v>
      </c>
      <c r="D2751" t="s">
        <v>11</v>
      </c>
      <c r="E2751">
        <v>11</v>
      </c>
      <c r="F2751">
        <v>160000</v>
      </c>
    </row>
    <row r="2752" spans="1:6" x14ac:dyDescent="0.25">
      <c r="A2752">
        <v>28</v>
      </c>
      <c r="B2752" t="s">
        <v>6</v>
      </c>
      <c r="C2752" t="s">
        <v>185</v>
      </c>
      <c r="D2752" t="s">
        <v>8</v>
      </c>
      <c r="E2752">
        <v>4</v>
      </c>
      <c r="F2752">
        <v>75000</v>
      </c>
    </row>
    <row r="2753" spans="1:6" x14ac:dyDescent="0.25">
      <c r="A2753">
        <v>41</v>
      </c>
      <c r="B2753" t="s">
        <v>9</v>
      </c>
      <c r="C2753" t="s">
        <v>12</v>
      </c>
      <c r="D2753" t="s">
        <v>194</v>
      </c>
      <c r="E2753">
        <v>16</v>
      </c>
      <c r="F2753">
        <v>200000</v>
      </c>
    </row>
    <row r="2754" spans="1:6" x14ac:dyDescent="0.25">
      <c r="A2754">
        <v>34</v>
      </c>
      <c r="B2754" t="s">
        <v>6</v>
      </c>
      <c r="C2754" t="s">
        <v>186</v>
      </c>
      <c r="D2754" t="s">
        <v>11</v>
      </c>
      <c r="E2754">
        <v>8</v>
      </c>
      <c r="F2754">
        <v>100000</v>
      </c>
    </row>
    <row r="2755" spans="1:6" x14ac:dyDescent="0.25">
      <c r="A2755">
        <v>24</v>
      </c>
      <c r="B2755" t="s">
        <v>9</v>
      </c>
      <c r="C2755" t="s">
        <v>185</v>
      </c>
      <c r="D2755" t="s">
        <v>21</v>
      </c>
      <c r="E2755">
        <v>2</v>
      </c>
      <c r="F2755">
        <v>55000</v>
      </c>
    </row>
    <row r="2756" spans="1:6" x14ac:dyDescent="0.25">
      <c r="A2756">
        <v>36</v>
      </c>
      <c r="B2756" t="s">
        <v>6</v>
      </c>
      <c r="C2756" t="s">
        <v>12</v>
      </c>
      <c r="D2756" t="s">
        <v>67</v>
      </c>
      <c r="E2756">
        <v>12</v>
      </c>
      <c r="F2756">
        <v>170000</v>
      </c>
    </row>
    <row r="2757" spans="1:6" x14ac:dyDescent="0.25">
      <c r="A2757">
        <v>30</v>
      </c>
      <c r="B2757" t="s">
        <v>9</v>
      </c>
      <c r="C2757" t="s">
        <v>185</v>
      </c>
      <c r="D2757" t="s">
        <v>8</v>
      </c>
      <c r="E2757">
        <v>5</v>
      </c>
      <c r="F2757">
        <v>90000</v>
      </c>
    </row>
    <row r="2758" spans="1:6" x14ac:dyDescent="0.25">
      <c r="A2758">
        <v>29</v>
      </c>
      <c r="B2758" t="s">
        <v>6</v>
      </c>
      <c r="C2758" t="s">
        <v>185</v>
      </c>
      <c r="D2758" t="s">
        <v>193</v>
      </c>
      <c r="E2758">
        <v>4</v>
      </c>
      <c r="F2758">
        <v>80000</v>
      </c>
    </row>
    <row r="2759" spans="1:6" x14ac:dyDescent="0.25">
      <c r="A2759">
        <v>42</v>
      </c>
      <c r="B2759" t="s">
        <v>6</v>
      </c>
      <c r="C2759" t="s">
        <v>186</v>
      </c>
      <c r="D2759" t="s">
        <v>17</v>
      </c>
      <c r="E2759">
        <v>14</v>
      </c>
      <c r="F2759">
        <v>180000</v>
      </c>
    </row>
    <row r="2760" spans="1:6" x14ac:dyDescent="0.25">
      <c r="A2760">
        <v>26</v>
      </c>
      <c r="B2760" t="s">
        <v>6</v>
      </c>
      <c r="C2760" t="s">
        <v>185</v>
      </c>
      <c r="D2760" t="s">
        <v>21</v>
      </c>
      <c r="E2760">
        <v>2</v>
      </c>
      <c r="F2760">
        <v>60000</v>
      </c>
    </row>
    <row r="2761" spans="1:6" x14ac:dyDescent="0.25">
      <c r="A2761">
        <v>35</v>
      </c>
      <c r="B2761" t="s">
        <v>9</v>
      </c>
      <c r="C2761" t="s">
        <v>186</v>
      </c>
      <c r="D2761" t="s">
        <v>11</v>
      </c>
      <c r="E2761">
        <v>9</v>
      </c>
      <c r="F2761">
        <v>120000</v>
      </c>
    </row>
    <row r="2762" spans="1:6" x14ac:dyDescent="0.25">
      <c r="A2762">
        <v>27</v>
      </c>
      <c r="B2762" t="s">
        <v>9</v>
      </c>
      <c r="C2762" t="s">
        <v>185</v>
      </c>
      <c r="D2762" t="s">
        <v>8</v>
      </c>
      <c r="E2762">
        <v>3</v>
      </c>
      <c r="F2762">
        <v>70000</v>
      </c>
    </row>
    <row r="2763" spans="1:6" x14ac:dyDescent="0.25">
      <c r="A2763">
        <v>48</v>
      </c>
      <c r="B2763" t="s">
        <v>6</v>
      </c>
      <c r="C2763" t="s">
        <v>12</v>
      </c>
      <c r="D2763" t="s">
        <v>194</v>
      </c>
      <c r="E2763">
        <v>18</v>
      </c>
      <c r="F2763">
        <v>210000</v>
      </c>
    </row>
    <row r="2764" spans="1:6" x14ac:dyDescent="0.25">
      <c r="A2764">
        <v>34</v>
      </c>
      <c r="B2764" t="s">
        <v>6</v>
      </c>
      <c r="C2764" t="s">
        <v>186</v>
      </c>
      <c r="D2764" t="s">
        <v>43</v>
      </c>
      <c r="E2764">
        <v>9</v>
      </c>
      <c r="F2764">
        <v>140000</v>
      </c>
    </row>
    <row r="2765" spans="1:6" x14ac:dyDescent="0.25">
      <c r="A2765">
        <v>23</v>
      </c>
      <c r="B2765" t="s">
        <v>9</v>
      </c>
      <c r="C2765" t="s">
        <v>185</v>
      </c>
      <c r="D2765" t="s">
        <v>8</v>
      </c>
      <c r="E2765">
        <v>1</v>
      </c>
      <c r="F2765">
        <v>50000</v>
      </c>
    </row>
    <row r="2766" spans="1:6" x14ac:dyDescent="0.25">
      <c r="A2766">
        <v>32</v>
      </c>
      <c r="B2766" t="s">
        <v>6</v>
      </c>
      <c r="C2766" t="s">
        <v>186</v>
      </c>
      <c r="D2766" t="s">
        <v>17</v>
      </c>
      <c r="E2766">
        <v>7</v>
      </c>
      <c r="F2766">
        <v>110000</v>
      </c>
    </row>
    <row r="2767" spans="1:6" x14ac:dyDescent="0.25">
      <c r="A2767">
        <v>25</v>
      </c>
      <c r="B2767" t="s">
        <v>9</v>
      </c>
      <c r="C2767" t="s">
        <v>186</v>
      </c>
      <c r="D2767" t="s">
        <v>8</v>
      </c>
      <c r="E2767">
        <v>2</v>
      </c>
      <c r="F2767">
        <v>60000</v>
      </c>
    </row>
    <row r="2768" spans="1:6" x14ac:dyDescent="0.25">
      <c r="A2768">
        <v>37</v>
      </c>
      <c r="B2768" t="s">
        <v>6</v>
      </c>
      <c r="C2768" t="s">
        <v>185</v>
      </c>
      <c r="D2768" t="s">
        <v>11</v>
      </c>
      <c r="E2768">
        <v>11</v>
      </c>
      <c r="F2768">
        <v>160000</v>
      </c>
    </row>
    <row r="2769" spans="1:6" x14ac:dyDescent="0.25">
      <c r="A2769">
        <v>28</v>
      </c>
      <c r="B2769" t="s">
        <v>6</v>
      </c>
      <c r="C2769" t="s">
        <v>185</v>
      </c>
      <c r="D2769" t="s">
        <v>8</v>
      </c>
      <c r="E2769">
        <v>4</v>
      </c>
      <c r="F2769">
        <v>75000</v>
      </c>
    </row>
    <row r="2770" spans="1:6" x14ac:dyDescent="0.25">
      <c r="A2770">
        <v>41</v>
      </c>
      <c r="B2770" t="s">
        <v>9</v>
      </c>
      <c r="C2770" t="s">
        <v>12</v>
      </c>
      <c r="D2770" t="s">
        <v>194</v>
      </c>
      <c r="E2770">
        <v>16</v>
      </c>
      <c r="F2770">
        <v>200000</v>
      </c>
    </row>
    <row r="2771" spans="1:6" x14ac:dyDescent="0.25">
      <c r="A2771">
        <v>34</v>
      </c>
      <c r="B2771" t="s">
        <v>6</v>
      </c>
      <c r="C2771" t="s">
        <v>186</v>
      </c>
      <c r="D2771" t="s">
        <v>11</v>
      </c>
      <c r="E2771">
        <v>8</v>
      </c>
      <c r="F2771">
        <v>100000</v>
      </c>
    </row>
    <row r="2772" spans="1:6" x14ac:dyDescent="0.25">
      <c r="A2772">
        <v>24</v>
      </c>
      <c r="B2772" t="s">
        <v>9</v>
      </c>
      <c r="C2772" t="s">
        <v>185</v>
      </c>
      <c r="D2772" t="s">
        <v>21</v>
      </c>
      <c r="E2772">
        <v>2</v>
      </c>
      <c r="F2772">
        <v>55000</v>
      </c>
    </row>
    <row r="2773" spans="1:6" x14ac:dyDescent="0.25">
      <c r="A2773">
        <v>36</v>
      </c>
      <c r="B2773" t="s">
        <v>6</v>
      </c>
      <c r="C2773" t="s">
        <v>12</v>
      </c>
      <c r="D2773" t="s">
        <v>67</v>
      </c>
      <c r="E2773">
        <v>12</v>
      </c>
      <c r="F2773">
        <v>170000</v>
      </c>
    </row>
    <row r="2774" spans="1:6" x14ac:dyDescent="0.25">
      <c r="A2774">
        <v>30</v>
      </c>
      <c r="B2774" t="s">
        <v>9</v>
      </c>
      <c r="C2774" t="s">
        <v>185</v>
      </c>
      <c r="D2774" t="s">
        <v>8</v>
      </c>
      <c r="E2774">
        <v>5</v>
      </c>
      <c r="F2774">
        <v>90000</v>
      </c>
    </row>
    <row r="2775" spans="1:6" x14ac:dyDescent="0.25">
      <c r="A2775">
        <v>29</v>
      </c>
      <c r="B2775" t="s">
        <v>6</v>
      </c>
      <c r="C2775" t="s">
        <v>185</v>
      </c>
      <c r="D2775" t="s">
        <v>193</v>
      </c>
      <c r="E2775">
        <v>4</v>
      </c>
      <c r="F2775">
        <v>80000</v>
      </c>
    </row>
    <row r="2776" spans="1:6" x14ac:dyDescent="0.25">
      <c r="A2776">
        <v>42</v>
      </c>
      <c r="B2776" t="s">
        <v>6</v>
      </c>
      <c r="C2776" t="s">
        <v>186</v>
      </c>
      <c r="D2776" t="s">
        <v>17</v>
      </c>
      <c r="E2776">
        <v>14</v>
      </c>
      <c r="F2776">
        <v>180000</v>
      </c>
    </row>
    <row r="2777" spans="1:6" x14ac:dyDescent="0.25">
      <c r="A2777">
        <v>26</v>
      </c>
      <c r="B2777" t="s">
        <v>6</v>
      </c>
      <c r="C2777" t="s">
        <v>185</v>
      </c>
      <c r="D2777" t="s">
        <v>21</v>
      </c>
      <c r="E2777">
        <v>2</v>
      </c>
      <c r="F2777">
        <v>60000</v>
      </c>
    </row>
    <row r="2778" spans="1:6" x14ac:dyDescent="0.25">
      <c r="A2778">
        <v>35</v>
      </c>
      <c r="B2778" t="s">
        <v>9</v>
      </c>
      <c r="C2778" t="s">
        <v>186</v>
      </c>
      <c r="D2778" t="s">
        <v>11</v>
      </c>
      <c r="E2778">
        <v>9</v>
      </c>
      <c r="F2778">
        <v>120000</v>
      </c>
    </row>
    <row r="2779" spans="1:6" x14ac:dyDescent="0.25">
      <c r="A2779">
        <v>27</v>
      </c>
      <c r="B2779" t="s">
        <v>9</v>
      </c>
      <c r="C2779" t="s">
        <v>185</v>
      </c>
      <c r="D2779" t="s">
        <v>8</v>
      </c>
      <c r="E2779">
        <v>3</v>
      </c>
      <c r="F2779">
        <v>70000</v>
      </c>
    </row>
    <row r="2780" spans="1:6" x14ac:dyDescent="0.25">
      <c r="A2780">
        <v>48</v>
      </c>
      <c r="B2780" t="s">
        <v>6</v>
      </c>
      <c r="C2780" t="s">
        <v>12</v>
      </c>
      <c r="D2780" t="s">
        <v>194</v>
      </c>
      <c r="E2780">
        <v>18</v>
      </c>
      <c r="F2780">
        <v>210000</v>
      </c>
    </row>
    <row r="2781" spans="1:6" x14ac:dyDescent="0.25">
      <c r="A2781">
        <v>29</v>
      </c>
      <c r="B2781" t="s">
        <v>9</v>
      </c>
      <c r="C2781" t="s">
        <v>185</v>
      </c>
      <c r="D2781" t="s">
        <v>190</v>
      </c>
      <c r="E2781">
        <v>6</v>
      </c>
      <c r="F2781">
        <v>103579</v>
      </c>
    </row>
    <row r="2782" spans="1:6" x14ac:dyDescent="0.25">
      <c r="A2782">
        <v>45</v>
      </c>
      <c r="B2782" t="s">
        <v>6</v>
      </c>
      <c r="C2782" t="s">
        <v>186</v>
      </c>
      <c r="D2782" t="s">
        <v>187</v>
      </c>
      <c r="E2782">
        <v>19</v>
      </c>
      <c r="F2782">
        <v>163780</v>
      </c>
    </row>
    <row r="2783" spans="1:6" x14ac:dyDescent="0.25">
      <c r="A2783">
        <v>36</v>
      </c>
      <c r="B2783" t="s">
        <v>6</v>
      </c>
      <c r="C2783" t="s">
        <v>185</v>
      </c>
      <c r="D2783" t="s">
        <v>191</v>
      </c>
      <c r="E2783">
        <v>12</v>
      </c>
      <c r="F2783">
        <v>137878</v>
      </c>
    </row>
    <row r="2784" spans="1:6" x14ac:dyDescent="0.25">
      <c r="A2784">
        <v>30</v>
      </c>
      <c r="B2784" t="s">
        <v>9</v>
      </c>
      <c r="C2784" t="s">
        <v>186</v>
      </c>
      <c r="D2784" t="s">
        <v>189</v>
      </c>
      <c r="E2784">
        <v>4</v>
      </c>
      <c r="F2784">
        <v>92438</v>
      </c>
    </row>
    <row r="2785" spans="1:6" x14ac:dyDescent="0.25">
      <c r="A2785">
        <v>28</v>
      </c>
      <c r="B2785" t="s">
        <v>6</v>
      </c>
      <c r="C2785" t="s">
        <v>186</v>
      </c>
      <c r="D2785" t="s">
        <v>190</v>
      </c>
      <c r="E2785">
        <v>5</v>
      </c>
      <c r="F2785">
        <v>84181</v>
      </c>
    </row>
    <row r="2786" spans="1:6" x14ac:dyDescent="0.25">
      <c r="A2786">
        <v>46</v>
      </c>
      <c r="B2786" t="s">
        <v>9</v>
      </c>
      <c r="C2786" t="s">
        <v>12</v>
      </c>
      <c r="D2786" t="s">
        <v>187</v>
      </c>
      <c r="E2786">
        <v>21</v>
      </c>
      <c r="F2786">
        <v>174821</v>
      </c>
    </row>
    <row r="2787" spans="1:6" x14ac:dyDescent="0.25">
      <c r="A2787">
        <v>34</v>
      </c>
      <c r="B2787" t="s">
        <v>6</v>
      </c>
      <c r="C2787" t="s">
        <v>185</v>
      </c>
      <c r="D2787" t="s">
        <v>188</v>
      </c>
      <c r="E2787">
        <v>10</v>
      </c>
      <c r="F2787">
        <v>126520</v>
      </c>
    </row>
    <row r="2788" spans="1:6" x14ac:dyDescent="0.25">
      <c r="A2788">
        <v>44</v>
      </c>
      <c r="B2788" t="s">
        <v>6</v>
      </c>
      <c r="C2788" t="s">
        <v>186</v>
      </c>
      <c r="D2788" t="s">
        <v>78</v>
      </c>
      <c r="E2788">
        <v>18</v>
      </c>
      <c r="F2788">
        <v>152168</v>
      </c>
    </row>
    <row r="2789" spans="1:6" x14ac:dyDescent="0.25">
      <c r="A2789">
        <v>55</v>
      </c>
      <c r="B2789" t="s">
        <v>9</v>
      </c>
      <c r="C2789" t="s">
        <v>12</v>
      </c>
      <c r="D2789" t="s">
        <v>187</v>
      </c>
      <c r="E2789">
        <v>29</v>
      </c>
      <c r="F2789">
        <v>190543</v>
      </c>
    </row>
    <row r="2790" spans="1:6" x14ac:dyDescent="0.25">
      <c r="A2790">
        <v>35</v>
      </c>
      <c r="B2790" t="s">
        <v>6</v>
      </c>
      <c r="C2790" t="s">
        <v>186</v>
      </c>
      <c r="D2790" t="s">
        <v>190</v>
      </c>
      <c r="E2790">
        <v>9</v>
      </c>
      <c r="F2790">
        <v>131547</v>
      </c>
    </row>
    <row r="2791" spans="1:6" x14ac:dyDescent="0.25">
      <c r="A2791">
        <v>54</v>
      </c>
      <c r="B2791" t="s">
        <v>6</v>
      </c>
      <c r="C2791" t="s">
        <v>185</v>
      </c>
      <c r="D2791" t="s">
        <v>189</v>
      </c>
      <c r="E2791">
        <v>28</v>
      </c>
      <c r="F2791">
        <v>192292</v>
      </c>
    </row>
    <row r="2792" spans="1:6" x14ac:dyDescent="0.25">
      <c r="A2792">
        <v>23</v>
      </c>
      <c r="B2792" t="s">
        <v>9</v>
      </c>
      <c r="C2792" t="s">
        <v>196</v>
      </c>
      <c r="D2792" t="s">
        <v>188</v>
      </c>
      <c r="E2792">
        <v>1</v>
      </c>
      <c r="F2792">
        <v>52807</v>
      </c>
    </row>
    <row r="2793" spans="1:6" x14ac:dyDescent="0.25">
      <c r="A2793">
        <v>46</v>
      </c>
      <c r="B2793" t="s">
        <v>6</v>
      </c>
      <c r="C2793" t="s">
        <v>186</v>
      </c>
      <c r="D2793" t="s">
        <v>78</v>
      </c>
      <c r="E2793">
        <v>20</v>
      </c>
      <c r="F2793">
        <v>174938</v>
      </c>
    </row>
    <row r="2794" spans="1:6" x14ac:dyDescent="0.25">
      <c r="A2794">
        <v>33</v>
      </c>
      <c r="B2794" t="s">
        <v>9</v>
      </c>
      <c r="C2794" t="s">
        <v>185</v>
      </c>
      <c r="D2794" t="s">
        <v>190</v>
      </c>
      <c r="E2794">
        <v>8</v>
      </c>
      <c r="F2794">
        <v>124071</v>
      </c>
    </row>
    <row r="2795" spans="1:6" x14ac:dyDescent="0.25">
      <c r="A2795">
        <v>26</v>
      </c>
      <c r="B2795" t="s">
        <v>6</v>
      </c>
      <c r="C2795" t="s">
        <v>186</v>
      </c>
      <c r="D2795" t="s">
        <v>191</v>
      </c>
      <c r="E2795">
        <v>3</v>
      </c>
      <c r="F2795">
        <v>73640</v>
      </c>
    </row>
    <row r="2796" spans="1:6" x14ac:dyDescent="0.25">
      <c r="A2796">
        <v>43</v>
      </c>
      <c r="B2796" t="s">
        <v>9</v>
      </c>
      <c r="C2796" t="s">
        <v>12</v>
      </c>
      <c r="D2796" t="s">
        <v>187</v>
      </c>
      <c r="E2796">
        <v>19</v>
      </c>
      <c r="F2796">
        <v>156486</v>
      </c>
    </row>
    <row r="2797" spans="1:6" x14ac:dyDescent="0.25">
      <c r="A2797">
        <v>36</v>
      </c>
      <c r="B2797" t="s">
        <v>6</v>
      </c>
      <c r="C2797" t="s">
        <v>186</v>
      </c>
      <c r="D2797" t="s">
        <v>190</v>
      </c>
      <c r="E2797">
        <v>11</v>
      </c>
      <c r="F2797">
        <v>138859</v>
      </c>
    </row>
    <row r="2798" spans="1:6" x14ac:dyDescent="0.25">
      <c r="A2798">
        <v>23</v>
      </c>
      <c r="B2798" t="s">
        <v>9</v>
      </c>
      <c r="C2798" t="s">
        <v>185</v>
      </c>
      <c r="D2798" t="s">
        <v>189</v>
      </c>
      <c r="E2798">
        <v>0</v>
      </c>
      <c r="F2798">
        <v>52831</v>
      </c>
    </row>
    <row r="2799" spans="1:6" x14ac:dyDescent="0.25">
      <c r="A2799">
        <v>49</v>
      </c>
      <c r="B2799" t="s">
        <v>6</v>
      </c>
      <c r="C2799" t="s">
        <v>186</v>
      </c>
      <c r="D2799" t="s">
        <v>187</v>
      </c>
      <c r="E2799">
        <v>23</v>
      </c>
      <c r="F2799">
        <v>182392</v>
      </c>
    </row>
    <row r="2800" spans="1:6" x14ac:dyDescent="0.25">
      <c r="A2800">
        <v>35</v>
      </c>
      <c r="B2800" t="s">
        <v>9</v>
      </c>
      <c r="C2800" t="s">
        <v>186</v>
      </c>
      <c r="D2800" t="s">
        <v>190</v>
      </c>
      <c r="E2800">
        <v>11</v>
      </c>
      <c r="F2800">
        <v>151078</v>
      </c>
    </row>
    <row r="2801" spans="1:6" x14ac:dyDescent="0.25">
      <c r="A2801">
        <v>31</v>
      </c>
      <c r="B2801" t="s">
        <v>6</v>
      </c>
      <c r="C2801" t="s">
        <v>185</v>
      </c>
      <c r="D2801" t="s">
        <v>188</v>
      </c>
      <c r="E2801">
        <v>8</v>
      </c>
      <c r="F2801">
        <v>100679</v>
      </c>
    </row>
    <row r="2802" spans="1:6" x14ac:dyDescent="0.25">
      <c r="A2802">
        <v>54</v>
      </c>
      <c r="B2802" t="s">
        <v>195</v>
      </c>
      <c r="C2802" t="s">
        <v>196</v>
      </c>
      <c r="D2802" t="s">
        <v>78</v>
      </c>
      <c r="E2802">
        <v>29</v>
      </c>
      <c r="F2802">
        <v>158966</v>
      </c>
    </row>
    <row r="2803" spans="1:6" x14ac:dyDescent="0.25">
      <c r="A2803">
        <v>43</v>
      </c>
      <c r="B2803" t="s">
        <v>6</v>
      </c>
      <c r="C2803" t="s">
        <v>186</v>
      </c>
      <c r="D2803" t="s">
        <v>190</v>
      </c>
      <c r="E2803">
        <v>20</v>
      </c>
      <c r="F2803">
        <v>167924</v>
      </c>
    </row>
    <row r="2804" spans="1:6" x14ac:dyDescent="0.25">
      <c r="A2804">
        <v>33</v>
      </c>
      <c r="B2804" t="s">
        <v>9</v>
      </c>
      <c r="C2804" t="s">
        <v>186</v>
      </c>
      <c r="D2804" t="s">
        <v>189</v>
      </c>
      <c r="E2804">
        <v>10</v>
      </c>
      <c r="F2804">
        <v>113334</v>
      </c>
    </row>
    <row r="2805" spans="1:6" x14ac:dyDescent="0.25">
      <c r="A2805">
        <v>52</v>
      </c>
      <c r="B2805" t="s">
        <v>9</v>
      </c>
      <c r="C2805" t="s">
        <v>12</v>
      </c>
      <c r="D2805" t="s">
        <v>187</v>
      </c>
      <c r="E2805">
        <v>29</v>
      </c>
      <c r="F2805">
        <v>194778</v>
      </c>
    </row>
    <row r="2806" spans="1:6" x14ac:dyDescent="0.25">
      <c r="A2806">
        <v>28</v>
      </c>
      <c r="B2806" t="s">
        <v>6</v>
      </c>
      <c r="C2806" t="s">
        <v>185</v>
      </c>
      <c r="D2806" t="s">
        <v>190</v>
      </c>
      <c r="E2806">
        <v>4</v>
      </c>
      <c r="F2806">
        <v>77606</v>
      </c>
    </row>
    <row r="2807" spans="1:6" x14ac:dyDescent="0.25">
      <c r="A2807">
        <v>36</v>
      </c>
      <c r="B2807" t="s">
        <v>9</v>
      </c>
      <c r="C2807" t="s">
        <v>186</v>
      </c>
      <c r="D2807" t="s">
        <v>78</v>
      </c>
      <c r="E2807">
        <v>13</v>
      </c>
      <c r="F2807">
        <v>140010</v>
      </c>
    </row>
    <row r="2808" spans="1:6" x14ac:dyDescent="0.25">
      <c r="A2808">
        <v>43</v>
      </c>
      <c r="B2808" t="s">
        <v>6</v>
      </c>
      <c r="C2808" t="s">
        <v>185</v>
      </c>
      <c r="D2808" t="s">
        <v>189</v>
      </c>
      <c r="E2808">
        <v>20</v>
      </c>
      <c r="F2808">
        <v>142421</v>
      </c>
    </row>
    <row r="2809" spans="1:6" x14ac:dyDescent="0.25">
      <c r="A2809">
        <v>50</v>
      </c>
      <c r="B2809" t="s">
        <v>9</v>
      </c>
      <c r="C2809" t="s">
        <v>186</v>
      </c>
      <c r="D2809" t="s">
        <v>190</v>
      </c>
      <c r="E2809">
        <v>24</v>
      </c>
      <c r="F2809">
        <v>192756</v>
      </c>
    </row>
    <row r="2810" spans="1:6" x14ac:dyDescent="0.25">
      <c r="A2810">
        <v>24</v>
      </c>
      <c r="B2810" t="s">
        <v>6</v>
      </c>
      <c r="C2810" t="s">
        <v>12</v>
      </c>
      <c r="D2810" t="s">
        <v>187</v>
      </c>
      <c r="E2810">
        <v>1</v>
      </c>
      <c r="F2810">
        <v>106686</v>
      </c>
    </row>
    <row r="2811" spans="1:6" x14ac:dyDescent="0.25">
      <c r="A2811">
        <v>52</v>
      </c>
      <c r="B2811" t="s">
        <v>6</v>
      </c>
      <c r="C2811" t="s">
        <v>186</v>
      </c>
      <c r="D2811" t="s">
        <v>78</v>
      </c>
      <c r="E2811">
        <v>27</v>
      </c>
      <c r="F2811">
        <v>186794</v>
      </c>
    </row>
    <row r="2812" spans="1:6" x14ac:dyDescent="0.25">
      <c r="A2812">
        <v>46</v>
      </c>
      <c r="B2812" t="s">
        <v>9</v>
      </c>
      <c r="C2812" t="s">
        <v>185</v>
      </c>
      <c r="D2812" t="s">
        <v>188</v>
      </c>
      <c r="E2812">
        <v>19</v>
      </c>
      <c r="F2812">
        <v>150729</v>
      </c>
    </row>
    <row r="2813" spans="1:6" x14ac:dyDescent="0.25">
      <c r="A2813">
        <v>38</v>
      </c>
      <c r="B2813" t="s">
        <v>6</v>
      </c>
      <c r="C2813" t="s">
        <v>186</v>
      </c>
      <c r="D2813" t="s">
        <v>190</v>
      </c>
      <c r="E2813">
        <v>15</v>
      </c>
      <c r="F2813">
        <v>171652</v>
      </c>
    </row>
    <row r="2814" spans="1:6" x14ac:dyDescent="0.25">
      <c r="A2814">
        <v>29</v>
      </c>
      <c r="B2814" t="s">
        <v>6</v>
      </c>
      <c r="C2814" t="s">
        <v>185</v>
      </c>
      <c r="D2814" t="s">
        <v>189</v>
      </c>
      <c r="E2814">
        <v>6</v>
      </c>
      <c r="F2814">
        <v>88552</v>
      </c>
    </row>
    <row r="2815" spans="1:6" x14ac:dyDescent="0.25">
      <c r="A2815">
        <v>33</v>
      </c>
      <c r="B2815" t="s">
        <v>9</v>
      </c>
      <c r="C2815" t="s">
        <v>186</v>
      </c>
      <c r="D2815" t="s">
        <v>191</v>
      </c>
      <c r="E2815">
        <v>9</v>
      </c>
      <c r="F2815">
        <v>119918</v>
      </c>
    </row>
    <row r="2816" spans="1:6" x14ac:dyDescent="0.25">
      <c r="A2816">
        <v>47</v>
      </c>
      <c r="B2816" t="s">
        <v>6</v>
      </c>
      <c r="C2816" t="s">
        <v>12</v>
      </c>
      <c r="D2816" t="s">
        <v>187</v>
      </c>
      <c r="E2816">
        <v>21</v>
      </c>
      <c r="F2816">
        <v>174985</v>
      </c>
    </row>
    <row r="2817" spans="1:6" x14ac:dyDescent="0.25">
      <c r="A2817">
        <v>45</v>
      </c>
      <c r="B2817" t="s">
        <v>9</v>
      </c>
      <c r="C2817" t="s">
        <v>186</v>
      </c>
      <c r="D2817" t="s">
        <v>78</v>
      </c>
      <c r="E2817">
        <v>23</v>
      </c>
      <c r="F2817">
        <v>174336</v>
      </c>
    </row>
    <row r="2818" spans="1:6" x14ac:dyDescent="0.25">
      <c r="A2818">
        <v>28</v>
      </c>
      <c r="B2818" t="s">
        <v>6</v>
      </c>
      <c r="C2818" t="s">
        <v>185</v>
      </c>
      <c r="D2818" t="s">
        <v>188</v>
      </c>
      <c r="E2818">
        <v>4</v>
      </c>
      <c r="F2818">
        <v>72389</v>
      </c>
    </row>
    <row r="2819" spans="1:6" x14ac:dyDescent="0.25">
      <c r="A2819">
        <v>42</v>
      </c>
      <c r="B2819" t="s">
        <v>9</v>
      </c>
      <c r="C2819" t="s">
        <v>186</v>
      </c>
      <c r="D2819" t="s">
        <v>190</v>
      </c>
      <c r="E2819">
        <v>14</v>
      </c>
      <c r="F2819">
        <v>163978</v>
      </c>
    </row>
    <row r="2820" spans="1:6" x14ac:dyDescent="0.25">
      <c r="A2820">
        <v>46</v>
      </c>
      <c r="B2820" t="s">
        <v>6</v>
      </c>
      <c r="C2820" t="s">
        <v>185</v>
      </c>
      <c r="D2820" t="s">
        <v>189</v>
      </c>
      <c r="E2820">
        <v>25</v>
      </c>
      <c r="F2820">
        <v>166958</v>
      </c>
    </row>
    <row r="2821" spans="1:6" x14ac:dyDescent="0.25">
      <c r="A2821">
        <v>38</v>
      </c>
      <c r="B2821" t="s">
        <v>9</v>
      </c>
      <c r="C2821" t="s">
        <v>12</v>
      </c>
      <c r="D2821" t="s">
        <v>187</v>
      </c>
      <c r="E2821">
        <v>15</v>
      </c>
      <c r="F2821">
        <v>145052</v>
      </c>
    </row>
    <row r="2822" spans="1:6" x14ac:dyDescent="0.25">
      <c r="A2822">
        <v>54</v>
      </c>
      <c r="B2822" t="s">
        <v>6</v>
      </c>
      <c r="C2822" t="s">
        <v>186</v>
      </c>
      <c r="D2822" t="s">
        <v>78</v>
      </c>
      <c r="E2822">
        <v>32</v>
      </c>
      <c r="F2822">
        <v>195270</v>
      </c>
    </row>
    <row r="2823" spans="1:6" x14ac:dyDescent="0.25">
      <c r="A2823">
        <v>33</v>
      </c>
      <c r="B2823" t="s">
        <v>9</v>
      </c>
      <c r="C2823" t="s">
        <v>186</v>
      </c>
      <c r="D2823" t="s">
        <v>190</v>
      </c>
      <c r="E2823">
        <v>8</v>
      </c>
      <c r="F2823">
        <v>122970</v>
      </c>
    </row>
    <row r="2824" spans="1:6" x14ac:dyDescent="0.25">
      <c r="A2824">
        <v>27</v>
      </c>
      <c r="B2824" t="s">
        <v>6</v>
      </c>
      <c r="C2824" t="s">
        <v>196</v>
      </c>
      <c r="D2824" t="s">
        <v>188</v>
      </c>
      <c r="E2824">
        <v>4</v>
      </c>
      <c r="F2824">
        <v>80247</v>
      </c>
    </row>
    <row r="2825" spans="1:6" x14ac:dyDescent="0.25">
      <c r="A2825">
        <v>50</v>
      </c>
      <c r="B2825" t="s">
        <v>9</v>
      </c>
      <c r="C2825" t="s">
        <v>185</v>
      </c>
      <c r="D2825" t="s">
        <v>189</v>
      </c>
      <c r="E2825">
        <v>25</v>
      </c>
      <c r="F2825">
        <v>177862</v>
      </c>
    </row>
    <row r="2826" spans="1:6" x14ac:dyDescent="0.25">
      <c r="A2826">
        <v>26</v>
      </c>
      <c r="B2826" t="s">
        <v>6</v>
      </c>
      <c r="C2826" t="s">
        <v>186</v>
      </c>
      <c r="D2826" t="s">
        <v>190</v>
      </c>
      <c r="E2826">
        <v>4</v>
      </c>
      <c r="F2826">
        <v>91062</v>
      </c>
    </row>
    <row r="2827" spans="1:6" x14ac:dyDescent="0.25">
      <c r="A2827">
        <v>31</v>
      </c>
      <c r="B2827" t="s">
        <v>9</v>
      </c>
      <c r="C2827" t="s">
        <v>186</v>
      </c>
      <c r="D2827" t="s">
        <v>78</v>
      </c>
      <c r="E2827">
        <v>6</v>
      </c>
      <c r="F2827">
        <v>114290</v>
      </c>
    </row>
    <row r="2828" spans="1:6" x14ac:dyDescent="0.25">
      <c r="A2828">
        <v>35</v>
      </c>
      <c r="B2828" t="s">
        <v>6</v>
      </c>
      <c r="C2828" t="s">
        <v>185</v>
      </c>
      <c r="D2828" t="s">
        <v>191</v>
      </c>
      <c r="E2828">
        <v>10</v>
      </c>
      <c r="F2828">
        <v>128999</v>
      </c>
    </row>
    <row r="2829" spans="1:6" x14ac:dyDescent="0.25">
      <c r="A2829">
        <v>44</v>
      </c>
      <c r="B2829" t="s">
        <v>9</v>
      </c>
      <c r="C2829" t="s">
        <v>12</v>
      </c>
      <c r="D2829" t="s">
        <v>187</v>
      </c>
      <c r="E2829">
        <v>18</v>
      </c>
      <c r="F2829">
        <v>162454</v>
      </c>
    </row>
    <row r="2830" spans="1:6" x14ac:dyDescent="0.25">
      <c r="A2830">
        <v>32</v>
      </c>
      <c r="B2830" t="s">
        <v>6</v>
      </c>
      <c r="C2830" t="s">
        <v>186</v>
      </c>
      <c r="D2830" t="s">
        <v>189</v>
      </c>
      <c r="E2830">
        <v>8</v>
      </c>
      <c r="F2830">
        <v>122354</v>
      </c>
    </row>
    <row r="2831" spans="1:6" x14ac:dyDescent="0.25">
      <c r="A2831">
        <v>54</v>
      </c>
      <c r="B2831" t="s">
        <v>6</v>
      </c>
      <c r="C2831" t="s">
        <v>185</v>
      </c>
      <c r="D2831" t="s">
        <v>190</v>
      </c>
      <c r="E2831">
        <v>25</v>
      </c>
      <c r="F2831">
        <v>179756</v>
      </c>
    </row>
    <row r="2832" spans="1:6" x14ac:dyDescent="0.25">
      <c r="A2832">
        <v>26</v>
      </c>
      <c r="B2832" t="s">
        <v>9</v>
      </c>
      <c r="C2832" t="s">
        <v>186</v>
      </c>
      <c r="D2832" t="s">
        <v>191</v>
      </c>
      <c r="E2832">
        <v>3</v>
      </c>
      <c r="F2832">
        <v>73218</v>
      </c>
    </row>
    <row r="2833" spans="1:6" x14ac:dyDescent="0.25">
      <c r="A2833">
        <v>23</v>
      </c>
      <c r="B2833" t="s">
        <v>6</v>
      </c>
      <c r="C2833" t="s">
        <v>12</v>
      </c>
      <c r="D2833" t="s">
        <v>187</v>
      </c>
      <c r="E2833">
        <v>0</v>
      </c>
      <c r="F2833">
        <v>52612</v>
      </c>
    </row>
    <row r="2834" spans="1:6" x14ac:dyDescent="0.25">
      <c r="A2834">
        <v>48</v>
      </c>
      <c r="B2834" t="s">
        <v>9</v>
      </c>
      <c r="C2834" t="s">
        <v>186</v>
      </c>
      <c r="D2834" t="s">
        <v>78</v>
      </c>
      <c r="E2834">
        <v>24</v>
      </c>
      <c r="F2834">
        <v>184480</v>
      </c>
    </row>
    <row r="2835" spans="1:6" x14ac:dyDescent="0.25">
      <c r="A2835">
        <v>38</v>
      </c>
      <c r="B2835" t="s">
        <v>6</v>
      </c>
      <c r="C2835" t="s">
        <v>185</v>
      </c>
      <c r="D2835" t="s">
        <v>188</v>
      </c>
      <c r="E2835">
        <v>12</v>
      </c>
      <c r="F2835">
        <v>132442</v>
      </c>
    </row>
    <row r="2836" spans="1:6" x14ac:dyDescent="0.25">
      <c r="A2836">
        <v>30</v>
      </c>
      <c r="B2836" t="s">
        <v>9</v>
      </c>
      <c r="C2836" t="s">
        <v>186</v>
      </c>
      <c r="D2836" t="s">
        <v>190</v>
      </c>
      <c r="E2836">
        <v>5</v>
      </c>
      <c r="F2836">
        <v>102828</v>
      </c>
    </row>
    <row r="2837" spans="1:6" x14ac:dyDescent="0.25">
      <c r="A2837">
        <v>40</v>
      </c>
      <c r="B2837" t="s">
        <v>6</v>
      </c>
      <c r="C2837" t="s">
        <v>186</v>
      </c>
      <c r="D2837" t="s">
        <v>187</v>
      </c>
      <c r="E2837">
        <v>16</v>
      </c>
      <c r="F2837">
        <v>150301</v>
      </c>
    </row>
    <row r="2838" spans="1:6" x14ac:dyDescent="0.25">
      <c r="A2838">
        <v>45</v>
      </c>
      <c r="B2838" t="s">
        <v>9</v>
      </c>
      <c r="C2838" t="s">
        <v>185</v>
      </c>
      <c r="D2838" t="s">
        <v>189</v>
      </c>
      <c r="E2838">
        <v>22</v>
      </c>
      <c r="F2838">
        <v>171468</v>
      </c>
    </row>
    <row r="2839" spans="1:6" x14ac:dyDescent="0.25">
      <c r="A2839">
        <v>36</v>
      </c>
      <c r="B2839" t="s">
        <v>6</v>
      </c>
      <c r="C2839" t="s">
        <v>186</v>
      </c>
      <c r="D2839" t="s">
        <v>190</v>
      </c>
      <c r="E2839">
        <v>13</v>
      </c>
      <c r="F2839">
        <v>147326</v>
      </c>
    </row>
    <row r="2840" spans="1:6" x14ac:dyDescent="0.25">
      <c r="A2840">
        <v>52</v>
      </c>
      <c r="B2840" t="s">
        <v>6</v>
      </c>
      <c r="C2840" t="s">
        <v>12</v>
      </c>
      <c r="D2840" t="s">
        <v>187</v>
      </c>
      <c r="E2840">
        <v>26</v>
      </c>
      <c r="F2840">
        <v>185982</v>
      </c>
    </row>
    <row r="2841" spans="1:6" x14ac:dyDescent="0.25">
      <c r="A2841">
        <v>31</v>
      </c>
      <c r="B2841" t="s">
        <v>9</v>
      </c>
      <c r="C2841" t="s">
        <v>185</v>
      </c>
      <c r="D2841" t="s">
        <v>78</v>
      </c>
      <c r="E2841">
        <v>7</v>
      </c>
      <c r="F2841">
        <v>108267</v>
      </c>
    </row>
    <row r="2842" spans="1:6" x14ac:dyDescent="0.25">
      <c r="A2842">
        <v>26</v>
      </c>
      <c r="B2842" t="s">
        <v>6</v>
      </c>
      <c r="C2842" t="s">
        <v>186</v>
      </c>
      <c r="D2842" t="s">
        <v>190</v>
      </c>
      <c r="E2842">
        <v>4</v>
      </c>
      <c r="F2842">
        <v>91397</v>
      </c>
    </row>
    <row r="2843" spans="1:6" x14ac:dyDescent="0.25">
      <c r="A2843">
        <v>30</v>
      </c>
      <c r="B2843" t="s">
        <v>9</v>
      </c>
      <c r="C2843" t="s">
        <v>186</v>
      </c>
      <c r="D2843" t="s">
        <v>189</v>
      </c>
      <c r="E2843">
        <v>5</v>
      </c>
      <c r="F2843">
        <v>100867</v>
      </c>
    </row>
    <row r="2844" spans="1:6" x14ac:dyDescent="0.25">
      <c r="A2844">
        <v>24</v>
      </c>
      <c r="B2844" t="s">
        <v>6</v>
      </c>
      <c r="C2844" t="s">
        <v>185</v>
      </c>
      <c r="D2844" t="s">
        <v>188</v>
      </c>
      <c r="E2844">
        <v>2</v>
      </c>
      <c r="F2844">
        <v>64182</v>
      </c>
    </row>
    <row r="2845" spans="1:6" x14ac:dyDescent="0.25">
      <c r="A2845">
        <v>45</v>
      </c>
      <c r="B2845" t="s">
        <v>6</v>
      </c>
      <c r="C2845" t="s">
        <v>186</v>
      </c>
      <c r="D2845" t="s">
        <v>78</v>
      </c>
      <c r="E2845">
        <v>22</v>
      </c>
      <c r="F2845">
        <v>182506</v>
      </c>
    </row>
    <row r="2846" spans="1:6" x14ac:dyDescent="0.25">
      <c r="A2846">
        <v>33</v>
      </c>
      <c r="B2846" t="s">
        <v>9</v>
      </c>
      <c r="C2846" t="s">
        <v>186</v>
      </c>
      <c r="D2846" t="s">
        <v>190</v>
      </c>
      <c r="E2846">
        <v>9</v>
      </c>
      <c r="F2846">
        <v>136986</v>
      </c>
    </row>
    <row r="2847" spans="1:6" x14ac:dyDescent="0.25">
      <c r="A2847">
        <v>38</v>
      </c>
      <c r="B2847" t="s">
        <v>6</v>
      </c>
      <c r="C2847" t="s">
        <v>185</v>
      </c>
      <c r="D2847" t="s">
        <v>191</v>
      </c>
      <c r="E2847">
        <v>11</v>
      </c>
      <c r="F2847">
        <v>136662</v>
      </c>
    </row>
    <row r="2848" spans="1:6" x14ac:dyDescent="0.25">
      <c r="A2848">
        <v>54</v>
      </c>
      <c r="B2848" t="s">
        <v>9</v>
      </c>
      <c r="C2848" t="s">
        <v>12</v>
      </c>
      <c r="D2848" t="s">
        <v>187</v>
      </c>
      <c r="E2848">
        <v>32</v>
      </c>
      <c r="F2848">
        <v>191510</v>
      </c>
    </row>
    <row r="2849" spans="1:6" x14ac:dyDescent="0.25">
      <c r="A2849">
        <v>42</v>
      </c>
      <c r="B2849" t="s">
        <v>6</v>
      </c>
      <c r="C2849" t="s">
        <v>186</v>
      </c>
      <c r="D2849" t="s">
        <v>190</v>
      </c>
      <c r="E2849">
        <v>19</v>
      </c>
      <c r="F2849">
        <v>177347</v>
      </c>
    </row>
    <row r="2850" spans="1:6" x14ac:dyDescent="0.25">
      <c r="A2850">
        <v>28</v>
      </c>
      <c r="B2850" t="s">
        <v>9</v>
      </c>
      <c r="C2850" t="s">
        <v>185</v>
      </c>
      <c r="D2850" t="s">
        <v>189</v>
      </c>
      <c r="E2850">
        <v>3</v>
      </c>
      <c r="F2850">
        <v>70397</v>
      </c>
    </row>
    <row r="2851" spans="1:6" x14ac:dyDescent="0.25">
      <c r="A2851">
        <v>34</v>
      </c>
      <c r="B2851" t="s">
        <v>6</v>
      </c>
      <c r="C2851" t="s">
        <v>186</v>
      </c>
      <c r="D2851" t="s">
        <v>187</v>
      </c>
      <c r="E2851">
        <v>9</v>
      </c>
      <c r="F2851">
        <v>146075</v>
      </c>
    </row>
    <row r="2852" spans="1:6" x14ac:dyDescent="0.25">
      <c r="A2852">
        <v>46</v>
      </c>
      <c r="B2852" t="s">
        <v>9</v>
      </c>
      <c r="C2852" t="s">
        <v>185</v>
      </c>
      <c r="D2852" t="s">
        <v>188</v>
      </c>
      <c r="E2852">
        <v>18</v>
      </c>
      <c r="F2852">
        <v>155795</v>
      </c>
    </row>
    <row r="2853" spans="1:6" x14ac:dyDescent="0.25">
      <c r="A2853">
        <v>35</v>
      </c>
      <c r="B2853" t="s">
        <v>6</v>
      </c>
      <c r="C2853" t="s">
        <v>186</v>
      </c>
      <c r="D2853" t="s">
        <v>190</v>
      </c>
      <c r="E2853">
        <v>9</v>
      </c>
      <c r="F2853">
        <v>132638</v>
      </c>
    </row>
    <row r="2854" spans="1:6" x14ac:dyDescent="0.25">
      <c r="A2854">
        <v>49</v>
      </c>
      <c r="B2854" t="s">
        <v>9</v>
      </c>
      <c r="C2854" t="s">
        <v>12</v>
      </c>
      <c r="D2854" t="s">
        <v>187</v>
      </c>
      <c r="E2854">
        <v>22</v>
      </c>
      <c r="F2854">
        <v>178684</v>
      </c>
    </row>
    <row r="2855" spans="1:6" x14ac:dyDescent="0.25">
      <c r="A2855">
        <v>32</v>
      </c>
      <c r="B2855" t="s">
        <v>6</v>
      </c>
      <c r="C2855" t="s">
        <v>185</v>
      </c>
      <c r="D2855" t="s">
        <v>78</v>
      </c>
      <c r="E2855">
        <v>7</v>
      </c>
      <c r="F2855">
        <v>106218</v>
      </c>
    </row>
    <row r="2856" spans="1:6" x14ac:dyDescent="0.25">
      <c r="A2856">
        <v>54</v>
      </c>
      <c r="B2856" t="s">
        <v>6</v>
      </c>
      <c r="C2856" t="s">
        <v>186</v>
      </c>
      <c r="D2856" t="s">
        <v>190</v>
      </c>
      <c r="E2856">
        <v>28</v>
      </c>
      <c r="F2856">
        <v>191239</v>
      </c>
    </row>
    <row r="2857" spans="1:6" x14ac:dyDescent="0.25">
      <c r="A2857">
        <v>26</v>
      </c>
      <c r="B2857" t="s">
        <v>9</v>
      </c>
      <c r="C2857" t="s">
        <v>186</v>
      </c>
      <c r="D2857" t="s">
        <v>191</v>
      </c>
      <c r="E2857">
        <v>2</v>
      </c>
      <c r="F2857">
        <v>65840</v>
      </c>
    </row>
    <row r="2858" spans="1:6" x14ac:dyDescent="0.25">
      <c r="A2858">
        <v>23</v>
      </c>
      <c r="B2858" t="s">
        <v>6</v>
      </c>
      <c r="C2858" t="s">
        <v>12</v>
      </c>
      <c r="D2858" t="s">
        <v>187</v>
      </c>
      <c r="E2858">
        <v>0</v>
      </c>
      <c r="F2858">
        <v>52779</v>
      </c>
    </row>
    <row r="2859" spans="1:6" x14ac:dyDescent="0.25">
      <c r="A2859">
        <v>48</v>
      </c>
      <c r="B2859" t="s">
        <v>9</v>
      </c>
      <c r="C2859" t="s">
        <v>186</v>
      </c>
      <c r="D2859" t="s">
        <v>78</v>
      </c>
      <c r="E2859">
        <v>23</v>
      </c>
      <c r="F2859">
        <v>185038</v>
      </c>
    </row>
    <row r="2860" spans="1:6" x14ac:dyDescent="0.25">
      <c r="A2860">
        <v>38</v>
      </c>
      <c r="B2860" t="s">
        <v>6</v>
      </c>
      <c r="C2860" t="s">
        <v>185</v>
      </c>
      <c r="D2860" t="s">
        <v>188</v>
      </c>
      <c r="E2860">
        <v>14</v>
      </c>
      <c r="F2860">
        <v>136449</v>
      </c>
    </row>
    <row r="2861" spans="1:6" x14ac:dyDescent="0.25">
      <c r="A2861">
        <v>30</v>
      </c>
      <c r="B2861" t="s">
        <v>9</v>
      </c>
      <c r="C2861" t="s">
        <v>186</v>
      </c>
      <c r="D2861" t="s">
        <v>190</v>
      </c>
      <c r="E2861">
        <v>6</v>
      </c>
      <c r="F2861">
        <v>110707</v>
      </c>
    </row>
    <row r="2862" spans="1:6" x14ac:dyDescent="0.25">
      <c r="A2862">
        <v>40</v>
      </c>
      <c r="B2862" t="s">
        <v>6</v>
      </c>
      <c r="C2862" t="s">
        <v>186</v>
      </c>
      <c r="D2862" t="s">
        <v>187</v>
      </c>
      <c r="E2862">
        <v>17</v>
      </c>
      <c r="F2862">
        <v>151670</v>
      </c>
    </row>
    <row r="2863" spans="1:6" x14ac:dyDescent="0.25">
      <c r="A2863">
        <v>45</v>
      </c>
      <c r="B2863" t="s">
        <v>9</v>
      </c>
      <c r="C2863" t="s">
        <v>185</v>
      </c>
      <c r="D2863" t="s">
        <v>189</v>
      </c>
      <c r="E2863">
        <v>21</v>
      </c>
      <c r="F2863">
        <v>167015</v>
      </c>
    </row>
    <row r="2864" spans="1:6" x14ac:dyDescent="0.25">
      <c r="A2864">
        <v>36</v>
      </c>
      <c r="B2864" t="s">
        <v>6</v>
      </c>
      <c r="C2864" t="s">
        <v>186</v>
      </c>
      <c r="D2864" t="s">
        <v>190</v>
      </c>
      <c r="E2864">
        <v>13</v>
      </c>
      <c r="F2864">
        <v>146508</v>
      </c>
    </row>
    <row r="2865" spans="1:6" x14ac:dyDescent="0.25">
      <c r="A2865">
        <v>52</v>
      </c>
      <c r="B2865" t="s">
        <v>6</v>
      </c>
      <c r="C2865" t="s">
        <v>12</v>
      </c>
      <c r="D2865" t="s">
        <v>187</v>
      </c>
      <c r="E2865">
        <v>27</v>
      </c>
      <c r="F2865">
        <v>190596</v>
      </c>
    </row>
    <row r="2866" spans="1:6" x14ac:dyDescent="0.25">
      <c r="A2866">
        <v>31</v>
      </c>
      <c r="B2866" t="s">
        <v>9</v>
      </c>
      <c r="C2866" t="s">
        <v>185</v>
      </c>
      <c r="D2866" t="s">
        <v>78</v>
      </c>
      <c r="E2866">
        <v>6</v>
      </c>
      <c r="F2866">
        <v>104378</v>
      </c>
    </row>
    <row r="2867" spans="1:6" x14ac:dyDescent="0.25">
      <c r="A2867">
        <v>26</v>
      </c>
      <c r="B2867" t="s">
        <v>6</v>
      </c>
      <c r="C2867" t="s">
        <v>186</v>
      </c>
      <c r="D2867" t="s">
        <v>190</v>
      </c>
      <c r="E2867">
        <v>3</v>
      </c>
      <c r="F2867">
        <v>70216</v>
      </c>
    </row>
    <row r="2868" spans="1:6" x14ac:dyDescent="0.25">
      <c r="A2868">
        <v>30</v>
      </c>
      <c r="B2868" t="s">
        <v>9</v>
      </c>
      <c r="C2868" t="s">
        <v>186</v>
      </c>
      <c r="D2868" t="s">
        <v>189</v>
      </c>
      <c r="E2868">
        <v>5</v>
      </c>
      <c r="F2868">
        <v>101733</v>
      </c>
    </row>
    <row r="2869" spans="1:6" x14ac:dyDescent="0.25">
      <c r="A2869">
        <v>24</v>
      </c>
      <c r="B2869" t="s">
        <v>6</v>
      </c>
      <c r="C2869" t="s">
        <v>185</v>
      </c>
      <c r="D2869" t="s">
        <v>188</v>
      </c>
      <c r="E2869">
        <v>1</v>
      </c>
      <c r="F2869">
        <v>55935</v>
      </c>
    </row>
    <row r="2870" spans="1:6" x14ac:dyDescent="0.25">
      <c r="A2870">
        <v>45</v>
      </c>
      <c r="B2870" t="s">
        <v>6</v>
      </c>
      <c r="C2870" t="s">
        <v>186</v>
      </c>
      <c r="D2870" t="s">
        <v>78</v>
      </c>
      <c r="E2870">
        <v>21</v>
      </c>
      <c r="F2870">
        <v>180367</v>
      </c>
    </row>
    <row r="2871" spans="1:6" x14ac:dyDescent="0.25">
      <c r="A2871">
        <v>33</v>
      </c>
      <c r="B2871" t="s">
        <v>9</v>
      </c>
      <c r="C2871" t="s">
        <v>186</v>
      </c>
      <c r="D2871" t="s">
        <v>190</v>
      </c>
      <c r="E2871">
        <v>9</v>
      </c>
      <c r="F2871">
        <v>135596</v>
      </c>
    </row>
    <row r="2872" spans="1:6" x14ac:dyDescent="0.25">
      <c r="A2872">
        <v>38</v>
      </c>
      <c r="B2872" t="s">
        <v>6</v>
      </c>
      <c r="C2872" t="s">
        <v>185</v>
      </c>
      <c r="D2872" t="s">
        <v>191</v>
      </c>
      <c r="E2872">
        <v>11</v>
      </c>
      <c r="F2872">
        <v>136062</v>
      </c>
    </row>
    <row r="2873" spans="1:6" x14ac:dyDescent="0.25">
      <c r="A2873">
        <v>54</v>
      </c>
      <c r="B2873" t="s">
        <v>9</v>
      </c>
      <c r="C2873" t="s">
        <v>12</v>
      </c>
      <c r="D2873" t="s">
        <v>187</v>
      </c>
      <c r="E2873">
        <v>32</v>
      </c>
      <c r="F2873">
        <v>191267</v>
      </c>
    </row>
    <row r="2874" spans="1:6" x14ac:dyDescent="0.25">
      <c r="A2874">
        <v>42</v>
      </c>
      <c r="B2874" t="s">
        <v>6</v>
      </c>
      <c r="C2874" t="s">
        <v>186</v>
      </c>
      <c r="D2874" t="s">
        <v>190</v>
      </c>
      <c r="E2874">
        <v>19</v>
      </c>
      <c r="F2874">
        <v>177347</v>
      </c>
    </row>
    <row r="2875" spans="1:6" x14ac:dyDescent="0.25">
      <c r="A2875">
        <v>28</v>
      </c>
      <c r="B2875" t="s">
        <v>9</v>
      </c>
      <c r="C2875" t="s">
        <v>185</v>
      </c>
      <c r="D2875" t="s">
        <v>189</v>
      </c>
      <c r="E2875">
        <v>3</v>
      </c>
      <c r="F2875">
        <v>70397</v>
      </c>
    </row>
    <row r="2876" spans="1:6" x14ac:dyDescent="0.25">
      <c r="A2876">
        <v>34</v>
      </c>
      <c r="B2876" t="s">
        <v>6</v>
      </c>
      <c r="C2876" t="s">
        <v>186</v>
      </c>
      <c r="D2876" t="s">
        <v>187</v>
      </c>
      <c r="E2876">
        <v>9</v>
      </c>
      <c r="F2876">
        <v>146075</v>
      </c>
    </row>
    <row r="2877" spans="1:6" x14ac:dyDescent="0.25">
      <c r="A2877">
        <v>46</v>
      </c>
      <c r="B2877" t="s">
        <v>9</v>
      </c>
      <c r="C2877" t="s">
        <v>185</v>
      </c>
      <c r="D2877" t="s">
        <v>188</v>
      </c>
      <c r="E2877">
        <v>18</v>
      </c>
      <c r="F2877">
        <v>155795</v>
      </c>
    </row>
    <row r="2878" spans="1:6" x14ac:dyDescent="0.25">
      <c r="A2878">
        <v>35</v>
      </c>
      <c r="B2878" t="s">
        <v>6</v>
      </c>
      <c r="C2878" t="s">
        <v>186</v>
      </c>
      <c r="D2878" t="s">
        <v>190</v>
      </c>
      <c r="E2878">
        <v>9</v>
      </c>
      <c r="F2878">
        <v>132638</v>
      </c>
    </row>
    <row r="2879" spans="1:6" x14ac:dyDescent="0.25">
      <c r="A2879">
        <v>49</v>
      </c>
      <c r="B2879" t="s">
        <v>9</v>
      </c>
      <c r="C2879" t="s">
        <v>12</v>
      </c>
      <c r="D2879" t="s">
        <v>187</v>
      </c>
      <c r="E2879">
        <v>22</v>
      </c>
      <c r="F2879">
        <v>178684</v>
      </c>
    </row>
    <row r="2880" spans="1:6" x14ac:dyDescent="0.25">
      <c r="A2880">
        <v>32</v>
      </c>
      <c r="B2880" t="s">
        <v>6</v>
      </c>
      <c r="C2880" t="s">
        <v>185</v>
      </c>
      <c r="D2880" t="s">
        <v>78</v>
      </c>
      <c r="E2880">
        <v>7</v>
      </c>
      <c r="F2880">
        <v>106218</v>
      </c>
    </row>
    <row r="2881" spans="1:6" x14ac:dyDescent="0.25">
      <c r="A2881">
        <v>54</v>
      </c>
      <c r="B2881" t="s">
        <v>6</v>
      </c>
      <c r="C2881" t="s">
        <v>186</v>
      </c>
      <c r="D2881" t="s">
        <v>190</v>
      </c>
      <c r="E2881">
        <v>28</v>
      </c>
      <c r="F2881">
        <v>191239</v>
      </c>
    </row>
    <row r="2882" spans="1:6" x14ac:dyDescent="0.25">
      <c r="A2882">
        <v>26</v>
      </c>
      <c r="B2882" t="s">
        <v>9</v>
      </c>
      <c r="C2882" t="s">
        <v>186</v>
      </c>
      <c r="D2882" t="s">
        <v>191</v>
      </c>
      <c r="E2882">
        <v>2</v>
      </c>
      <c r="F2882">
        <v>65840</v>
      </c>
    </row>
    <row r="2883" spans="1:6" x14ac:dyDescent="0.25">
      <c r="A2883">
        <v>23</v>
      </c>
      <c r="B2883" t="s">
        <v>6</v>
      </c>
      <c r="C2883" t="s">
        <v>12</v>
      </c>
      <c r="D2883" t="s">
        <v>187</v>
      </c>
      <c r="E2883">
        <v>0</v>
      </c>
      <c r="F2883">
        <v>52779</v>
      </c>
    </row>
    <row r="2884" spans="1:6" x14ac:dyDescent="0.25">
      <c r="A2884">
        <v>48</v>
      </c>
      <c r="B2884" t="s">
        <v>9</v>
      </c>
      <c r="C2884" t="s">
        <v>186</v>
      </c>
      <c r="D2884" t="s">
        <v>78</v>
      </c>
      <c r="E2884">
        <v>23</v>
      </c>
      <c r="F2884">
        <v>185038</v>
      </c>
    </row>
    <row r="2885" spans="1:6" x14ac:dyDescent="0.25">
      <c r="A2885">
        <v>38</v>
      </c>
      <c r="B2885" t="s">
        <v>6</v>
      </c>
      <c r="C2885" t="s">
        <v>185</v>
      </c>
      <c r="D2885" t="s">
        <v>188</v>
      </c>
      <c r="E2885">
        <v>14</v>
      </c>
      <c r="F2885">
        <v>136449</v>
      </c>
    </row>
    <row r="2886" spans="1:6" x14ac:dyDescent="0.25">
      <c r="A2886">
        <v>30</v>
      </c>
      <c r="B2886" t="s">
        <v>9</v>
      </c>
      <c r="C2886" t="s">
        <v>186</v>
      </c>
      <c r="D2886" t="s">
        <v>190</v>
      </c>
      <c r="E2886">
        <v>6</v>
      </c>
      <c r="F2886">
        <v>110707</v>
      </c>
    </row>
    <row r="2887" spans="1:6" x14ac:dyDescent="0.25">
      <c r="A2887">
        <v>40</v>
      </c>
      <c r="B2887" t="s">
        <v>6</v>
      </c>
      <c r="C2887" t="s">
        <v>186</v>
      </c>
      <c r="D2887" t="s">
        <v>187</v>
      </c>
      <c r="E2887">
        <v>17</v>
      </c>
      <c r="F2887">
        <v>151670</v>
      </c>
    </row>
    <row r="2888" spans="1:6" x14ac:dyDescent="0.25">
      <c r="A2888">
        <v>45</v>
      </c>
      <c r="B2888" t="s">
        <v>9</v>
      </c>
      <c r="C2888" t="s">
        <v>185</v>
      </c>
      <c r="D2888" t="s">
        <v>189</v>
      </c>
      <c r="E2888">
        <v>21</v>
      </c>
      <c r="F2888">
        <v>167015</v>
      </c>
    </row>
    <row r="2889" spans="1:6" x14ac:dyDescent="0.25">
      <c r="A2889">
        <v>36</v>
      </c>
      <c r="B2889" t="s">
        <v>6</v>
      </c>
      <c r="C2889" t="s">
        <v>186</v>
      </c>
      <c r="D2889" t="s">
        <v>190</v>
      </c>
      <c r="E2889">
        <v>13</v>
      </c>
      <c r="F2889">
        <v>146508</v>
      </c>
    </row>
    <row r="2890" spans="1:6" x14ac:dyDescent="0.25">
      <c r="A2890">
        <v>52</v>
      </c>
      <c r="B2890" t="s">
        <v>6</v>
      </c>
      <c r="C2890" t="s">
        <v>12</v>
      </c>
      <c r="D2890" t="s">
        <v>187</v>
      </c>
      <c r="E2890">
        <v>27</v>
      </c>
      <c r="F2890">
        <v>190596</v>
      </c>
    </row>
    <row r="2891" spans="1:6" x14ac:dyDescent="0.25">
      <c r="A2891">
        <v>31</v>
      </c>
      <c r="B2891" t="s">
        <v>9</v>
      </c>
      <c r="C2891" t="s">
        <v>185</v>
      </c>
      <c r="D2891" t="s">
        <v>78</v>
      </c>
      <c r="E2891">
        <v>6</v>
      </c>
      <c r="F2891">
        <v>104378</v>
      </c>
    </row>
    <row r="2892" spans="1:6" x14ac:dyDescent="0.25">
      <c r="A2892">
        <v>26</v>
      </c>
      <c r="B2892" t="s">
        <v>6</v>
      </c>
      <c r="C2892" t="s">
        <v>186</v>
      </c>
      <c r="D2892" t="s">
        <v>190</v>
      </c>
      <c r="E2892">
        <v>3</v>
      </c>
      <c r="F2892">
        <v>70216</v>
      </c>
    </row>
    <row r="2893" spans="1:6" x14ac:dyDescent="0.25">
      <c r="A2893">
        <v>30</v>
      </c>
      <c r="B2893" t="s">
        <v>9</v>
      </c>
      <c r="C2893" t="s">
        <v>186</v>
      </c>
      <c r="D2893" t="s">
        <v>189</v>
      </c>
      <c r="E2893">
        <v>5</v>
      </c>
      <c r="F2893">
        <v>101733</v>
      </c>
    </row>
    <row r="2894" spans="1:6" x14ac:dyDescent="0.25">
      <c r="A2894">
        <v>24</v>
      </c>
      <c r="B2894" t="s">
        <v>6</v>
      </c>
      <c r="C2894" t="s">
        <v>185</v>
      </c>
      <c r="D2894" t="s">
        <v>188</v>
      </c>
      <c r="E2894">
        <v>1</v>
      </c>
      <c r="F2894">
        <v>55935</v>
      </c>
    </row>
    <row r="2895" spans="1:6" x14ac:dyDescent="0.25">
      <c r="A2895">
        <v>45</v>
      </c>
      <c r="B2895" t="s">
        <v>6</v>
      </c>
      <c r="C2895" t="s">
        <v>186</v>
      </c>
      <c r="D2895" t="s">
        <v>78</v>
      </c>
      <c r="E2895">
        <v>21</v>
      </c>
      <c r="F2895">
        <v>180367</v>
      </c>
    </row>
    <row r="2896" spans="1:6" x14ac:dyDescent="0.25">
      <c r="A2896">
        <v>33</v>
      </c>
      <c r="B2896" t="s">
        <v>9</v>
      </c>
      <c r="C2896" t="s">
        <v>186</v>
      </c>
      <c r="D2896" t="s">
        <v>190</v>
      </c>
      <c r="E2896">
        <v>9</v>
      </c>
      <c r="F2896">
        <v>135596</v>
      </c>
    </row>
    <row r="2897" spans="1:6" x14ac:dyDescent="0.25">
      <c r="A2897">
        <v>38</v>
      </c>
      <c r="B2897" t="s">
        <v>6</v>
      </c>
      <c r="C2897" t="s">
        <v>185</v>
      </c>
      <c r="D2897" t="s">
        <v>191</v>
      </c>
      <c r="E2897">
        <v>11</v>
      </c>
      <c r="F2897">
        <v>136062</v>
      </c>
    </row>
    <row r="2898" spans="1:6" x14ac:dyDescent="0.25">
      <c r="A2898">
        <v>54</v>
      </c>
      <c r="B2898" t="s">
        <v>9</v>
      </c>
      <c r="C2898" t="s">
        <v>12</v>
      </c>
      <c r="D2898" t="s">
        <v>187</v>
      </c>
      <c r="E2898">
        <v>32</v>
      </c>
      <c r="F2898">
        <v>191267</v>
      </c>
    </row>
    <row r="2899" spans="1:6" x14ac:dyDescent="0.25">
      <c r="A2899">
        <v>42</v>
      </c>
      <c r="B2899" t="s">
        <v>6</v>
      </c>
      <c r="C2899" t="s">
        <v>186</v>
      </c>
      <c r="D2899" t="s">
        <v>190</v>
      </c>
      <c r="E2899">
        <v>19</v>
      </c>
      <c r="F2899">
        <v>177347</v>
      </c>
    </row>
    <row r="2900" spans="1:6" x14ac:dyDescent="0.25">
      <c r="A2900">
        <v>29</v>
      </c>
      <c r="B2900" t="s">
        <v>9</v>
      </c>
      <c r="C2900" t="s">
        <v>185</v>
      </c>
      <c r="D2900" t="s">
        <v>190</v>
      </c>
      <c r="E2900">
        <v>6</v>
      </c>
      <c r="F2900">
        <v>103579</v>
      </c>
    </row>
    <row r="2901" spans="1:6" x14ac:dyDescent="0.25">
      <c r="A2901">
        <v>45</v>
      </c>
      <c r="B2901" t="s">
        <v>6</v>
      </c>
      <c r="C2901" t="s">
        <v>186</v>
      </c>
      <c r="D2901" t="s">
        <v>187</v>
      </c>
      <c r="E2901">
        <v>19</v>
      </c>
      <c r="F2901">
        <v>163780</v>
      </c>
    </row>
    <row r="2902" spans="1:6" x14ac:dyDescent="0.25">
      <c r="A2902">
        <v>36</v>
      </c>
      <c r="B2902" t="s">
        <v>6</v>
      </c>
      <c r="C2902" t="s">
        <v>185</v>
      </c>
      <c r="D2902" t="s">
        <v>191</v>
      </c>
      <c r="E2902">
        <v>12</v>
      </c>
      <c r="F2902">
        <v>137878</v>
      </c>
    </row>
    <row r="2903" spans="1:6" x14ac:dyDescent="0.25">
      <c r="A2903">
        <v>30</v>
      </c>
      <c r="B2903" t="s">
        <v>9</v>
      </c>
      <c r="C2903" t="s">
        <v>186</v>
      </c>
      <c r="D2903" t="s">
        <v>189</v>
      </c>
      <c r="E2903">
        <v>4</v>
      </c>
      <c r="F2903">
        <v>92438</v>
      </c>
    </row>
    <row r="2904" spans="1:6" x14ac:dyDescent="0.25">
      <c r="A2904">
        <v>28</v>
      </c>
      <c r="B2904" t="s">
        <v>6</v>
      </c>
      <c r="C2904" t="s">
        <v>186</v>
      </c>
      <c r="D2904" t="s">
        <v>190</v>
      </c>
      <c r="E2904">
        <v>5</v>
      </c>
      <c r="F2904">
        <v>84181</v>
      </c>
    </row>
    <row r="2905" spans="1:6" x14ac:dyDescent="0.25">
      <c r="A2905">
        <v>46</v>
      </c>
      <c r="B2905" t="s">
        <v>9</v>
      </c>
      <c r="C2905" t="s">
        <v>12</v>
      </c>
      <c r="D2905" t="s">
        <v>187</v>
      </c>
      <c r="E2905">
        <v>21</v>
      </c>
      <c r="F2905">
        <v>174821</v>
      </c>
    </row>
    <row r="2906" spans="1:6" x14ac:dyDescent="0.25">
      <c r="A2906">
        <v>34</v>
      </c>
      <c r="B2906" t="s">
        <v>6</v>
      </c>
      <c r="C2906" t="s">
        <v>185</v>
      </c>
      <c r="D2906" t="s">
        <v>188</v>
      </c>
      <c r="E2906">
        <v>10</v>
      </c>
      <c r="F2906">
        <v>126520</v>
      </c>
    </row>
    <row r="2907" spans="1:6" x14ac:dyDescent="0.25">
      <c r="A2907">
        <v>44</v>
      </c>
      <c r="B2907" t="s">
        <v>6</v>
      </c>
      <c r="C2907" t="s">
        <v>186</v>
      </c>
      <c r="D2907" t="s">
        <v>78</v>
      </c>
      <c r="E2907">
        <v>18</v>
      </c>
      <c r="F2907">
        <v>152168</v>
      </c>
    </row>
    <row r="2908" spans="1:6" x14ac:dyDescent="0.25">
      <c r="A2908">
        <v>55</v>
      </c>
      <c r="B2908" t="s">
        <v>9</v>
      </c>
      <c r="C2908" t="s">
        <v>12</v>
      </c>
      <c r="D2908" t="s">
        <v>187</v>
      </c>
      <c r="E2908">
        <v>29</v>
      </c>
      <c r="F2908">
        <v>190543</v>
      </c>
    </row>
    <row r="2909" spans="1:6" x14ac:dyDescent="0.25">
      <c r="A2909">
        <v>35</v>
      </c>
      <c r="B2909" t="s">
        <v>6</v>
      </c>
      <c r="C2909" t="s">
        <v>186</v>
      </c>
      <c r="D2909" t="s">
        <v>190</v>
      </c>
      <c r="E2909">
        <v>9</v>
      </c>
      <c r="F2909">
        <v>131547</v>
      </c>
    </row>
    <row r="2910" spans="1:6" x14ac:dyDescent="0.25">
      <c r="A2910">
        <v>54</v>
      </c>
      <c r="B2910" t="s">
        <v>6</v>
      </c>
      <c r="C2910" t="s">
        <v>185</v>
      </c>
      <c r="D2910" t="s">
        <v>189</v>
      </c>
      <c r="E2910">
        <v>28</v>
      </c>
      <c r="F2910">
        <v>192292</v>
      </c>
    </row>
    <row r="2911" spans="1:6" x14ac:dyDescent="0.25">
      <c r="A2911">
        <v>23</v>
      </c>
      <c r="B2911" t="s">
        <v>9</v>
      </c>
      <c r="C2911" t="s">
        <v>196</v>
      </c>
      <c r="D2911" t="s">
        <v>188</v>
      </c>
      <c r="E2911">
        <v>1</v>
      </c>
      <c r="F2911">
        <v>52807</v>
      </c>
    </row>
    <row r="2912" spans="1:6" x14ac:dyDescent="0.25">
      <c r="A2912">
        <v>46</v>
      </c>
      <c r="B2912" t="s">
        <v>6</v>
      </c>
      <c r="C2912" t="s">
        <v>186</v>
      </c>
      <c r="D2912" t="s">
        <v>78</v>
      </c>
      <c r="E2912">
        <v>20</v>
      </c>
      <c r="F2912">
        <v>174938</v>
      </c>
    </row>
    <row r="2913" spans="1:6" x14ac:dyDescent="0.25">
      <c r="A2913">
        <v>33</v>
      </c>
      <c r="B2913" t="s">
        <v>9</v>
      </c>
      <c r="C2913" t="s">
        <v>185</v>
      </c>
      <c r="D2913" t="s">
        <v>190</v>
      </c>
      <c r="E2913">
        <v>8</v>
      </c>
      <c r="F2913">
        <v>124071</v>
      </c>
    </row>
    <row r="2914" spans="1:6" x14ac:dyDescent="0.25">
      <c r="A2914">
        <v>26</v>
      </c>
      <c r="B2914" t="s">
        <v>6</v>
      </c>
      <c r="C2914" t="s">
        <v>186</v>
      </c>
      <c r="D2914" t="s">
        <v>191</v>
      </c>
      <c r="E2914">
        <v>3</v>
      </c>
      <c r="F2914">
        <v>73640</v>
      </c>
    </row>
    <row r="2915" spans="1:6" x14ac:dyDescent="0.25">
      <c r="A2915">
        <v>43</v>
      </c>
      <c r="B2915" t="s">
        <v>9</v>
      </c>
      <c r="C2915" t="s">
        <v>12</v>
      </c>
      <c r="D2915" t="s">
        <v>187</v>
      </c>
      <c r="E2915">
        <v>19</v>
      </c>
      <c r="F2915">
        <v>156486</v>
      </c>
    </row>
    <row r="2916" spans="1:6" x14ac:dyDescent="0.25">
      <c r="A2916">
        <v>36</v>
      </c>
      <c r="B2916" t="s">
        <v>6</v>
      </c>
      <c r="C2916" t="s">
        <v>186</v>
      </c>
      <c r="D2916" t="s">
        <v>190</v>
      </c>
      <c r="E2916">
        <v>11</v>
      </c>
      <c r="F2916">
        <v>138859</v>
      </c>
    </row>
    <row r="2917" spans="1:6" x14ac:dyDescent="0.25">
      <c r="A2917">
        <v>23</v>
      </c>
      <c r="B2917" t="s">
        <v>9</v>
      </c>
      <c r="C2917" t="s">
        <v>185</v>
      </c>
      <c r="D2917" t="s">
        <v>189</v>
      </c>
      <c r="E2917">
        <v>0</v>
      </c>
      <c r="F2917">
        <v>52831</v>
      </c>
    </row>
    <row r="2918" spans="1:6" x14ac:dyDescent="0.25">
      <c r="A2918">
        <v>49</v>
      </c>
      <c r="B2918" t="s">
        <v>6</v>
      </c>
      <c r="C2918" t="s">
        <v>186</v>
      </c>
      <c r="D2918" t="s">
        <v>187</v>
      </c>
      <c r="E2918">
        <v>23</v>
      </c>
      <c r="F2918">
        <v>182392</v>
      </c>
    </row>
    <row r="2919" spans="1:6" x14ac:dyDescent="0.25">
      <c r="A2919">
        <v>35</v>
      </c>
      <c r="B2919" t="s">
        <v>9</v>
      </c>
      <c r="C2919" t="s">
        <v>186</v>
      </c>
      <c r="D2919" t="s">
        <v>190</v>
      </c>
      <c r="E2919">
        <v>11</v>
      </c>
      <c r="F2919">
        <v>151078</v>
      </c>
    </row>
    <row r="2920" spans="1:6" x14ac:dyDescent="0.25">
      <c r="A2920">
        <v>31</v>
      </c>
      <c r="B2920" t="s">
        <v>6</v>
      </c>
      <c r="C2920" t="s">
        <v>185</v>
      </c>
      <c r="D2920" t="s">
        <v>188</v>
      </c>
      <c r="E2920">
        <v>8</v>
      </c>
      <c r="F2920">
        <v>100679</v>
      </c>
    </row>
    <row r="2921" spans="1:6" x14ac:dyDescent="0.25">
      <c r="A2921">
        <v>54</v>
      </c>
      <c r="B2921" t="s">
        <v>195</v>
      </c>
      <c r="C2921" t="s">
        <v>196</v>
      </c>
      <c r="D2921" t="s">
        <v>78</v>
      </c>
      <c r="E2921">
        <v>29</v>
      </c>
      <c r="F2921">
        <v>158966</v>
      </c>
    </row>
    <row r="2922" spans="1:6" x14ac:dyDescent="0.25">
      <c r="A2922">
        <v>43</v>
      </c>
      <c r="B2922" t="s">
        <v>6</v>
      </c>
      <c r="C2922" t="s">
        <v>186</v>
      </c>
      <c r="D2922" t="s">
        <v>190</v>
      </c>
      <c r="E2922">
        <v>20</v>
      </c>
      <c r="F2922">
        <v>167924</v>
      </c>
    </row>
    <row r="2923" spans="1:6" x14ac:dyDescent="0.25">
      <c r="A2923">
        <v>33</v>
      </c>
      <c r="B2923" t="s">
        <v>9</v>
      </c>
      <c r="C2923" t="s">
        <v>186</v>
      </c>
      <c r="D2923" t="s">
        <v>189</v>
      </c>
      <c r="E2923">
        <v>10</v>
      </c>
      <c r="F2923">
        <v>113334</v>
      </c>
    </row>
    <row r="2924" spans="1:6" x14ac:dyDescent="0.25">
      <c r="A2924">
        <v>52</v>
      </c>
      <c r="B2924" t="s">
        <v>9</v>
      </c>
      <c r="C2924" t="s">
        <v>12</v>
      </c>
      <c r="D2924" t="s">
        <v>187</v>
      </c>
      <c r="E2924">
        <v>29</v>
      </c>
      <c r="F2924">
        <v>194778</v>
      </c>
    </row>
    <row r="2925" spans="1:6" x14ac:dyDescent="0.25">
      <c r="A2925">
        <v>28</v>
      </c>
      <c r="B2925" t="s">
        <v>6</v>
      </c>
      <c r="C2925" t="s">
        <v>185</v>
      </c>
      <c r="D2925" t="s">
        <v>190</v>
      </c>
      <c r="E2925">
        <v>4</v>
      </c>
      <c r="F2925">
        <v>77606</v>
      </c>
    </row>
    <row r="2926" spans="1:6" x14ac:dyDescent="0.25">
      <c r="A2926">
        <v>36</v>
      </c>
      <c r="B2926" t="s">
        <v>9</v>
      </c>
      <c r="C2926" t="s">
        <v>186</v>
      </c>
      <c r="D2926" t="s">
        <v>78</v>
      </c>
      <c r="E2926">
        <v>13</v>
      </c>
      <c r="F2926">
        <v>140010</v>
      </c>
    </row>
    <row r="2927" spans="1:6" x14ac:dyDescent="0.25">
      <c r="A2927">
        <v>43</v>
      </c>
      <c r="B2927" t="s">
        <v>6</v>
      </c>
      <c r="C2927" t="s">
        <v>185</v>
      </c>
      <c r="D2927" t="s">
        <v>189</v>
      </c>
      <c r="E2927">
        <v>20</v>
      </c>
      <c r="F2927">
        <v>142421</v>
      </c>
    </row>
    <row r="2928" spans="1:6" x14ac:dyDescent="0.25">
      <c r="A2928">
        <v>50</v>
      </c>
      <c r="B2928" t="s">
        <v>9</v>
      </c>
      <c r="C2928" t="s">
        <v>186</v>
      </c>
      <c r="D2928" t="s">
        <v>190</v>
      </c>
      <c r="E2928">
        <v>24</v>
      </c>
      <c r="F2928">
        <v>192756</v>
      </c>
    </row>
    <row r="2929" spans="1:6" x14ac:dyDescent="0.25">
      <c r="A2929">
        <v>24</v>
      </c>
      <c r="B2929" t="s">
        <v>6</v>
      </c>
      <c r="C2929" t="s">
        <v>12</v>
      </c>
      <c r="D2929" t="s">
        <v>187</v>
      </c>
      <c r="E2929">
        <v>1</v>
      </c>
      <c r="F2929">
        <v>106686</v>
      </c>
    </row>
    <row r="2930" spans="1:6" x14ac:dyDescent="0.25">
      <c r="A2930">
        <v>52</v>
      </c>
      <c r="B2930" t="s">
        <v>6</v>
      </c>
      <c r="C2930" t="s">
        <v>186</v>
      </c>
      <c r="D2930" t="s">
        <v>78</v>
      </c>
      <c r="E2930">
        <v>27</v>
      </c>
      <c r="F2930">
        <v>186794</v>
      </c>
    </row>
    <row r="2931" spans="1:6" x14ac:dyDescent="0.25">
      <c r="A2931">
        <v>46</v>
      </c>
      <c r="B2931" t="s">
        <v>9</v>
      </c>
      <c r="C2931" t="s">
        <v>185</v>
      </c>
      <c r="D2931" t="s">
        <v>188</v>
      </c>
      <c r="E2931">
        <v>19</v>
      </c>
      <c r="F2931">
        <v>150729</v>
      </c>
    </row>
    <row r="2932" spans="1:6" x14ac:dyDescent="0.25">
      <c r="A2932">
        <v>38</v>
      </c>
      <c r="B2932" t="s">
        <v>6</v>
      </c>
      <c r="C2932" t="s">
        <v>186</v>
      </c>
      <c r="D2932" t="s">
        <v>190</v>
      </c>
      <c r="E2932">
        <v>15</v>
      </c>
      <c r="F2932">
        <v>171652</v>
      </c>
    </row>
    <row r="2933" spans="1:6" x14ac:dyDescent="0.25">
      <c r="A2933">
        <v>29</v>
      </c>
      <c r="B2933" t="s">
        <v>6</v>
      </c>
      <c r="C2933" t="s">
        <v>185</v>
      </c>
      <c r="D2933" t="s">
        <v>189</v>
      </c>
      <c r="E2933">
        <v>6</v>
      </c>
      <c r="F2933">
        <v>88552</v>
      </c>
    </row>
    <row r="2934" spans="1:6" x14ac:dyDescent="0.25">
      <c r="A2934">
        <v>33</v>
      </c>
      <c r="B2934" t="s">
        <v>9</v>
      </c>
      <c r="C2934" t="s">
        <v>186</v>
      </c>
      <c r="D2934" t="s">
        <v>191</v>
      </c>
      <c r="E2934">
        <v>9</v>
      </c>
      <c r="F2934">
        <v>119918</v>
      </c>
    </row>
    <row r="2935" spans="1:6" x14ac:dyDescent="0.25">
      <c r="A2935">
        <v>47</v>
      </c>
      <c r="B2935" t="s">
        <v>6</v>
      </c>
      <c r="C2935" t="s">
        <v>12</v>
      </c>
      <c r="D2935" t="s">
        <v>187</v>
      </c>
      <c r="E2935">
        <v>21</v>
      </c>
      <c r="F2935">
        <v>174985</v>
      </c>
    </row>
    <row r="2936" spans="1:6" x14ac:dyDescent="0.25">
      <c r="A2936">
        <v>45</v>
      </c>
      <c r="B2936" t="s">
        <v>9</v>
      </c>
      <c r="C2936" t="s">
        <v>186</v>
      </c>
      <c r="D2936" t="s">
        <v>78</v>
      </c>
      <c r="E2936">
        <v>23</v>
      </c>
      <c r="F2936">
        <v>174336</v>
      </c>
    </row>
    <row r="2937" spans="1:6" x14ac:dyDescent="0.25">
      <c r="A2937">
        <v>28</v>
      </c>
      <c r="B2937" t="s">
        <v>6</v>
      </c>
      <c r="C2937" t="s">
        <v>185</v>
      </c>
      <c r="D2937" t="s">
        <v>188</v>
      </c>
      <c r="E2937">
        <v>4</v>
      </c>
      <c r="F2937">
        <v>72389</v>
      </c>
    </row>
    <row r="2938" spans="1:6" x14ac:dyDescent="0.25">
      <c r="A2938">
        <v>42</v>
      </c>
      <c r="B2938" t="s">
        <v>9</v>
      </c>
      <c r="C2938" t="s">
        <v>186</v>
      </c>
      <c r="D2938" t="s">
        <v>190</v>
      </c>
      <c r="E2938">
        <v>14</v>
      </c>
      <c r="F2938">
        <v>163978</v>
      </c>
    </row>
    <row r="2939" spans="1:6" x14ac:dyDescent="0.25">
      <c r="A2939">
        <v>46</v>
      </c>
      <c r="B2939" t="s">
        <v>6</v>
      </c>
      <c r="C2939" t="s">
        <v>185</v>
      </c>
      <c r="D2939" t="s">
        <v>189</v>
      </c>
      <c r="E2939">
        <v>25</v>
      </c>
      <c r="F2939">
        <v>166958</v>
      </c>
    </row>
    <row r="2940" spans="1:6" x14ac:dyDescent="0.25">
      <c r="A2940">
        <v>38</v>
      </c>
      <c r="B2940" t="s">
        <v>9</v>
      </c>
      <c r="C2940" t="s">
        <v>12</v>
      </c>
      <c r="D2940" t="s">
        <v>187</v>
      </c>
      <c r="E2940">
        <v>15</v>
      </c>
      <c r="F2940">
        <v>145052</v>
      </c>
    </row>
    <row r="2941" spans="1:6" x14ac:dyDescent="0.25">
      <c r="A2941">
        <v>54</v>
      </c>
      <c r="B2941" t="s">
        <v>6</v>
      </c>
      <c r="C2941" t="s">
        <v>186</v>
      </c>
      <c r="D2941" t="s">
        <v>78</v>
      </c>
      <c r="E2941">
        <v>32</v>
      </c>
      <c r="F2941">
        <v>195270</v>
      </c>
    </row>
    <row r="2942" spans="1:6" x14ac:dyDescent="0.25">
      <c r="A2942">
        <v>33</v>
      </c>
      <c r="B2942" t="s">
        <v>9</v>
      </c>
      <c r="C2942" t="s">
        <v>186</v>
      </c>
      <c r="D2942" t="s">
        <v>190</v>
      </c>
      <c r="E2942">
        <v>8</v>
      </c>
      <c r="F2942">
        <v>122970</v>
      </c>
    </row>
    <row r="2943" spans="1:6" x14ac:dyDescent="0.25">
      <c r="A2943">
        <v>27</v>
      </c>
      <c r="B2943" t="s">
        <v>6</v>
      </c>
      <c r="C2943" t="s">
        <v>196</v>
      </c>
      <c r="D2943" t="s">
        <v>188</v>
      </c>
      <c r="E2943">
        <v>4</v>
      </c>
      <c r="F2943">
        <v>80247</v>
      </c>
    </row>
    <row r="2944" spans="1:6" x14ac:dyDescent="0.25">
      <c r="A2944">
        <v>50</v>
      </c>
      <c r="B2944" t="s">
        <v>9</v>
      </c>
      <c r="C2944" t="s">
        <v>185</v>
      </c>
      <c r="D2944" t="s">
        <v>189</v>
      </c>
      <c r="E2944">
        <v>25</v>
      </c>
      <c r="F2944">
        <v>177862</v>
      </c>
    </row>
    <row r="2945" spans="1:6" x14ac:dyDescent="0.25">
      <c r="A2945">
        <v>26</v>
      </c>
      <c r="B2945" t="s">
        <v>6</v>
      </c>
      <c r="C2945" t="s">
        <v>186</v>
      </c>
      <c r="D2945" t="s">
        <v>190</v>
      </c>
      <c r="E2945">
        <v>4</v>
      </c>
      <c r="F2945">
        <v>91062</v>
      </c>
    </row>
    <row r="2946" spans="1:6" x14ac:dyDescent="0.25">
      <c r="A2946">
        <v>31</v>
      </c>
      <c r="B2946" t="s">
        <v>9</v>
      </c>
      <c r="C2946" t="s">
        <v>186</v>
      </c>
      <c r="D2946" t="s">
        <v>78</v>
      </c>
      <c r="E2946">
        <v>6</v>
      </c>
      <c r="F2946">
        <v>114290</v>
      </c>
    </row>
    <row r="2947" spans="1:6" x14ac:dyDescent="0.25">
      <c r="A2947">
        <v>35</v>
      </c>
      <c r="B2947" t="s">
        <v>6</v>
      </c>
      <c r="C2947" t="s">
        <v>185</v>
      </c>
      <c r="D2947" t="s">
        <v>191</v>
      </c>
      <c r="E2947">
        <v>10</v>
      </c>
      <c r="F2947">
        <v>128999</v>
      </c>
    </row>
    <row r="2948" spans="1:6" x14ac:dyDescent="0.25">
      <c r="A2948">
        <v>44</v>
      </c>
      <c r="B2948" t="s">
        <v>9</v>
      </c>
      <c r="C2948" t="s">
        <v>12</v>
      </c>
      <c r="D2948" t="s">
        <v>187</v>
      </c>
      <c r="E2948">
        <v>18</v>
      </c>
      <c r="F2948">
        <v>162454</v>
      </c>
    </row>
    <row r="2949" spans="1:6" x14ac:dyDescent="0.25">
      <c r="A2949">
        <v>32</v>
      </c>
      <c r="B2949" t="s">
        <v>6</v>
      </c>
      <c r="C2949" t="s">
        <v>186</v>
      </c>
      <c r="D2949" t="s">
        <v>189</v>
      </c>
      <c r="E2949">
        <v>8</v>
      </c>
      <c r="F2949">
        <v>122354</v>
      </c>
    </row>
    <row r="2950" spans="1:6" x14ac:dyDescent="0.25">
      <c r="A2950">
        <v>54</v>
      </c>
      <c r="B2950" t="s">
        <v>6</v>
      </c>
      <c r="C2950" t="s">
        <v>185</v>
      </c>
      <c r="D2950" t="s">
        <v>190</v>
      </c>
      <c r="E2950">
        <v>25</v>
      </c>
      <c r="F2950">
        <v>179756</v>
      </c>
    </row>
    <row r="2951" spans="1:6" x14ac:dyDescent="0.25">
      <c r="A2951">
        <v>26</v>
      </c>
      <c r="B2951" t="s">
        <v>9</v>
      </c>
      <c r="C2951" t="s">
        <v>186</v>
      </c>
      <c r="D2951" t="s">
        <v>191</v>
      </c>
      <c r="E2951">
        <v>3</v>
      </c>
      <c r="F2951">
        <v>73218</v>
      </c>
    </row>
    <row r="2952" spans="1:6" x14ac:dyDescent="0.25">
      <c r="A2952">
        <v>23</v>
      </c>
      <c r="B2952" t="s">
        <v>6</v>
      </c>
      <c r="C2952" t="s">
        <v>12</v>
      </c>
      <c r="D2952" t="s">
        <v>187</v>
      </c>
      <c r="E2952">
        <v>0</v>
      </c>
      <c r="F2952">
        <v>52612</v>
      </c>
    </row>
    <row r="2953" spans="1:6" x14ac:dyDescent="0.25">
      <c r="A2953">
        <v>48</v>
      </c>
      <c r="B2953" t="s">
        <v>9</v>
      </c>
      <c r="C2953" t="s">
        <v>186</v>
      </c>
      <c r="D2953" t="s">
        <v>78</v>
      </c>
      <c r="E2953">
        <v>24</v>
      </c>
      <c r="F2953">
        <v>184480</v>
      </c>
    </row>
    <row r="2954" spans="1:6" x14ac:dyDescent="0.25">
      <c r="A2954">
        <v>38</v>
      </c>
      <c r="B2954" t="s">
        <v>6</v>
      </c>
      <c r="C2954" t="s">
        <v>185</v>
      </c>
      <c r="D2954" t="s">
        <v>188</v>
      </c>
      <c r="E2954">
        <v>12</v>
      </c>
      <c r="F2954">
        <v>132442</v>
      </c>
    </row>
    <row r="2955" spans="1:6" x14ac:dyDescent="0.25">
      <c r="A2955">
        <v>30</v>
      </c>
      <c r="B2955" t="s">
        <v>9</v>
      </c>
      <c r="C2955" t="s">
        <v>186</v>
      </c>
      <c r="D2955" t="s">
        <v>190</v>
      </c>
      <c r="E2955">
        <v>5</v>
      </c>
      <c r="F2955">
        <v>102828</v>
      </c>
    </row>
    <row r="2956" spans="1:6" x14ac:dyDescent="0.25">
      <c r="A2956">
        <v>40</v>
      </c>
      <c r="B2956" t="s">
        <v>6</v>
      </c>
      <c r="C2956" t="s">
        <v>186</v>
      </c>
      <c r="D2956" t="s">
        <v>187</v>
      </c>
      <c r="E2956">
        <v>16</v>
      </c>
      <c r="F2956">
        <v>150301</v>
      </c>
    </row>
    <row r="2957" spans="1:6" x14ac:dyDescent="0.25">
      <c r="A2957">
        <v>45</v>
      </c>
      <c r="B2957" t="s">
        <v>9</v>
      </c>
      <c r="C2957" t="s">
        <v>185</v>
      </c>
      <c r="D2957" t="s">
        <v>189</v>
      </c>
      <c r="E2957">
        <v>22</v>
      </c>
      <c r="F2957">
        <v>171468</v>
      </c>
    </row>
    <row r="2958" spans="1:6" x14ac:dyDescent="0.25">
      <c r="A2958">
        <v>36</v>
      </c>
      <c r="B2958" t="s">
        <v>6</v>
      </c>
      <c r="C2958" t="s">
        <v>186</v>
      </c>
      <c r="D2958" t="s">
        <v>190</v>
      </c>
      <c r="E2958">
        <v>13</v>
      </c>
      <c r="F2958">
        <v>147326</v>
      </c>
    </row>
    <row r="2959" spans="1:6" x14ac:dyDescent="0.25">
      <c r="A2959">
        <v>52</v>
      </c>
      <c r="B2959" t="s">
        <v>6</v>
      </c>
      <c r="C2959" t="s">
        <v>12</v>
      </c>
      <c r="D2959" t="s">
        <v>187</v>
      </c>
      <c r="E2959">
        <v>26</v>
      </c>
      <c r="F2959">
        <v>185982</v>
      </c>
    </row>
    <row r="2960" spans="1:6" x14ac:dyDescent="0.25">
      <c r="A2960">
        <v>31</v>
      </c>
      <c r="B2960" t="s">
        <v>9</v>
      </c>
      <c r="C2960" t="s">
        <v>185</v>
      </c>
      <c r="D2960" t="s">
        <v>78</v>
      </c>
      <c r="E2960">
        <v>7</v>
      </c>
      <c r="F2960">
        <v>108267</v>
      </c>
    </row>
    <row r="2961" spans="1:6" x14ac:dyDescent="0.25">
      <c r="A2961">
        <v>26</v>
      </c>
      <c r="B2961" t="s">
        <v>6</v>
      </c>
      <c r="C2961" t="s">
        <v>186</v>
      </c>
      <c r="D2961" t="s">
        <v>190</v>
      </c>
      <c r="E2961">
        <v>4</v>
      </c>
      <c r="F2961">
        <v>91397</v>
      </c>
    </row>
    <row r="2962" spans="1:6" x14ac:dyDescent="0.25">
      <c r="A2962">
        <v>30</v>
      </c>
      <c r="B2962" t="s">
        <v>9</v>
      </c>
      <c r="C2962" t="s">
        <v>186</v>
      </c>
      <c r="D2962" t="s">
        <v>189</v>
      </c>
      <c r="E2962">
        <v>5</v>
      </c>
      <c r="F2962">
        <v>100867</v>
      </c>
    </row>
    <row r="2963" spans="1:6" x14ac:dyDescent="0.25">
      <c r="A2963">
        <v>24</v>
      </c>
      <c r="B2963" t="s">
        <v>6</v>
      </c>
      <c r="C2963" t="s">
        <v>185</v>
      </c>
      <c r="D2963" t="s">
        <v>188</v>
      </c>
      <c r="E2963">
        <v>2</v>
      </c>
      <c r="F2963">
        <v>64182</v>
      </c>
    </row>
    <row r="2964" spans="1:6" x14ac:dyDescent="0.25">
      <c r="A2964">
        <v>45</v>
      </c>
      <c r="B2964" t="s">
        <v>6</v>
      </c>
      <c r="C2964" t="s">
        <v>186</v>
      </c>
      <c r="D2964" t="s">
        <v>78</v>
      </c>
      <c r="E2964">
        <v>22</v>
      </c>
      <c r="F2964">
        <v>182506</v>
      </c>
    </row>
    <row r="2965" spans="1:6" x14ac:dyDescent="0.25">
      <c r="A2965">
        <v>33</v>
      </c>
      <c r="B2965" t="s">
        <v>9</v>
      </c>
      <c r="C2965" t="s">
        <v>186</v>
      </c>
      <c r="D2965" t="s">
        <v>190</v>
      </c>
      <c r="E2965">
        <v>9</v>
      </c>
      <c r="F2965">
        <v>136986</v>
      </c>
    </row>
    <row r="2966" spans="1:6" x14ac:dyDescent="0.25">
      <c r="A2966">
        <v>38</v>
      </c>
      <c r="B2966" t="s">
        <v>6</v>
      </c>
      <c r="C2966" t="s">
        <v>185</v>
      </c>
      <c r="D2966" t="s">
        <v>191</v>
      </c>
      <c r="E2966">
        <v>11</v>
      </c>
      <c r="F2966">
        <v>136662</v>
      </c>
    </row>
    <row r="2967" spans="1:6" x14ac:dyDescent="0.25">
      <c r="A2967">
        <v>54</v>
      </c>
      <c r="B2967" t="s">
        <v>9</v>
      </c>
      <c r="C2967" t="s">
        <v>12</v>
      </c>
      <c r="D2967" t="s">
        <v>187</v>
      </c>
      <c r="E2967">
        <v>32</v>
      </c>
      <c r="F2967">
        <v>191510</v>
      </c>
    </row>
    <row r="2968" spans="1:6" x14ac:dyDescent="0.25">
      <c r="A2968">
        <v>42</v>
      </c>
      <c r="B2968" t="s">
        <v>6</v>
      </c>
      <c r="C2968" t="s">
        <v>186</v>
      </c>
      <c r="D2968" t="s">
        <v>190</v>
      </c>
      <c r="E2968">
        <v>19</v>
      </c>
      <c r="F2968">
        <v>177347</v>
      </c>
    </row>
    <row r="2969" spans="1:6" x14ac:dyDescent="0.25">
      <c r="A2969">
        <v>28</v>
      </c>
      <c r="B2969" t="s">
        <v>9</v>
      </c>
      <c r="C2969" t="s">
        <v>185</v>
      </c>
      <c r="D2969" t="s">
        <v>189</v>
      </c>
      <c r="E2969">
        <v>3</v>
      </c>
      <c r="F2969">
        <v>70397</v>
      </c>
    </row>
    <row r="2970" spans="1:6" x14ac:dyDescent="0.25">
      <c r="A2970">
        <v>34</v>
      </c>
      <c r="B2970" t="s">
        <v>6</v>
      </c>
      <c r="C2970" t="s">
        <v>186</v>
      </c>
      <c r="D2970" t="s">
        <v>187</v>
      </c>
      <c r="E2970">
        <v>9</v>
      </c>
      <c r="F2970">
        <v>146075</v>
      </c>
    </row>
    <row r="2971" spans="1:6" x14ac:dyDescent="0.25">
      <c r="A2971">
        <v>46</v>
      </c>
      <c r="B2971" t="s">
        <v>9</v>
      </c>
      <c r="C2971" t="s">
        <v>185</v>
      </c>
      <c r="D2971" t="s">
        <v>188</v>
      </c>
      <c r="E2971">
        <v>18</v>
      </c>
      <c r="F2971">
        <v>155795</v>
      </c>
    </row>
    <row r="2972" spans="1:6" x14ac:dyDescent="0.25">
      <c r="A2972">
        <v>35</v>
      </c>
      <c r="B2972" t="s">
        <v>6</v>
      </c>
      <c r="C2972" t="s">
        <v>186</v>
      </c>
      <c r="D2972" t="s">
        <v>190</v>
      </c>
      <c r="E2972">
        <v>9</v>
      </c>
      <c r="F2972">
        <v>132638</v>
      </c>
    </row>
    <row r="2973" spans="1:6" x14ac:dyDescent="0.25">
      <c r="A2973">
        <v>49</v>
      </c>
      <c r="B2973" t="s">
        <v>9</v>
      </c>
      <c r="C2973" t="s">
        <v>12</v>
      </c>
      <c r="D2973" t="s">
        <v>187</v>
      </c>
      <c r="E2973">
        <v>22</v>
      </c>
      <c r="F2973">
        <v>178684</v>
      </c>
    </row>
    <row r="2974" spans="1:6" x14ac:dyDescent="0.25">
      <c r="A2974">
        <v>32</v>
      </c>
      <c r="B2974" t="s">
        <v>6</v>
      </c>
      <c r="C2974" t="s">
        <v>185</v>
      </c>
      <c r="D2974" t="s">
        <v>78</v>
      </c>
      <c r="E2974">
        <v>7</v>
      </c>
      <c r="F2974">
        <v>106218</v>
      </c>
    </row>
    <row r="2975" spans="1:6" x14ac:dyDescent="0.25">
      <c r="A2975">
        <v>54</v>
      </c>
      <c r="B2975" t="s">
        <v>6</v>
      </c>
      <c r="C2975" t="s">
        <v>186</v>
      </c>
      <c r="D2975" t="s">
        <v>190</v>
      </c>
      <c r="E2975">
        <v>28</v>
      </c>
      <c r="F2975">
        <v>191239</v>
      </c>
    </row>
    <row r="2976" spans="1:6" x14ac:dyDescent="0.25">
      <c r="A2976">
        <v>26</v>
      </c>
      <c r="B2976" t="s">
        <v>9</v>
      </c>
      <c r="C2976" t="s">
        <v>186</v>
      </c>
      <c r="D2976" t="s">
        <v>191</v>
      </c>
      <c r="E2976">
        <v>2</v>
      </c>
      <c r="F2976">
        <v>65840</v>
      </c>
    </row>
    <row r="2977" spans="1:6" x14ac:dyDescent="0.25">
      <c r="A2977">
        <v>23</v>
      </c>
      <c r="B2977" t="s">
        <v>6</v>
      </c>
      <c r="C2977" t="s">
        <v>12</v>
      </c>
      <c r="D2977" t="s">
        <v>187</v>
      </c>
      <c r="E2977">
        <v>0</v>
      </c>
      <c r="F2977">
        <v>52779</v>
      </c>
    </row>
    <row r="2978" spans="1:6" x14ac:dyDescent="0.25">
      <c r="A2978">
        <v>48</v>
      </c>
      <c r="B2978" t="s">
        <v>9</v>
      </c>
      <c r="C2978" t="s">
        <v>186</v>
      </c>
      <c r="D2978" t="s">
        <v>78</v>
      </c>
      <c r="E2978">
        <v>23</v>
      </c>
      <c r="F2978">
        <v>185038</v>
      </c>
    </row>
    <row r="2979" spans="1:6" x14ac:dyDescent="0.25">
      <c r="A2979">
        <v>38</v>
      </c>
      <c r="B2979" t="s">
        <v>6</v>
      </c>
      <c r="C2979" t="s">
        <v>185</v>
      </c>
      <c r="D2979" t="s">
        <v>188</v>
      </c>
      <c r="E2979">
        <v>14</v>
      </c>
      <c r="F2979">
        <v>136449</v>
      </c>
    </row>
    <row r="2980" spans="1:6" x14ac:dyDescent="0.25">
      <c r="A2980">
        <v>30</v>
      </c>
      <c r="B2980" t="s">
        <v>9</v>
      </c>
      <c r="C2980" t="s">
        <v>186</v>
      </c>
      <c r="D2980" t="s">
        <v>190</v>
      </c>
      <c r="E2980">
        <v>6</v>
      </c>
      <c r="F2980">
        <v>110707</v>
      </c>
    </row>
    <row r="2981" spans="1:6" x14ac:dyDescent="0.25">
      <c r="A2981">
        <v>40</v>
      </c>
      <c r="B2981" t="s">
        <v>6</v>
      </c>
      <c r="C2981" t="s">
        <v>186</v>
      </c>
      <c r="D2981" t="s">
        <v>187</v>
      </c>
      <c r="E2981">
        <v>17</v>
      </c>
      <c r="F2981">
        <v>151670</v>
      </c>
    </row>
    <row r="2982" spans="1:6" x14ac:dyDescent="0.25">
      <c r="A2982">
        <v>45</v>
      </c>
      <c r="B2982" t="s">
        <v>9</v>
      </c>
      <c r="C2982" t="s">
        <v>185</v>
      </c>
      <c r="D2982" t="s">
        <v>189</v>
      </c>
      <c r="E2982">
        <v>21</v>
      </c>
      <c r="F2982">
        <v>167015</v>
      </c>
    </row>
    <row r="2983" spans="1:6" x14ac:dyDescent="0.25">
      <c r="A2983">
        <v>36</v>
      </c>
      <c r="B2983" t="s">
        <v>6</v>
      </c>
      <c r="C2983" t="s">
        <v>186</v>
      </c>
      <c r="D2983" t="s">
        <v>190</v>
      </c>
      <c r="E2983">
        <v>13</v>
      </c>
      <c r="F2983">
        <v>146508</v>
      </c>
    </row>
    <row r="2984" spans="1:6" x14ac:dyDescent="0.25">
      <c r="A2984">
        <v>52</v>
      </c>
      <c r="B2984" t="s">
        <v>6</v>
      </c>
      <c r="C2984" t="s">
        <v>12</v>
      </c>
      <c r="D2984" t="s">
        <v>187</v>
      </c>
      <c r="E2984">
        <v>27</v>
      </c>
      <c r="F2984">
        <v>190596</v>
      </c>
    </row>
    <row r="2985" spans="1:6" x14ac:dyDescent="0.25">
      <c r="A2985">
        <v>31</v>
      </c>
      <c r="B2985" t="s">
        <v>9</v>
      </c>
      <c r="C2985" t="s">
        <v>185</v>
      </c>
      <c r="D2985" t="s">
        <v>78</v>
      </c>
      <c r="E2985">
        <v>6</v>
      </c>
      <c r="F2985">
        <v>104378</v>
      </c>
    </row>
    <row r="2986" spans="1:6" x14ac:dyDescent="0.25">
      <c r="A2986">
        <v>26</v>
      </c>
      <c r="B2986" t="s">
        <v>6</v>
      </c>
      <c r="C2986" t="s">
        <v>186</v>
      </c>
      <c r="D2986" t="s">
        <v>190</v>
      </c>
      <c r="E2986">
        <v>3</v>
      </c>
      <c r="F2986">
        <v>70216</v>
      </c>
    </row>
    <row r="2987" spans="1:6" x14ac:dyDescent="0.25">
      <c r="A2987">
        <v>30</v>
      </c>
      <c r="B2987" t="s">
        <v>9</v>
      </c>
      <c r="C2987" t="s">
        <v>186</v>
      </c>
      <c r="D2987" t="s">
        <v>189</v>
      </c>
      <c r="E2987">
        <v>5</v>
      </c>
      <c r="F2987">
        <v>101733</v>
      </c>
    </row>
    <row r="2988" spans="1:6" x14ac:dyDescent="0.25">
      <c r="A2988">
        <v>24</v>
      </c>
      <c r="B2988" t="s">
        <v>6</v>
      </c>
      <c r="C2988" t="s">
        <v>185</v>
      </c>
      <c r="D2988" t="s">
        <v>188</v>
      </c>
      <c r="E2988">
        <v>1</v>
      </c>
      <c r="F2988">
        <v>55935</v>
      </c>
    </row>
    <row r="2989" spans="1:6" x14ac:dyDescent="0.25">
      <c r="A2989">
        <v>45</v>
      </c>
      <c r="B2989" t="s">
        <v>6</v>
      </c>
      <c r="C2989" t="s">
        <v>186</v>
      </c>
      <c r="D2989" t="s">
        <v>78</v>
      </c>
      <c r="E2989">
        <v>21</v>
      </c>
      <c r="F2989">
        <v>180367</v>
      </c>
    </row>
    <row r="2990" spans="1:6" x14ac:dyDescent="0.25">
      <c r="A2990">
        <v>33</v>
      </c>
      <c r="B2990" t="s">
        <v>9</v>
      </c>
      <c r="C2990" t="s">
        <v>186</v>
      </c>
      <c r="D2990" t="s">
        <v>190</v>
      </c>
      <c r="E2990">
        <v>9</v>
      </c>
      <c r="F2990">
        <v>135596</v>
      </c>
    </row>
    <row r="2991" spans="1:6" x14ac:dyDescent="0.25">
      <c r="A2991">
        <v>38</v>
      </c>
      <c r="B2991" t="s">
        <v>6</v>
      </c>
      <c r="C2991" t="s">
        <v>185</v>
      </c>
      <c r="D2991" t="s">
        <v>191</v>
      </c>
      <c r="E2991">
        <v>11</v>
      </c>
      <c r="F2991">
        <v>136062</v>
      </c>
    </row>
    <row r="2992" spans="1:6" x14ac:dyDescent="0.25">
      <c r="A2992">
        <v>54</v>
      </c>
      <c r="B2992" t="s">
        <v>9</v>
      </c>
      <c r="C2992" t="s">
        <v>12</v>
      </c>
      <c r="D2992" t="s">
        <v>187</v>
      </c>
      <c r="E2992">
        <v>32</v>
      </c>
      <c r="F2992">
        <v>191267</v>
      </c>
    </row>
    <row r="2993" spans="1:6" x14ac:dyDescent="0.25">
      <c r="A2993">
        <v>42</v>
      </c>
      <c r="B2993" t="s">
        <v>6</v>
      </c>
      <c r="C2993" t="s">
        <v>186</v>
      </c>
      <c r="D2993" t="s">
        <v>190</v>
      </c>
      <c r="E2993">
        <v>19</v>
      </c>
      <c r="F2993">
        <v>177347</v>
      </c>
    </row>
    <row r="2994" spans="1:6" x14ac:dyDescent="0.25">
      <c r="A2994">
        <v>28</v>
      </c>
      <c r="B2994" t="s">
        <v>9</v>
      </c>
      <c r="C2994" t="s">
        <v>185</v>
      </c>
      <c r="D2994" t="s">
        <v>189</v>
      </c>
      <c r="E2994">
        <v>3</v>
      </c>
      <c r="F2994">
        <v>70397</v>
      </c>
    </row>
    <row r="2995" spans="1:6" x14ac:dyDescent="0.25">
      <c r="A2995">
        <v>34</v>
      </c>
      <c r="B2995" t="s">
        <v>6</v>
      </c>
      <c r="C2995" t="s">
        <v>186</v>
      </c>
      <c r="D2995" t="s">
        <v>187</v>
      </c>
      <c r="E2995">
        <v>9</v>
      </c>
      <c r="F2995">
        <v>146075</v>
      </c>
    </row>
    <row r="2996" spans="1:6" x14ac:dyDescent="0.25">
      <c r="A2996">
        <v>46</v>
      </c>
      <c r="B2996" t="s">
        <v>9</v>
      </c>
      <c r="C2996" t="s">
        <v>185</v>
      </c>
      <c r="D2996" t="s">
        <v>188</v>
      </c>
      <c r="E2996">
        <v>18</v>
      </c>
      <c r="F2996">
        <v>155795</v>
      </c>
    </row>
    <row r="2997" spans="1:6" x14ac:dyDescent="0.25">
      <c r="A2997">
        <v>35</v>
      </c>
      <c r="B2997" t="s">
        <v>6</v>
      </c>
      <c r="C2997" t="s">
        <v>186</v>
      </c>
      <c r="D2997" t="s">
        <v>190</v>
      </c>
      <c r="E2997">
        <v>9</v>
      </c>
      <c r="F2997">
        <v>132638</v>
      </c>
    </row>
    <row r="2998" spans="1:6" x14ac:dyDescent="0.25">
      <c r="A2998">
        <v>49</v>
      </c>
      <c r="B2998" t="s">
        <v>9</v>
      </c>
      <c r="C2998" t="s">
        <v>12</v>
      </c>
      <c r="D2998" t="s">
        <v>187</v>
      </c>
      <c r="E2998">
        <v>22</v>
      </c>
      <c r="F2998">
        <v>178684</v>
      </c>
    </row>
    <row r="2999" spans="1:6" x14ac:dyDescent="0.25">
      <c r="A2999">
        <v>32</v>
      </c>
      <c r="B2999" t="s">
        <v>6</v>
      </c>
      <c r="C2999" t="s">
        <v>185</v>
      </c>
      <c r="D2999" t="s">
        <v>78</v>
      </c>
      <c r="E2999">
        <v>7</v>
      </c>
      <c r="F2999">
        <v>106218</v>
      </c>
    </row>
    <row r="3000" spans="1:6" x14ac:dyDescent="0.25">
      <c r="A3000">
        <v>54</v>
      </c>
      <c r="B3000" t="s">
        <v>6</v>
      </c>
      <c r="C3000" t="s">
        <v>186</v>
      </c>
      <c r="D3000" t="s">
        <v>190</v>
      </c>
      <c r="E3000">
        <v>28</v>
      </c>
      <c r="F3000">
        <v>191239</v>
      </c>
    </row>
    <row r="3001" spans="1:6" x14ac:dyDescent="0.25">
      <c r="A3001">
        <v>26</v>
      </c>
      <c r="B3001" t="s">
        <v>9</v>
      </c>
      <c r="C3001" t="s">
        <v>186</v>
      </c>
      <c r="D3001" t="s">
        <v>191</v>
      </c>
      <c r="E3001">
        <v>2</v>
      </c>
      <c r="F3001">
        <v>65840</v>
      </c>
    </row>
    <row r="3002" spans="1:6" x14ac:dyDescent="0.25">
      <c r="A3002">
        <v>23</v>
      </c>
      <c r="B3002" t="s">
        <v>6</v>
      </c>
      <c r="C3002" t="s">
        <v>12</v>
      </c>
      <c r="D3002" t="s">
        <v>187</v>
      </c>
      <c r="E3002">
        <v>0</v>
      </c>
      <c r="F3002">
        <v>52779</v>
      </c>
    </row>
    <row r="3003" spans="1:6" x14ac:dyDescent="0.25">
      <c r="A3003">
        <v>48</v>
      </c>
      <c r="B3003" t="s">
        <v>9</v>
      </c>
      <c r="C3003" t="s">
        <v>186</v>
      </c>
      <c r="D3003" t="s">
        <v>78</v>
      </c>
      <c r="E3003">
        <v>23</v>
      </c>
      <c r="F3003">
        <v>185038</v>
      </c>
    </row>
    <row r="3004" spans="1:6" x14ac:dyDescent="0.25">
      <c r="A3004">
        <v>38</v>
      </c>
      <c r="B3004" t="s">
        <v>6</v>
      </c>
      <c r="C3004" t="s">
        <v>185</v>
      </c>
      <c r="D3004" t="s">
        <v>188</v>
      </c>
      <c r="E3004">
        <v>14</v>
      </c>
      <c r="F3004">
        <v>136449</v>
      </c>
    </row>
    <row r="3005" spans="1:6" x14ac:dyDescent="0.25">
      <c r="A3005">
        <v>30</v>
      </c>
      <c r="B3005" t="s">
        <v>9</v>
      </c>
      <c r="C3005" t="s">
        <v>186</v>
      </c>
      <c r="D3005" t="s">
        <v>190</v>
      </c>
      <c r="E3005">
        <v>6</v>
      </c>
      <c r="F3005">
        <v>110707</v>
      </c>
    </row>
    <row r="3006" spans="1:6" x14ac:dyDescent="0.25">
      <c r="A3006">
        <v>40</v>
      </c>
      <c r="B3006" t="s">
        <v>6</v>
      </c>
      <c r="C3006" t="s">
        <v>186</v>
      </c>
      <c r="D3006" t="s">
        <v>187</v>
      </c>
      <c r="E3006">
        <v>17</v>
      </c>
      <c r="F3006">
        <v>151670</v>
      </c>
    </row>
    <row r="3007" spans="1:6" x14ac:dyDescent="0.25">
      <c r="A3007">
        <v>45</v>
      </c>
      <c r="B3007" t="s">
        <v>9</v>
      </c>
      <c r="C3007" t="s">
        <v>185</v>
      </c>
      <c r="D3007" t="s">
        <v>189</v>
      </c>
      <c r="E3007">
        <v>21</v>
      </c>
      <c r="F3007">
        <v>167015</v>
      </c>
    </row>
    <row r="3008" spans="1:6" x14ac:dyDescent="0.25">
      <c r="A3008">
        <v>36</v>
      </c>
      <c r="B3008" t="s">
        <v>6</v>
      </c>
      <c r="C3008" t="s">
        <v>186</v>
      </c>
      <c r="D3008" t="s">
        <v>190</v>
      </c>
      <c r="E3008">
        <v>13</v>
      </c>
      <c r="F3008">
        <v>146508</v>
      </c>
    </row>
    <row r="3009" spans="1:6" x14ac:dyDescent="0.25">
      <c r="A3009">
        <v>52</v>
      </c>
      <c r="B3009" t="s">
        <v>6</v>
      </c>
      <c r="C3009" t="s">
        <v>12</v>
      </c>
      <c r="D3009" t="s">
        <v>187</v>
      </c>
      <c r="E3009">
        <v>27</v>
      </c>
      <c r="F3009">
        <v>190596</v>
      </c>
    </row>
    <row r="3010" spans="1:6" x14ac:dyDescent="0.25">
      <c r="A3010">
        <v>31</v>
      </c>
      <c r="B3010" t="s">
        <v>9</v>
      </c>
      <c r="C3010" t="s">
        <v>185</v>
      </c>
      <c r="D3010" t="s">
        <v>78</v>
      </c>
      <c r="E3010">
        <v>6</v>
      </c>
      <c r="F3010">
        <v>104378</v>
      </c>
    </row>
    <row r="3011" spans="1:6" x14ac:dyDescent="0.25">
      <c r="A3011">
        <v>26</v>
      </c>
      <c r="B3011" t="s">
        <v>6</v>
      </c>
      <c r="C3011" t="s">
        <v>186</v>
      </c>
      <c r="D3011" t="s">
        <v>190</v>
      </c>
      <c r="E3011">
        <v>3</v>
      </c>
      <c r="F3011">
        <v>70216</v>
      </c>
    </row>
    <row r="3012" spans="1:6" x14ac:dyDescent="0.25">
      <c r="A3012">
        <v>30</v>
      </c>
      <c r="B3012" t="s">
        <v>9</v>
      </c>
      <c r="C3012" t="s">
        <v>186</v>
      </c>
      <c r="D3012" t="s">
        <v>189</v>
      </c>
      <c r="E3012">
        <v>5</v>
      </c>
      <c r="F3012">
        <v>101733</v>
      </c>
    </row>
    <row r="3013" spans="1:6" x14ac:dyDescent="0.25">
      <c r="A3013">
        <v>24</v>
      </c>
      <c r="B3013" t="s">
        <v>6</v>
      </c>
      <c r="C3013" t="s">
        <v>185</v>
      </c>
      <c r="D3013" t="s">
        <v>188</v>
      </c>
      <c r="E3013">
        <v>1</v>
      </c>
      <c r="F3013">
        <v>55935</v>
      </c>
    </row>
    <row r="3014" spans="1:6" x14ac:dyDescent="0.25">
      <c r="A3014">
        <v>45</v>
      </c>
      <c r="B3014" t="s">
        <v>6</v>
      </c>
      <c r="C3014" t="s">
        <v>186</v>
      </c>
      <c r="D3014" t="s">
        <v>78</v>
      </c>
      <c r="E3014">
        <v>21</v>
      </c>
      <c r="F3014">
        <v>180367</v>
      </c>
    </row>
    <row r="3015" spans="1:6" x14ac:dyDescent="0.25">
      <c r="A3015">
        <v>33</v>
      </c>
      <c r="B3015" t="s">
        <v>9</v>
      </c>
      <c r="C3015" t="s">
        <v>186</v>
      </c>
      <c r="D3015" t="s">
        <v>190</v>
      </c>
      <c r="E3015">
        <v>9</v>
      </c>
      <c r="F3015">
        <v>135596</v>
      </c>
    </row>
    <row r="3016" spans="1:6" x14ac:dyDescent="0.25">
      <c r="A3016">
        <v>38</v>
      </c>
      <c r="B3016" t="s">
        <v>6</v>
      </c>
      <c r="C3016" t="s">
        <v>185</v>
      </c>
      <c r="D3016" t="s">
        <v>191</v>
      </c>
      <c r="E3016">
        <v>11</v>
      </c>
      <c r="F3016">
        <v>136062</v>
      </c>
    </row>
    <row r="3017" spans="1:6" x14ac:dyDescent="0.25">
      <c r="A3017">
        <v>54</v>
      </c>
      <c r="B3017" t="s">
        <v>9</v>
      </c>
      <c r="C3017" t="s">
        <v>12</v>
      </c>
      <c r="D3017" t="s">
        <v>187</v>
      </c>
      <c r="E3017">
        <v>32</v>
      </c>
      <c r="F3017">
        <v>191267</v>
      </c>
    </row>
    <row r="3018" spans="1:6" x14ac:dyDescent="0.25">
      <c r="A3018">
        <v>42</v>
      </c>
      <c r="B3018" t="s">
        <v>6</v>
      </c>
      <c r="C3018" t="s">
        <v>186</v>
      </c>
      <c r="D3018" t="s">
        <v>190</v>
      </c>
      <c r="E3018">
        <v>19</v>
      </c>
      <c r="F3018">
        <v>177347</v>
      </c>
    </row>
    <row r="3019" spans="1:6" x14ac:dyDescent="0.25">
      <c r="A3019">
        <v>29</v>
      </c>
      <c r="B3019" t="s">
        <v>9</v>
      </c>
      <c r="C3019" t="s">
        <v>185</v>
      </c>
      <c r="D3019" t="s">
        <v>190</v>
      </c>
      <c r="E3019">
        <v>6</v>
      </c>
      <c r="F3019">
        <v>103579</v>
      </c>
    </row>
    <row r="3020" spans="1:6" x14ac:dyDescent="0.25">
      <c r="A3020">
        <v>45</v>
      </c>
      <c r="B3020" t="s">
        <v>6</v>
      </c>
      <c r="C3020" t="s">
        <v>186</v>
      </c>
      <c r="D3020" t="s">
        <v>187</v>
      </c>
      <c r="E3020">
        <v>19</v>
      </c>
      <c r="F3020">
        <v>163780</v>
      </c>
    </row>
    <row r="3021" spans="1:6" x14ac:dyDescent="0.25">
      <c r="A3021">
        <v>36</v>
      </c>
      <c r="B3021" t="s">
        <v>6</v>
      </c>
      <c r="C3021" t="s">
        <v>185</v>
      </c>
      <c r="D3021" t="s">
        <v>191</v>
      </c>
      <c r="E3021">
        <v>12</v>
      </c>
      <c r="F3021">
        <v>137878</v>
      </c>
    </row>
    <row r="3022" spans="1:6" x14ac:dyDescent="0.25">
      <c r="A3022">
        <v>30</v>
      </c>
      <c r="B3022" t="s">
        <v>9</v>
      </c>
      <c r="C3022" t="s">
        <v>186</v>
      </c>
      <c r="D3022" t="s">
        <v>189</v>
      </c>
      <c r="E3022">
        <v>4</v>
      </c>
      <c r="F3022">
        <v>92438</v>
      </c>
    </row>
    <row r="3023" spans="1:6" x14ac:dyDescent="0.25">
      <c r="A3023">
        <v>28</v>
      </c>
      <c r="B3023" t="s">
        <v>6</v>
      </c>
      <c r="C3023" t="s">
        <v>186</v>
      </c>
      <c r="D3023" t="s">
        <v>190</v>
      </c>
      <c r="E3023">
        <v>5</v>
      </c>
      <c r="F3023">
        <v>84181</v>
      </c>
    </row>
    <row r="3024" spans="1:6" x14ac:dyDescent="0.25">
      <c r="A3024">
        <v>46</v>
      </c>
      <c r="B3024" t="s">
        <v>9</v>
      </c>
      <c r="C3024" t="s">
        <v>12</v>
      </c>
      <c r="D3024" t="s">
        <v>187</v>
      </c>
      <c r="E3024">
        <v>21</v>
      </c>
      <c r="F3024">
        <v>174821</v>
      </c>
    </row>
    <row r="3025" spans="1:6" x14ac:dyDescent="0.25">
      <c r="A3025">
        <v>34</v>
      </c>
      <c r="B3025" t="s">
        <v>6</v>
      </c>
      <c r="C3025" t="s">
        <v>185</v>
      </c>
      <c r="D3025" t="s">
        <v>188</v>
      </c>
      <c r="E3025">
        <v>10</v>
      </c>
      <c r="F3025">
        <v>126520</v>
      </c>
    </row>
    <row r="3026" spans="1:6" x14ac:dyDescent="0.25">
      <c r="A3026">
        <v>44</v>
      </c>
      <c r="B3026" t="s">
        <v>6</v>
      </c>
      <c r="C3026" t="s">
        <v>186</v>
      </c>
      <c r="D3026" t="s">
        <v>78</v>
      </c>
      <c r="E3026">
        <v>18</v>
      </c>
      <c r="F3026">
        <v>152168</v>
      </c>
    </row>
    <row r="3027" spans="1:6" x14ac:dyDescent="0.25">
      <c r="A3027">
        <v>55</v>
      </c>
      <c r="B3027" t="s">
        <v>9</v>
      </c>
      <c r="C3027" t="s">
        <v>12</v>
      </c>
      <c r="D3027" t="s">
        <v>187</v>
      </c>
      <c r="E3027">
        <v>29</v>
      </c>
      <c r="F3027">
        <v>190543</v>
      </c>
    </row>
    <row r="3028" spans="1:6" x14ac:dyDescent="0.25">
      <c r="A3028">
        <v>35</v>
      </c>
      <c r="B3028" t="s">
        <v>6</v>
      </c>
      <c r="C3028" t="s">
        <v>186</v>
      </c>
      <c r="D3028" t="s">
        <v>190</v>
      </c>
      <c r="E3028">
        <v>9</v>
      </c>
      <c r="F3028">
        <v>131547</v>
      </c>
    </row>
    <row r="3029" spans="1:6" x14ac:dyDescent="0.25">
      <c r="A3029">
        <v>54</v>
      </c>
      <c r="B3029" t="s">
        <v>6</v>
      </c>
      <c r="C3029" t="s">
        <v>185</v>
      </c>
      <c r="D3029" t="s">
        <v>189</v>
      </c>
      <c r="E3029">
        <v>28</v>
      </c>
      <c r="F3029">
        <v>192292</v>
      </c>
    </row>
    <row r="3030" spans="1:6" x14ac:dyDescent="0.25">
      <c r="A3030">
        <v>23</v>
      </c>
      <c r="B3030" t="s">
        <v>9</v>
      </c>
      <c r="C3030" t="s">
        <v>196</v>
      </c>
      <c r="D3030" t="s">
        <v>188</v>
      </c>
      <c r="E3030">
        <v>1</v>
      </c>
      <c r="F3030">
        <v>52807</v>
      </c>
    </row>
    <row r="3031" spans="1:6" x14ac:dyDescent="0.25">
      <c r="A3031">
        <v>46</v>
      </c>
      <c r="B3031" t="s">
        <v>6</v>
      </c>
      <c r="C3031" t="s">
        <v>186</v>
      </c>
      <c r="D3031" t="s">
        <v>78</v>
      </c>
      <c r="E3031">
        <v>20</v>
      </c>
      <c r="F3031">
        <v>174938</v>
      </c>
    </row>
    <row r="3032" spans="1:6" x14ac:dyDescent="0.25">
      <c r="A3032">
        <v>33</v>
      </c>
      <c r="B3032" t="s">
        <v>9</v>
      </c>
      <c r="C3032" t="s">
        <v>185</v>
      </c>
      <c r="D3032" t="s">
        <v>190</v>
      </c>
      <c r="E3032">
        <v>8</v>
      </c>
      <c r="F3032">
        <v>124071</v>
      </c>
    </row>
    <row r="3033" spans="1:6" x14ac:dyDescent="0.25">
      <c r="A3033">
        <v>26</v>
      </c>
      <c r="B3033" t="s">
        <v>6</v>
      </c>
      <c r="C3033" t="s">
        <v>186</v>
      </c>
      <c r="D3033" t="s">
        <v>191</v>
      </c>
      <c r="E3033">
        <v>3</v>
      </c>
      <c r="F3033">
        <v>73640</v>
      </c>
    </row>
    <row r="3034" spans="1:6" x14ac:dyDescent="0.25">
      <c r="A3034">
        <v>43</v>
      </c>
      <c r="B3034" t="s">
        <v>9</v>
      </c>
      <c r="C3034" t="s">
        <v>12</v>
      </c>
      <c r="D3034" t="s">
        <v>187</v>
      </c>
      <c r="E3034">
        <v>19</v>
      </c>
      <c r="F3034">
        <v>156486</v>
      </c>
    </row>
    <row r="3035" spans="1:6" x14ac:dyDescent="0.25">
      <c r="A3035">
        <v>36</v>
      </c>
      <c r="B3035" t="s">
        <v>6</v>
      </c>
      <c r="C3035" t="s">
        <v>186</v>
      </c>
      <c r="D3035" t="s">
        <v>190</v>
      </c>
      <c r="E3035">
        <v>11</v>
      </c>
      <c r="F3035">
        <v>138859</v>
      </c>
    </row>
    <row r="3036" spans="1:6" x14ac:dyDescent="0.25">
      <c r="A3036">
        <v>23</v>
      </c>
      <c r="B3036" t="s">
        <v>9</v>
      </c>
      <c r="C3036" t="s">
        <v>185</v>
      </c>
      <c r="D3036" t="s">
        <v>189</v>
      </c>
      <c r="E3036">
        <v>0</v>
      </c>
      <c r="F3036">
        <v>52831</v>
      </c>
    </row>
    <row r="3037" spans="1:6" x14ac:dyDescent="0.25">
      <c r="A3037">
        <v>49</v>
      </c>
      <c r="B3037" t="s">
        <v>6</v>
      </c>
      <c r="C3037" t="s">
        <v>186</v>
      </c>
      <c r="D3037" t="s">
        <v>187</v>
      </c>
      <c r="E3037">
        <v>23</v>
      </c>
      <c r="F3037">
        <v>182392</v>
      </c>
    </row>
    <row r="3038" spans="1:6" x14ac:dyDescent="0.25">
      <c r="A3038">
        <v>35</v>
      </c>
      <c r="B3038" t="s">
        <v>9</v>
      </c>
      <c r="C3038" t="s">
        <v>186</v>
      </c>
      <c r="D3038" t="s">
        <v>190</v>
      </c>
      <c r="E3038">
        <v>11</v>
      </c>
      <c r="F3038">
        <v>151078</v>
      </c>
    </row>
    <row r="3039" spans="1:6" x14ac:dyDescent="0.25">
      <c r="A3039">
        <v>31</v>
      </c>
      <c r="B3039" t="s">
        <v>6</v>
      </c>
      <c r="C3039" t="s">
        <v>185</v>
      </c>
      <c r="D3039" t="s">
        <v>188</v>
      </c>
      <c r="E3039">
        <v>8</v>
      </c>
      <c r="F3039">
        <v>100679</v>
      </c>
    </row>
    <row r="3040" spans="1:6" x14ac:dyDescent="0.25">
      <c r="A3040">
        <v>54</v>
      </c>
      <c r="B3040" t="s">
        <v>195</v>
      </c>
      <c r="C3040" t="s">
        <v>196</v>
      </c>
      <c r="D3040" t="s">
        <v>78</v>
      </c>
      <c r="E3040">
        <v>29</v>
      </c>
      <c r="F3040">
        <v>158966</v>
      </c>
    </row>
    <row r="3041" spans="1:6" x14ac:dyDescent="0.25">
      <c r="A3041">
        <v>43</v>
      </c>
      <c r="B3041" t="s">
        <v>6</v>
      </c>
      <c r="C3041" t="s">
        <v>186</v>
      </c>
      <c r="D3041" t="s">
        <v>190</v>
      </c>
      <c r="E3041">
        <v>20</v>
      </c>
      <c r="F3041">
        <v>167924</v>
      </c>
    </row>
    <row r="3042" spans="1:6" x14ac:dyDescent="0.25">
      <c r="A3042">
        <v>33</v>
      </c>
      <c r="B3042" t="s">
        <v>9</v>
      </c>
      <c r="C3042" t="s">
        <v>186</v>
      </c>
      <c r="D3042" t="s">
        <v>189</v>
      </c>
      <c r="E3042">
        <v>10</v>
      </c>
      <c r="F3042">
        <v>113334</v>
      </c>
    </row>
    <row r="3043" spans="1:6" x14ac:dyDescent="0.25">
      <c r="A3043">
        <v>52</v>
      </c>
      <c r="B3043" t="s">
        <v>9</v>
      </c>
      <c r="C3043" t="s">
        <v>12</v>
      </c>
      <c r="D3043" t="s">
        <v>187</v>
      </c>
      <c r="E3043">
        <v>29</v>
      </c>
      <c r="F3043">
        <v>194778</v>
      </c>
    </row>
    <row r="3044" spans="1:6" x14ac:dyDescent="0.25">
      <c r="A3044">
        <v>28</v>
      </c>
      <c r="B3044" t="s">
        <v>6</v>
      </c>
      <c r="C3044" t="s">
        <v>185</v>
      </c>
      <c r="D3044" t="s">
        <v>190</v>
      </c>
      <c r="E3044">
        <v>4</v>
      </c>
      <c r="F3044">
        <v>77606</v>
      </c>
    </row>
    <row r="3045" spans="1:6" x14ac:dyDescent="0.25">
      <c r="A3045">
        <v>36</v>
      </c>
      <c r="B3045" t="s">
        <v>9</v>
      </c>
      <c r="C3045" t="s">
        <v>186</v>
      </c>
      <c r="D3045" t="s">
        <v>78</v>
      </c>
      <c r="E3045">
        <v>13</v>
      </c>
      <c r="F3045">
        <v>140010</v>
      </c>
    </row>
    <row r="3046" spans="1:6" x14ac:dyDescent="0.25">
      <c r="A3046">
        <v>43</v>
      </c>
      <c r="B3046" t="s">
        <v>6</v>
      </c>
      <c r="C3046" t="s">
        <v>185</v>
      </c>
      <c r="D3046" t="s">
        <v>189</v>
      </c>
      <c r="E3046">
        <v>20</v>
      </c>
      <c r="F3046">
        <v>142421</v>
      </c>
    </row>
    <row r="3047" spans="1:6" x14ac:dyDescent="0.25">
      <c r="A3047">
        <v>50</v>
      </c>
      <c r="B3047" t="s">
        <v>9</v>
      </c>
      <c r="C3047" t="s">
        <v>186</v>
      </c>
      <c r="D3047" t="s">
        <v>190</v>
      </c>
      <c r="E3047">
        <v>24</v>
      </c>
      <c r="F3047">
        <v>192756</v>
      </c>
    </row>
    <row r="3048" spans="1:6" x14ac:dyDescent="0.25">
      <c r="A3048">
        <v>24</v>
      </c>
      <c r="B3048" t="s">
        <v>6</v>
      </c>
      <c r="C3048" t="s">
        <v>12</v>
      </c>
      <c r="D3048" t="s">
        <v>187</v>
      </c>
      <c r="E3048">
        <v>1</v>
      </c>
      <c r="F3048">
        <v>106686</v>
      </c>
    </row>
    <row r="3049" spans="1:6" x14ac:dyDescent="0.25">
      <c r="A3049">
        <v>52</v>
      </c>
      <c r="B3049" t="s">
        <v>6</v>
      </c>
      <c r="C3049" t="s">
        <v>186</v>
      </c>
      <c r="D3049" t="s">
        <v>78</v>
      </c>
      <c r="E3049">
        <v>27</v>
      </c>
      <c r="F3049">
        <v>186794</v>
      </c>
    </row>
    <row r="3050" spans="1:6" x14ac:dyDescent="0.25">
      <c r="A3050">
        <v>46</v>
      </c>
      <c r="B3050" t="s">
        <v>9</v>
      </c>
      <c r="C3050" t="s">
        <v>185</v>
      </c>
      <c r="D3050" t="s">
        <v>188</v>
      </c>
      <c r="E3050">
        <v>19</v>
      </c>
      <c r="F3050">
        <v>150729</v>
      </c>
    </row>
    <row r="3051" spans="1:6" x14ac:dyDescent="0.25">
      <c r="A3051">
        <v>38</v>
      </c>
      <c r="B3051" t="s">
        <v>6</v>
      </c>
      <c r="C3051" t="s">
        <v>186</v>
      </c>
      <c r="D3051" t="s">
        <v>190</v>
      </c>
      <c r="E3051">
        <v>15</v>
      </c>
      <c r="F3051">
        <v>171652</v>
      </c>
    </row>
    <row r="3052" spans="1:6" x14ac:dyDescent="0.25">
      <c r="A3052">
        <v>29</v>
      </c>
      <c r="B3052" t="s">
        <v>6</v>
      </c>
      <c r="C3052" t="s">
        <v>185</v>
      </c>
      <c r="D3052" t="s">
        <v>189</v>
      </c>
      <c r="E3052">
        <v>6</v>
      </c>
      <c r="F3052">
        <v>88552</v>
      </c>
    </row>
    <row r="3053" spans="1:6" x14ac:dyDescent="0.25">
      <c r="A3053">
        <v>33</v>
      </c>
      <c r="B3053" t="s">
        <v>9</v>
      </c>
      <c r="C3053" t="s">
        <v>186</v>
      </c>
      <c r="D3053" t="s">
        <v>191</v>
      </c>
      <c r="E3053">
        <v>9</v>
      </c>
      <c r="F3053">
        <v>119918</v>
      </c>
    </row>
    <row r="3054" spans="1:6" x14ac:dyDescent="0.25">
      <c r="A3054">
        <v>47</v>
      </c>
      <c r="B3054" t="s">
        <v>6</v>
      </c>
      <c r="C3054" t="s">
        <v>12</v>
      </c>
      <c r="D3054" t="s">
        <v>187</v>
      </c>
      <c r="E3054">
        <v>21</v>
      </c>
      <c r="F3054">
        <v>174985</v>
      </c>
    </row>
    <row r="3055" spans="1:6" x14ac:dyDescent="0.25">
      <c r="A3055">
        <v>45</v>
      </c>
      <c r="B3055" t="s">
        <v>9</v>
      </c>
      <c r="C3055" t="s">
        <v>186</v>
      </c>
      <c r="D3055" t="s">
        <v>78</v>
      </c>
      <c r="E3055">
        <v>23</v>
      </c>
      <c r="F3055">
        <v>174336</v>
      </c>
    </row>
    <row r="3056" spans="1:6" x14ac:dyDescent="0.25">
      <c r="A3056">
        <v>28</v>
      </c>
      <c r="B3056" t="s">
        <v>6</v>
      </c>
      <c r="C3056" t="s">
        <v>185</v>
      </c>
      <c r="D3056" t="s">
        <v>188</v>
      </c>
      <c r="E3056">
        <v>4</v>
      </c>
      <c r="F3056">
        <v>72389</v>
      </c>
    </row>
    <row r="3057" spans="1:6" x14ac:dyDescent="0.25">
      <c r="A3057">
        <v>42</v>
      </c>
      <c r="B3057" t="s">
        <v>9</v>
      </c>
      <c r="C3057" t="s">
        <v>186</v>
      </c>
      <c r="D3057" t="s">
        <v>190</v>
      </c>
      <c r="E3057">
        <v>14</v>
      </c>
      <c r="F3057">
        <v>163978</v>
      </c>
    </row>
    <row r="3058" spans="1:6" x14ac:dyDescent="0.25">
      <c r="A3058">
        <v>46</v>
      </c>
      <c r="B3058" t="s">
        <v>6</v>
      </c>
      <c r="C3058" t="s">
        <v>185</v>
      </c>
      <c r="D3058" t="s">
        <v>189</v>
      </c>
      <c r="E3058">
        <v>25</v>
      </c>
      <c r="F3058">
        <v>166958</v>
      </c>
    </row>
    <row r="3059" spans="1:6" x14ac:dyDescent="0.25">
      <c r="A3059">
        <v>38</v>
      </c>
      <c r="B3059" t="s">
        <v>9</v>
      </c>
      <c r="C3059" t="s">
        <v>12</v>
      </c>
      <c r="D3059" t="s">
        <v>187</v>
      </c>
      <c r="E3059">
        <v>15</v>
      </c>
      <c r="F3059">
        <v>145052</v>
      </c>
    </row>
    <row r="3060" spans="1:6" x14ac:dyDescent="0.25">
      <c r="A3060">
        <v>54</v>
      </c>
      <c r="B3060" t="s">
        <v>6</v>
      </c>
      <c r="C3060" t="s">
        <v>186</v>
      </c>
      <c r="D3060" t="s">
        <v>78</v>
      </c>
      <c r="E3060">
        <v>32</v>
      </c>
      <c r="F3060">
        <v>195270</v>
      </c>
    </row>
    <row r="3061" spans="1:6" x14ac:dyDescent="0.25">
      <c r="A3061">
        <v>33</v>
      </c>
      <c r="B3061" t="s">
        <v>9</v>
      </c>
      <c r="C3061" t="s">
        <v>186</v>
      </c>
      <c r="D3061" t="s">
        <v>190</v>
      </c>
      <c r="E3061">
        <v>8</v>
      </c>
      <c r="F3061">
        <v>122970</v>
      </c>
    </row>
    <row r="3062" spans="1:6" x14ac:dyDescent="0.25">
      <c r="A3062">
        <v>27</v>
      </c>
      <c r="B3062" t="s">
        <v>6</v>
      </c>
      <c r="C3062" t="s">
        <v>196</v>
      </c>
      <c r="D3062" t="s">
        <v>188</v>
      </c>
      <c r="E3062">
        <v>4</v>
      </c>
      <c r="F3062">
        <v>80247</v>
      </c>
    </row>
    <row r="3063" spans="1:6" x14ac:dyDescent="0.25">
      <c r="A3063">
        <v>50</v>
      </c>
      <c r="B3063" t="s">
        <v>9</v>
      </c>
      <c r="C3063" t="s">
        <v>185</v>
      </c>
      <c r="D3063" t="s">
        <v>189</v>
      </c>
      <c r="E3063">
        <v>25</v>
      </c>
      <c r="F3063">
        <v>177862</v>
      </c>
    </row>
    <row r="3064" spans="1:6" x14ac:dyDescent="0.25">
      <c r="A3064">
        <v>26</v>
      </c>
      <c r="B3064" t="s">
        <v>6</v>
      </c>
      <c r="C3064" t="s">
        <v>186</v>
      </c>
      <c r="D3064" t="s">
        <v>190</v>
      </c>
      <c r="E3064">
        <v>4</v>
      </c>
      <c r="F3064">
        <v>91062</v>
      </c>
    </row>
    <row r="3065" spans="1:6" x14ac:dyDescent="0.25">
      <c r="A3065">
        <v>31</v>
      </c>
      <c r="B3065" t="s">
        <v>9</v>
      </c>
      <c r="C3065" t="s">
        <v>186</v>
      </c>
      <c r="D3065" t="s">
        <v>78</v>
      </c>
      <c r="E3065">
        <v>6</v>
      </c>
      <c r="F3065">
        <v>114290</v>
      </c>
    </row>
    <row r="3066" spans="1:6" x14ac:dyDescent="0.25">
      <c r="A3066">
        <v>35</v>
      </c>
      <c r="B3066" t="s">
        <v>6</v>
      </c>
      <c r="C3066" t="s">
        <v>185</v>
      </c>
      <c r="D3066" t="s">
        <v>191</v>
      </c>
      <c r="E3066">
        <v>10</v>
      </c>
      <c r="F3066">
        <v>128999</v>
      </c>
    </row>
    <row r="3067" spans="1:6" x14ac:dyDescent="0.25">
      <c r="A3067">
        <v>44</v>
      </c>
      <c r="B3067" t="s">
        <v>9</v>
      </c>
      <c r="C3067" t="s">
        <v>12</v>
      </c>
      <c r="D3067" t="s">
        <v>187</v>
      </c>
      <c r="E3067">
        <v>18</v>
      </c>
      <c r="F3067">
        <v>162454</v>
      </c>
    </row>
    <row r="3068" spans="1:6" x14ac:dyDescent="0.25">
      <c r="A3068">
        <v>32</v>
      </c>
      <c r="B3068" t="s">
        <v>6</v>
      </c>
      <c r="C3068" t="s">
        <v>186</v>
      </c>
      <c r="D3068" t="s">
        <v>189</v>
      </c>
      <c r="E3068">
        <v>8</v>
      </c>
      <c r="F3068">
        <v>122354</v>
      </c>
    </row>
    <row r="3069" spans="1:6" x14ac:dyDescent="0.25">
      <c r="A3069">
        <v>54</v>
      </c>
      <c r="B3069" t="s">
        <v>6</v>
      </c>
      <c r="C3069" t="s">
        <v>185</v>
      </c>
      <c r="D3069" t="s">
        <v>190</v>
      </c>
      <c r="E3069">
        <v>25</v>
      </c>
      <c r="F3069">
        <v>179756</v>
      </c>
    </row>
    <row r="3070" spans="1:6" x14ac:dyDescent="0.25">
      <c r="A3070">
        <v>26</v>
      </c>
      <c r="B3070" t="s">
        <v>9</v>
      </c>
      <c r="C3070" t="s">
        <v>186</v>
      </c>
      <c r="D3070" t="s">
        <v>191</v>
      </c>
      <c r="E3070">
        <v>3</v>
      </c>
      <c r="F3070">
        <v>73218</v>
      </c>
    </row>
    <row r="3071" spans="1:6" x14ac:dyDescent="0.25">
      <c r="A3071">
        <v>23</v>
      </c>
      <c r="B3071" t="s">
        <v>6</v>
      </c>
      <c r="C3071" t="s">
        <v>12</v>
      </c>
      <c r="D3071" t="s">
        <v>187</v>
      </c>
      <c r="E3071">
        <v>0</v>
      </c>
      <c r="F3071">
        <v>52612</v>
      </c>
    </row>
    <row r="3072" spans="1:6" x14ac:dyDescent="0.25">
      <c r="A3072">
        <v>48</v>
      </c>
      <c r="B3072" t="s">
        <v>9</v>
      </c>
      <c r="C3072" t="s">
        <v>186</v>
      </c>
      <c r="D3072" t="s">
        <v>78</v>
      </c>
      <c r="E3072">
        <v>23</v>
      </c>
      <c r="F3072">
        <v>185038</v>
      </c>
    </row>
    <row r="3073" spans="1:6" x14ac:dyDescent="0.25">
      <c r="A3073">
        <v>38</v>
      </c>
      <c r="B3073" t="s">
        <v>6</v>
      </c>
      <c r="C3073" t="s">
        <v>185</v>
      </c>
      <c r="D3073" t="s">
        <v>188</v>
      </c>
      <c r="E3073">
        <v>12</v>
      </c>
      <c r="F3073">
        <v>132442</v>
      </c>
    </row>
    <row r="3074" spans="1:6" x14ac:dyDescent="0.25">
      <c r="A3074">
        <v>30</v>
      </c>
      <c r="B3074" t="s">
        <v>9</v>
      </c>
      <c r="C3074" t="s">
        <v>186</v>
      </c>
      <c r="D3074" t="s">
        <v>190</v>
      </c>
      <c r="E3074">
        <v>5</v>
      </c>
      <c r="F3074">
        <v>102828</v>
      </c>
    </row>
    <row r="3075" spans="1:6" x14ac:dyDescent="0.25">
      <c r="A3075">
        <v>40</v>
      </c>
      <c r="B3075" t="s">
        <v>6</v>
      </c>
      <c r="C3075" t="s">
        <v>186</v>
      </c>
      <c r="D3075" t="s">
        <v>187</v>
      </c>
      <c r="E3075">
        <v>16</v>
      </c>
      <c r="F3075">
        <v>150301</v>
      </c>
    </row>
    <row r="3076" spans="1:6" x14ac:dyDescent="0.25">
      <c r="A3076">
        <v>45</v>
      </c>
      <c r="B3076" t="s">
        <v>9</v>
      </c>
      <c r="C3076" t="s">
        <v>185</v>
      </c>
      <c r="D3076" t="s">
        <v>189</v>
      </c>
      <c r="E3076">
        <v>22</v>
      </c>
      <c r="F3076">
        <v>171468</v>
      </c>
    </row>
    <row r="3077" spans="1:6" x14ac:dyDescent="0.25">
      <c r="A3077">
        <v>36</v>
      </c>
      <c r="B3077" t="s">
        <v>6</v>
      </c>
      <c r="C3077" t="s">
        <v>186</v>
      </c>
      <c r="D3077" t="s">
        <v>190</v>
      </c>
      <c r="E3077">
        <v>13</v>
      </c>
      <c r="F3077">
        <v>147326</v>
      </c>
    </row>
    <row r="3078" spans="1:6" x14ac:dyDescent="0.25">
      <c r="A3078">
        <v>52</v>
      </c>
      <c r="B3078" t="s">
        <v>6</v>
      </c>
      <c r="C3078" t="s">
        <v>12</v>
      </c>
      <c r="D3078" t="s">
        <v>187</v>
      </c>
      <c r="E3078">
        <v>26</v>
      </c>
      <c r="F3078">
        <v>185982</v>
      </c>
    </row>
    <row r="3079" spans="1:6" x14ac:dyDescent="0.25">
      <c r="A3079">
        <v>31</v>
      </c>
      <c r="B3079" t="s">
        <v>9</v>
      </c>
      <c r="C3079" t="s">
        <v>185</v>
      </c>
      <c r="D3079" t="s">
        <v>78</v>
      </c>
      <c r="E3079">
        <v>7</v>
      </c>
      <c r="F3079">
        <v>108267</v>
      </c>
    </row>
    <row r="3080" spans="1:6" x14ac:dyDescent="0.25">
      <c r="A3080">
        <v>26</v>
      </c>
      <c r="B3080" t="s">
        <v>6</v>
      </c>
      <c r="C3080" t="s">
        <v>186</v>
      </c>
      <c r="D3080" t="s">
        <v>190</v>
      </c>
      <c r="E3080">
        <v>3</v>
      </c>
      <c r="F3080">
        <v>91397</v>
      </c>
    </row>
    <row r="3081" spans="1:6" x14ac:dyDescent="0.25">
      <c r="A3081">
        <v>30</v>
      </c>
      <c r="B3081" t="s">
        <v>9</v>
      </c>
      <c r="C3081" t="s">
        <v>186</v>
      </c>
      <c r="D3081" t="s">
        <v>189</v>
      </c>
      <c r="E3081">
        <v>5</v>
      </c>
      <c r="F3081">
        <v>100867</v>
      </c>
    </row>
    <row r="3082" spans="1:6" x14ac:dyDescent="0.25">
      <c r="A3082">
        <v>24</v>
      </c>
      <c r="B3082" t="s">
        <v>6</v>
      </c>
      <c r="C3082" t="s">
        <v>185</v>
      </c>
      <c r="D3082" t="s">
        <v>188</v>
      </c>
      <c r="E3082">
        <v>2</v>
      </c>
      <c r="F3082">
        <v>64182</v>
      </c>
    </row>
    <row r="3083" spans="1:6" x14ac:dyDescent="0.25">
      <c r="A3083">
        <v>45</v>
      </c>
      <c r="B3083" t="s">
        <v>6</v>
      </c>
      <c r="C3083" t="s">
        <v>186</v>
      </c>
      <c r="D3083" t="s">
        <v>78</v>
      </c>
      <c r="E3083">
        <v>22</v>
      </c>
      <c r="F3083">
        <v>182506</v>
      </c>
    </row>
    <row r="3084" spans="1:6" x14ac:dyDescent="0.25">
      <c r="A3084">
        <v>33</v>
      </c>
      <c r="B3084" t="s">
        <v>9</v>
      </c>
      <c r="C3084" t="s">
        <v>186</v>
      </c>
      <c r="D3084" t="s">
        <v>190</v>
      </c>
      <c r="E3084">
        <v>9</v>
      </c>
      <c r="F3084">
        <v>136986</v>
      </c>
    </row>
    <row r="3085" spans="1:6" x14ac:dyDescent="0.25">
      <c r="A3085">
        <v>38</v>
      </c>
      <c r="B3085" t="s">
        <v>6</v>
      </c>
      <c r="C3085" t="s">
        <v>185</v>
      </c>
      <c r="D3085" t="s">
        <v>191</v>
      </c>
      <c r="E3085">
        <v>11</v>
      </c>
      <c r="F3085">
        <v>136662</v>
      </c>
    </row>
    <row r="3086" spans="1:6" x14ac:dyDescent="0.25">
      <c r="A3086">
        <v>54</v>
      </c>
      <c r="B3086" t="s">
        <v>9</v>
      </c>
      <c r="C3086" t="s">
        <v>12</v>
      </c>
      <c r="D3086" t="s">
        <v>187</v>
      </c>
      <c r="E3086">
        <v>32</v>
      </c>
      <c r="F3086">
        <v>191510</v>
      </c>
    </row>
    <row r="3087" spans="1:6" x14ac:dyDescent="0.25">
      <c r="A3087">
        <v>42</v>
      </c>
      <c r="B3087" t="s">
        <v>6</v>
      </c>
      <c r="C3087" t="s">
        <v>186</v>
      </c>
      <c r="D3087" t="s">
        <v>190</v>
      </c>
      <c r="E3087">
        <v>19</v>
      </c>
      <c r="F3087">
        <v>177347</v>
      </c>
    </row>
    <row r="3088" spans="1:6" x14ac:dyDescent="0.25">
      <c r="A3088">
        <v>28</v>
      </c>
      <c r="B3088" t="s">
        <v>9</v>
      </c>
      <c r="C3088" t="s">
        <v>185</v>
      </c>
      <c r="D3088" t="s">
        <v>189</v>
      </c>
      <c r="E3088">
        <v>4</v>
      </c>
      <c r="F3088">
        <v>82944</v>
      </c>
    </row>
    <row r="3089" spans="1:6" x14ac:dyDescent="0.25">
      <c r="A3089">
        <v>48</v>
      </c>
      <c r="B3089" t="s">
        <v>6</v>
      </c>
      <c r="C3089" t="s">
        <v>12</v>
      </c>
      <c r="D3089" t="s">
        <v>187</v>
      </c>
      <c r="E3089">
        <v>23</v>
      </c>
      <c r="F3089">
        <v>188288</v>
      </c>
    </row>
    <row r="3090" spans="1:6" x14ac:dyDescent="0.25">
      <c r="A3090">
        <v>36</v>
      </c>
      <c r="B3090" t="s">
        <v>9</v>
      </c>
      <c r="C3090" t="s">
        <v>186</v>
      </c>
      <c r="D3090" t="s">
        <v>78</v>
      </c>
      <c r="E3090">
        <v>14</v>
      </c>
      <c r="F3090">
        <v>141090</v>
      </c>
    </row>
    <row r="3091" spans="1:6" x14ac:dyDescent="0.25">
      <c r="A3091">
        <v>43</v>
      </c>
      <c r="B3091" t="s">
        <v>6</v>
      </c>
      <c r="C3091" t="s">
        <v>185</v>
      </c>
      <c r="D3091" t="s">
        <v>190</v>
      </c>
      <c r="E3091">
        <v>19</v>
      </c>
      <c r="F3091">
        <v>152726</v>
      </c>
    </row>
    <row r="3092" spans="1:6" x14ac:dyDescent="0.25">
      <c r="A3092">
        <v>33</v>
      </c>
      <c r="B3092" t="s">
        <v>9</v>
      </c>
      <c r="C3092" t="s">
        <v>186</v>
      </c>
      <c r="D3092" t="s">
        <v>188</v>
      </c>
      <c r="E3092">
        <v>9</v>
      </c>
      <c r="F3092">
        <v>124141</v>
      </c>
    </row>
    <row r="3093" spans="1:6" x14ac:dyDescent="0.25">
      <c r="A3093">
        <v>26</v>
      </c>
      <c r="B3093" t="s">
        <v>6</v>
      </c>
      <c r="C3093" t="s">
        <v>185</v>
      </c>
      <c r="D3093" t="s">
        <v>191</v>
      </c>
      <c r="E3093">
        <v>3</v>
      </c>
      <c r="F3093">
        <v>67556</v>
      </c>
    </row>
    <row r="3094" spans="1:6" x14ac:dyDescent="0.25">
      <c r="A3094">
        <v>50</v>
      </c>
      <c r="B3094" t="s">
        <v>9</v>
      </c>
      <c r="C3094" t="s">
        <v>186</v>
      </c>
      <c r="D3094" t="s">
        <v>189</v>
      </c>
      <c r="E3094">
        <v>22</v>
      </c>
      <c r="F3094">
        <v>182768</v>
      </c>
    </row>
    <row r="3095" spans="1:6" x14ac:dyDescent="0.25">
      <c r="A3095">
        <v>41</v>
      </c>
      <c r="B3095" t="s">
        <v>6</v>
      </c>
      <c r="C3095" t="s">
        <v>12</v>
      </c>
      <c r="D3095" t="s">
        <v>187</v>
      </c>
      <c r="E3095">
        <v>15</v>
      </c>
      <c r="F3095">
        <v>148727</v>
      </c>
    </row>
    <row r="3096" spans="1:6" x14ac:dyDescent="0.25">
      <c r="A3096">
        <v>29</v>
      </c>
      <c r="B3096" t="s">
        <v>9</v>
      </c>
      <c r="C3096" t="s">
        <v>185</v>
      </c>
      <c r="D3096" t="s">
        <v>190</v>
      </c>
      <c r="E3096">
        <v>6</v>
      </c>
      <c r="F3096">
        <v>91903</v>
      </c>
    </row>
    <row r="3097" spans="1:6" x14ac:dyDescent="0.25">
      <c r="A3097">
        <v>38</v>
      </c>
      <c r="B3097" t="s">
        <v>6</v>
      </c>
      <c r="C3097" t="s">
        <v>186</v>
      </c>
      <c r="D3097" t="s">
        <v>78</v>
      </c>
      <c r="E3097">
        <v>14</v>
      </c>
      <c r="F3097">
        <v>147708</v>
      </c>
    </row>
    <row r="3098" spans="1:6" x14ac:dyDescent="0.25">
      <c r="A3098">
        <v>48</v>
      </c>
      <c r="B3098" t="s">
        <v>9</v>
      </c>
      <c r="C3098" t="s">
        <v>185</v>
      </c>
      <c r="D3098" t="s">
        <v>189</v>
      </c>
      <c r="E3098">
        <v>21</v>
      </c>
      <c r="F3098">
        <v>163209</v>
      </c>
    </row>
    <row r="3099" spans="1:6" x14ac:dyDescent="0.25">
      <c r="A3099">
        <v>31</v>
      </c>
      <c r="B3099" t="s">
        <v>6</v>
      </c>
      <c r="C3099" t="s">
        <v>186</v>
      </c>
      <c r="D3099" t="s">
        <v>190</v>
      </c>
      <c r="E3099">
        <v>8</v>
      </c>
      <c r="F3099">
        <v>120288</v>
      </c>
    </row>
    <row r="3100" spans="1:6" x14ac:dyDescent="0.25">
      <c r="A3100">
        <v>45</v>
      </c>
      <c r="B3100" t="s">
        <v>6</v>
      </c>
      <c r="C3100" t="s">
        <v>12</v>
      </c>
      <c r="D3100" t="s">
        <v>187</v>
      </c>
      <c r="E3100">
        <v>21</v>
      </c>
      <c r="F3100">
        <v>170226</v>
      </c>
    </row>
    <row r="3101" spans="1:6" x14ac:dyDescent="0.25">
      <c r="A3101">
        <v>35</v>
      </c>
      <c r="B3101" t="s">
        <v>9</v>
      </c>
      <c r="C3101" t="s">
        <v>186</v>
      </c>
      <c r="D3101" t="s">
        <v>78</v>
      </c>
      <c r="E3101">
        <v>11</v>
      </c>
      <c r="F3101">
        <v>134979</v>
      </c>
    </row>
    <row r="3102" spans="1:6" x14ac:dyDescent="0.25">
      <c r="A3102">
        <v>42</v>
      </c>
      <c r="B3102" t="s">
        <v>6</v>
      </c>
      <c r="C3102" t="s">
        <v>185</v>
      </c>
      <c r="D3102" t="s">
        <v>188</v>
      </c>
      <c r="E3102">
        <v>16</v>
      </c>
      <c r="F3102">
        <v>137489</v>
      </c>
    </row>
    <row r="3103" spans="1:6" x14ac:dyDescent="0.25">
      <c r="A3103">
        <v>27</v>
      </c>
      <c r="B3103" t="s">
        <v>9</v>
      </c>
      <c r="C3103" t="s">
        <v>186</v>
      </c>
      <c r="D3103" t="s">
        <v>190</v>
      </c>
      <c r="E3103">
        <v>4</v>
      </c>
      <c r="F3103">
        <v>83577</v>
      </c>
    </row>
    <row r="3104" spans="1:6" x14ac:dyDescent="0.25">
      <c r="A3104">
        <v>33</v>
      </c>
      <c r="B3104" t="s">
        <v>6</v>
      </c>
      <c r="C3104" t="s">
        <v>185</v>
      </c>
      <c r="D3104" t="s">
        <v>191</v>
      </c>
      <c r="E3104">
        <v>9</v>
      </c>
      <c r="F3104">
        <v>117904</v>
      </c>
    </row>
    <row r="3105" spans="1:6" x14ac:dyDescent="0.25">
      <c r="A3105">
        <v>36</v>
      </c>
      <c r="B3105" t="s">
        <v>9</v>
      </c>
      <c r="C3105" t="s">
        <v>186</v>
      </c>
      <c r="D3105" t="s">
        <v>189</v>
      </c>
      <c r="E3105">
        <v>11</v>
      </c>
      <c r="F3105">
        <v>134482</v>
      </c>
    </row>
    <row r="3106" spans="1:6" x14ac:dyDescent="0.25">
      <c r="A3106">
        <v>54</v>
      </c>
      <c r="B3106" t="s">
        <v>6</v>
      </c>
      <c r="C3106" t="s">
        <v>12</v>
      </c>
      <c r="D3106" t="s">
        <v>187</v>
      </c>
      <c r="E3106">
        <v>30</v>
      </c>
      <c r="F3106">
        <v>184660</v>
      </c>
    </row>
    <row r="3107" spans="1:6" x14ac:dyDescent="0.25">
      <c r="A3107">
        <v>30</v>
      </c>
      <c r="B3107" t="s">
        <v>9</v>
      </c>
      <c r="C3107" t="s">
        <v>185</v>
      </c>
      <c r="D3107" t="s">
        <v>78</v>
      </c>
      <c r="E3107">
        <v>5</v>
      </c>
      <c r="F3107">
        <v>100151</v>
      </c>
    </row>
    <row r="3108" spans="1:6" x14ac:dyDescent="0.25">
      <c r="A3108">
        <v>26</v>
      </c>
      <c r="B3108" t="s">
        <v>6</v>
      </c>
      <c r="C3108" t="s">
        <v>186</v>
      </c>
      <c r="D3108" t="s">
        <v>190</v>
      </c>
      <c r="E3108">
        <v>3</v>
      </c>
      <c r="F3108">
        <v>88678</v>
      </c>
    </row>
    <row r="3109" spans="1:6" x14ac:dyDescent="0.25">
      <c r="A3109">
        <v>45</v>
      </c>
      <c r="B3109" t="s">
        <v>9</v>
      </c>
      <c r="C3109" t="s">
        <v>12</v>
      </c>
      <c r="D3109" t="s">
        <v>189</v>
      </c>
      <c r="E3109">
        <v>21</v>
      </c>
      <c r="F3109">
        <v>181285</v>
      </c>
    </row>
    <row r="3110" spans="1:6" x14ac:dyDescent="0.25">
      <c r="A3110">
        <v>38</v>
      </c>
      <c r="B3110" t="s">
        <v>6</v>
      </c>
      <c r="C3110" t="s">
        <v>186</v>
      </c>
      <c r="D3110" t="s">
        <v>187</v>
      </c>
      <c r="E3110">
        <v>16</v>
      </c>
      <c r="F3110">
        <v>154990</v>
      </c>
    </row>
    <row r="3111" spans="1:6" x14ac:dyDescent="0.25">
      <c r="A3111">
        <v>31</v>
      </c>
      <c r="B3111" t="s">
        <v>9</v>
      </c>
      <c r="C3111" t="s">
        <v>185</v>
      </c>
      <c r="D3111" t="s">
        <v>190</v>
      </c>
      <c r="E3111">
        <v>7</v>
      </c>
      <c r="F3111">
        <v>108204</v>
      </c>
    </row>
    <row r="3112" spans="1:6" x14ac:dyDescent="0.25">
      <c r="A3112">
        <v>42</v>
      </c>
      <c r="B3112" t="s">
        <v>6</v>
      </c>
      <c r="C3112" t="s">
        <v>186</v>
      </c>
      <c r="D3112" t="s">
        <v>78</v>
      </c>
      <c r="E3112">
        <v>19</v>
      </c>
      <c r="F3112">
        <v>175684</v>
      </c>
    </row>
    <row r="3113" spans="1:6" x14ac:dyDescent="0.25">
      <c r="A3113">
        <v>28</v>
      </c>
      <c r="B3113" t="s">
        <v>9</v>
      </c>
      <c r="C3113" t="s">
        <v>185</v>
      </c>
      <c r="D3113" t="s">
        <v>188</v>
      </c>
      <c r="E3113">
        <v>5</v>
      </c>
      <c r="F3113">
        <v>77766</v>
      </c>
    </row>
    <row r="3114" spans="1:6" x14ac:dyDescent="0.25">
      <c r="A3114">
        <v>48</v>
      </c>
      <c r="B3114" t="s">
        <v>6</v>
      </c>
      <c r="C3114" t="s">
        <v>12</v>
      </c>
      <c r="D3114" t="s">
        <v>187</v>
      </c>
      <c r="E3114">
        <v>24</v>
      </c>
      <c r="F3114">
        <v>192211</v>
      </c>
    </row>
    <row r="3115" spans="1:6" x14ac:dyDescent="0.25">
      <c r="A3115">
        <v>36</v>
      </c>
      <c r="B3115" t="s">
        <v>9</v>
      </c>
      <c r="C3115" t="s">
        <v>186</v>
      </c>
      <c r="D3115" t="s">
        <v>190</v>
      </c>
      <c r="E3115">
        <v>13</v>
      </c>
      <c r="F3115">
        <v>144647</v>
      </c>
    </row>
    <row r="3116" spans="1:6" x14ac:dyDescent="0.25">
      <c r="A3116">
        <v>43</v>
      </c>
      <c r="B3116" t="s">
        <v>6</v>
      </c>
      <c r="C3116" t="s">
        <v>185</v>
      </c>
      <c r="D3116" t="s">
        <v>189</v>
      </c>
      <c r="E3116">
        <v>20</v>
      </c>
      <c r="F3116">
        <v>162231</v>
      </c>
    </row>
    <row r="3117" spans="1:6" x14ac:dyDescent="0.25">
      <c r="A3117">
        <v>33</v>
      </c>
      <c r="B3117" t="s">
        <v>9</v>
      </c>
      <c r="C3117" t="s">
        <v>186</v>
      </c>
      <c r="D3117" t="s">
        <v>191</v>
      </c>
      <c r="E3117">
        <v>9</v>
      </c>
      <c r="F3117">
        <v>121120</v>
      </c>
    </row>
    <row r="3118" spans="1:6" x14ac:dyDescent="0.25">
      <c r="A3118">
        <v>26</v>
      </c>
      <c r="B3118" t="s">
        <v>6</v>
      </c>
      <c r="C3118" t="s">
        <v>185</v>
      </c>
      <c r="D3118" t="s">
        <v>190</v>
      </c>
      <c r="E3118">
        <v>4</v>
      </c>
      <c r="F3118">
        <v>79652</v>
      </c>
    </row>
    <row r="3119" spans="1:6" x14ac:dyDescent="0.25">
      <c r="A3119">
        <v>50</v>
      </c>
      <c r="B3119" t="s">
        <v>9</v>
      </c>
      <c r="C3119" t="s">
        <v>186</v>
      </c>
      <c r="D3119" t="s">
        <v>78</v>
      </c>
      <c r="E3119">
        <v>21</v>
      </c>
      <c r="F3119">
        <v>177002</v>
      </c>
    </row>
    <row r="3120" spans="1:6" x14ac:dyDescent="0.25">
      <c r="A3120">
        <v>27</v>
      </c>
      <c r="B3120" t="s">
        <v>6</v>
      </c>
      <c r="C3120" t="s">
        <v>186</v>
      </c>
      <c r="D3120" t="s">
        <v>188</v>
      </c>
      <c r="E3120">
        <v>5</v>
      </c>
      <c r="F3120">
        <v>87584</v>
      </c>
    </row>
    <row r="3121" spans="1:6" x14ac:dyDescent="0.25">
      <c r="A3121">
        <v>38</v>
      </c>
      <c r="B3121" t="s">
        <v>9</v>
      </c>
      <c r="C3121" t="s">
        <v>185</v>
      </c>
      <c r="D3121" t="s">
        <v>189</v>
      </c>
      <c r="E3121">
        <v>13</v>
      </c>
      <c r="F3121">
        <v>131860</v>
      </c>
    </row>
    <row r="3122" spans="1:6" x14ac:dyDescent="0.25">
      <c r="A3122">
        <v>54</v>
      </c>
      <c r="B3122" t="s">
        <v>6</v>
      </c>
      <c r="C3122" t="s">
        <v>12</v>
      </c>
      <c r="D3122" t="s">
        <v>187</v>
      </c>
      <c r="E3122">
        <v>28</v>
      </c>
      <c r="F3122">
        <v>182013</v>
      </c>
    </row>
    <row r="3123" spans="1:6" x14ac:dyDescent="0.25">
      <c r="A3123">
        <v>31</v>
      </c>
      <c r="B3123" t="s">
        <v>9</v>
      </c>
      <c r="C3123" t="s">
        <v>186</v>
      </c>
      <c r="D3123" t="s">
        <v>190</v>
      </c>
      <c r="E3123">
        <v>7</v>
      </c>
      <c r="F3123">
        <v>108799</v>
      </c>
    </row>
    <row r="3124" spans="1:6" x14ac:dyDescent="0.25">
      <c r="A3124">
        <v>36</v>
      </c>
      <c r="B3124" t="s">
        <v>6</v>
      </c>
      <c r="C3124" t="s">
        <v>185</v>
      </c>
      <c r="D3124" t="s">
        <v>78</v>
      </c>
      <c r="E3124">
        <v>13</v>
      </c>
      <c r="F3124">
        <v>135378</v>
      </c>
    </row>
    <row r="3125" spans="1:6" x14ac:dyDescent="0.25">
      <c r="A3125">
        <v>45</v>
      </c>
      <c r="B3125" t="s">
        <v>9</v>
      </c>
      <c r="C3125" t="s">
        <v>186</v>
      </c>
      <c r="D3125" t="s">
        <v>187</v>
      </c>
      <c r="E3125">
        <v>22</v>
      </c>
      <c r="F3125">
        <v>183530</v>
      </c>
    </row>
    <row r="3126" spans="1:6" x14ac:dyDescent="0.25">
      <c r="A3126">
        <v>42</v>
      </c>
      <c r="B3126" t="s">
        <v>6</v>
      </c>
      <c r="C3126" t="s">
        <v>185</v>
      </c>
      <c r="D3126" t="s">
        <v>188</v>
      </c>
      <c r="E3126">
        <v>18</v>
      </c>
      <c r="F3126">
        <v>150901</v>
      </c>
    </row>
    <row r="3127" spans="1:6" x14ac:dyDescent="0.25">
      <c r="A3127">
        <v>28</v>
      </c>
      <c r="B3127" t="s">
        <v>9</v>
      </c>
      <c r="C3127" t="s">
        <v>186</v>
      </c>
      <c r="D3127" t="s">
        <v>190</v>
      </c>
      <c r="E3127">
        <v>4</v>
      </c>
      <c r="F3127">
        <v>82697</v>
      </c>
    </row>
    <row r="3128" spans="1:6" x14ac:dyDescent="0.25">
      <c r="A3128">
        <v>48</v>
      </c>
      <c r="B3128" t="s">
        <v>6</v>
      </c>
      <c r="C3128" t="s">
        <v>12</v>
      </c>
      <c r="D3128" t="s">
        <v>78</v>
      </c>
      <c r="E3128">
        <v>26</v>
      </c>
      <c r="F3128">
        <v>194638</v>
      </c>
    </row>
    <row r="3129" spans="1:6" x14ac:dyDescent="0.25">
      <c r="A3129">
        <v>36</v>
      </c>
      <c r="B3129" t="s">
        <v>9</v>
      </c>
      <c r="C3129" t="s">
        <v>186</v>
      </c>
      <c r="D3129" t="s">
        <v>189</v>
      </c>
      <c r="E3129">
        <v>12</v>
      </c>
      <c r="F3129">
        <v>130356</v>
      </c>
    </row>
    <row r="3130" spans="1:6" x14ac:dyDescent="0.25">
      <c r="A3130">
        <v>43</v>
      </c>
      <c r="B3130" t="s">
        <v>6</v>
      </c>
      <c r="C3130" t="s">
        <v>185</v>
      </c>
      <c r="D3130" t="s">
        <v>190</v>
      </c>
      <c r="E3130">
        <v>18</v>
      </c>
      <c r="F3130">
        <v>152560</v>
      </c>
    </row>
    <row r="3131" spans="1:6" x14ac:dyDescent="0.25">
      <c r="A3131">
        <v>33</v>
      </c>
      <c r="B3131" t="s">
        <v>9</v>
      </c>
      <c r="C3131" t="s">
        <v>186</v>
      </c>
      <c r="D3131" t="s">
        <v>191</v>
      </c>
      <c r="E3131">
        <v>9</v>
      </c>
      <c r="F3131">
        <v>121432</v>
      </c>
    </row>
    <row r="3132" spans="1:6" x14ac:dyDescent="0.25">
      <c r="A3132">
        <v>26</v>
      </c>
      <c r="B3132" t="s">
        <v>6</v>
      </c>
      <c r="C3132" t="s">
        <v>185</v>
      </c>
      <c r="D3132" t="s">
        <v>188</v>
      </c>
      <c r="E3132">
        <v>2</v>
      </c>
      <c r="F3132">
        <v>63789</v>
      </c>
    </row>
    <row r="3133" spans="1:6" x14ac:dyDescent="0.25">
      <c r="A3133">
        <v>50</v>
      </c>
      <c r="B3133" t="s">
        <v>9</v>
      </c>
      <c r="C3133" t="s">
        <v>186</v>
      </c>
      <c r="D3133" t="s">
        <v>78</v>
      </c>
      <c r="E3133">
        <v>23</v>
      </c>
      <c r="F3133">
        <v>183690</v>
      </c>
    </row>
    <row r="3134" spans="1:6" x14ac:dyDescent="0.25">
      <c r="A3134">
        <v>41</v>
      </c>
      <c r="B3134" t="s">
        <v>6</v>
      </c>
      <c r="C3134" t="s">
        <v>12</v>
      </c>
      <c r="D3134" t="s">
        <v>187</v>
      </c>
      <c r="E3134">
        <v>16</v>
      </c>
      <c r="F3134">
        <v>151310</v>
      </c>
    </row>
    <row r="3135" spans="1:6" x14ac:dyDescent="0.25">
      <c r="A3135">
        <v>29</v>
      </c>
      <c r="B3135" t="s">
        <v>9</v>
      </c>
      <c r="C3135" t="s">
        <v>185</v>
      </c>
      <c r="D3135" t="s">
        <v>190</v>
      </c>
      <c r="E3135">
        <v>6</v>
      </c>
      <c r="F3135">
        <v>100358</v>
      </c>
    </row>
    <row r="3136" spans="1:6" x14ac:dyDescent="0.25">
      <c r="A3136">
        <v>38</v>
      </c>
      <c r="B3136" t="s">
        <v>6</v>
      </c>
      <c r="C3136" t="s">
        <v>186</v>
      </c>
      <c r="D3136" t="s">
        <v>78</v>
      </c>
      <c r="E3136">
        <v>15</v>
      </c>
      <c r="F3136">
        <v>148437</v>
      </c>
    </row>
    <row r="3137" spans="1:6" x14ac:dyDescent="0.25">
      <c r="A3137">
        <v>48</v>
      </c>
      <c r="B3137" t="s">
        <v>9</v>
      </c>
      <c r="C3137" t="s">
        <v>185</v>
      </c>
      <c r="D3137" t="s">
        <v>189</v>
      </c>
      <c r="E3137">
        <v>22</v>
      </c>
      <c r="F3137">
        <v>168691</v>
      </c>
    </row>
    <row r="3138" spans="1:6" x14ac:dyDescent="0.25">
      <c r="A3138">
        <v>31</v>
      </c>
      <c r="B3138" t="s">
        <v>6</v>
      </c>
      <c r="C3138" t="s">
        <v>186</v>
      </c>
      <c r="D3138" t="s">
        <v>190</v>
      </c>
      <c r="E3138">
        <v>8</v>
      </c>
    </row>
    <row r="3139" spans="1:6" x14ac:dyDescent="0.25">
      <c r="A3139">
        <v>28</v>
      </c>
      <c r="B3139" t="s">
        <v>6</v>
      </c>
      <c r="C3139" t="s">
        <v>185</v>
      </c>
      <c r="D3139" t="s">
        <v>21</v>
      </c>
      <c r="E3139">
        <v>1</v>
      </c>
      <c r="F3139">
        <v>50000</v>
      </c>
    </row>
    <row r="3140" spans="1:6" x14ac:dyDescent="0.25">
      <c r="A3140">
        <v>32</v>
      </c>
      <c r="B3140" t="s">
        <v>9</v>
      </c>
      <c r="C3140" t="s">
        <v>186</v>
      </c>
      <c r="D3140" t="s">
        <v>17</v>
      </c>
      <c r="E3140">
        <v>5</v>
      </c>
      <c r="F3140">
        <v>100000</v>
      </c>
    </row>
    <row r="3141" spans="1:6" x14ac:dyDescent="0.25">
      <c r="A3141">
        <v>26</v>
      </c>
      <c r="B3141" t="s">
        <v>6</v>
      </c>
      <c r="C3141" t="s">
        <v>185</v>
      </c>
      <c r="D3141" t="s">
        <v>8</v>
      </c>
      <c r="E3141">
        <v>2</v>
      </c>
      <c r="F3141">
        <v>60000</v>
      </c>
    </row>
    <row r="3142" spans="1:6" x14ac:dyDescent="0.25">
      <c r="A3142">
        <v>33</v>
      </c>
      <c r="B3142" t="s">
        <v>9</v>
      </c>
      <c r="C3142" t="s">
        <v>186</v>
      </c>
      <c r="D3142" t="s">
        <v>11</v>
      </c>
      <c r="E3142">
        <v>6</v>
      </c>
      <c r="F3142">
        <v>90000</v>
      </c>
    </row>
    <row r="3143" spans="1:6" x14ac:dyDescent="0.25">
      <c r="A3143">
        <v>29</v>
      </c>
      <c r="B3143" t="s">
        <v>6</v>
      </c>
      <c r="C3143" t="s">
        <v>185</v>
      </c>
      <c r="D3143" t="s">
        <v>193</v>
      </c>
      <c r="E3143">
        <v>3</v>
      </c>
      <c r="F3143">
        <v>70000</v>
      </c>
    </row>
    <row r="3144" spans="1:6" x14ac:dyDescent="0.25">
      <c r="A3144">
        <v>42</v>
      </c>
      <c r="B3144" t="s">
        <v>6</v>
      </c>
      <c r="C3144" t="s">
        <v>12</v>
      </c>
      <c r="D3144" t="s">
        <v>194</v>
      </c>
      <c r="E3144">
        <v>12</v>
      </c>
      <c r="F3144">
        <v>170000</v>
      </c>
    </row>
    <row r="3145" spans="1:6" x14ac:dyDescent="0.25">
      <c r="A3145">
        <v>36</v>
      </c>
      <c r="B3145" t="s">
        <v>9</v>
      </c>
      <c r="C3145" t="s">
        <v>186</v>
      </c>
      <c r="D3145" t="s">
        <v>43</v>
      </c>
      <c r="E3145">
        <v>8</v>
      </c>
      <c r="F3145">
        <v>130000</v>
      </c>
    </row>
    <row r="3146" spans="1:6" x14ac:dyDescent="0.25">
      <c r="A3146">
        <v>27</v>
      </c>
      <c r="B3146" t="s">
        <v>6</v>
      </c>
      <c r="C3146" t="s">
        <v>185</v>
      </c>
      <c r="D3146" t="s">
        <v>21</v>
      </c>
      <c r="E3146">
        <v>1</v>
      </c>
      <c r="F3146">
        <v>50000</v>
      </c>
    </row>
    <row r="3147" spans="1:6" x14ac:dyDescent="0.25">
      <c r="A3147">
        <v>34</v>
      </c>
      <c r="B3147" t="s">
        <v>9</v>
      </c>
      <c r="C3147" t="s">
        <v>186</v>
      </c>
      <c r="D3147" t="s">
        <v>17</v>
      </c>
      <c r="E3147">
        <v>7</v>
      </c>
      <c r="F3147">
        <v>120000</v>
      </c>
    </row>
    <row r="3148" spans="1:6" x14ac:dyDescent="0.25">
      <c r="A3148">
        <v>29</v>
      </c>
      <c r="B3148" t="s">
        <v>6</v>
      </c>
      <c r="C3148" t="s">
        <v>185</v>
      </c>
      <c r="D3148" t="s">
        <v>8</v>
      </c>
      <c r="E3148">
        <v>4</v>
      </c>
      <c r="F3148">
        <v>80000</v>
      </c>
    </row>
    <row r="3149" spans="1:6" x14ac:dyDescent="0.25">
      <c r="A3149">
        <v>41</v>
      </c>
      <c r="B3149" t="s">
        <v>9</v>
      </c>
      <c r="C3149" t="s">
        <v>12</v>
      </c>
      <c r="D3149" t="s">
        <v>67</v>
      </c>
      <c r="E3149">
        <v>16</v>
      </c>
      <c r="F3149">
        <v>200000</v>
      </c>
    </row>
    <row r="3150" spans="1:6" x14ac:dyDescent="0.25">
      <c r="A3150">
        <v>34</v>
      </c>
      <c r="B3150" t="s">
        <v>6</v>
      </c>
      <c r="C3150" t="s">
        <v>186</v>
      </c>
      <c r="D3150" t="s">
        <v>11</v>
      </c>
      <c r="E3150">
        <v>8</v>
      </c>
      <c r="F3150">
        <v>100000</v>
      </c>
    </row>
    <row r="3151" spans="1:6" x14ac:dyDescent="0.25">
      <c r="A3151">
        <v>24</v>
      </c>
      <c r="B3151" t="s">
        <v>9</v>
      </c>
      <c r="C3151" t="s">
        <v>185</v>
      </c>
      <c r="D3151" t="s">
        <v>21</v>
      </c>
      <c r="E3151">
        <v>2</v>
      </c>
      <c r="F3151">
        <v>55000</v>
      </c>
    </row>
    <row r="3152" spans="1:6" x14ac:dyDescent="0.25">
      <c r="A3152">
        <v>36</v>
      </c>
      <c r="B3152" t="s">
        <v>6</v>
      </c>
      <c r="C3152" t="s">
        <v>12</v>
      </c>
      <c r="D3152" t="s">
        <v>194</v>
      </c>
      <c r="E3152">
        <v>12</v>
      </c>
      <c r="F3152">
        <v>170000</v>
      </c>
    </row>
    <row r="3153" spans="1:6" x14ac:dyDescent="0.25">
      <c r="A3153">
        <v>30</v>
      </c>
      <c r="B3153" t="s">
        <v>9</v>
      </c>
      <c r="C3153" t="s">
        <v>185</v>
      </c>
      <c r="D3153" t="s">
        <v>8</v>
      </c>
      <c r="E3153">
        <v>5</v>
      </c>
      <c r="F3153">
        <v>90000</v>
      </c>
    </row>
    <row r="3154" spans="1:6" x14ac:dyDescent="0.25">
      <c r="A3154">
        <v>29</v>
      </c>
      <c r="B3154" t="s">
        <v>6</v>
      </c>
      <c r="C3154" t="s">
        <v>185</v>
      </c>
      <c r="D3154" t="s">
        <v>193</v>
      </c>
      <c r="E3154">
        <v>4</v>
      </c>
      <c r="F3154">
        <v>80000</v>
      </c>
    </row>
    <row r="3155" spans="1:6" x14ac:dyDescent="0.25">
      <c r="A3155">
        <v>42</v>
      </c>
      <c r="B3155" t="s">
        <v>6</v>
      </c>
      <c r="C3155" t="s">
        <v>186</v>
      </c>
      <c r="D3155" t="s">
        <v>17</v>
      </c>
      <c r="E3155">
        <v>14</v>
      </c>
      <c r="F3155">
        <v>180000</v>
      </c>
    </row>
    <row r="3156" spans="1:6" x14ac:dyDescent="0.25">
      <c r="A3156">
        <v>26</v>
      </c>
      <c r="B3156" t="s">
        <v>6</v>
      </c>
      <c r="C3156" t="s">
        <v>185</v>
      </c>
      <c r="D3156" t="s">
        <v>21</v>
      </c>
      <c r="E3156">
        <v>2</v>
      </c>
      <c r="F3156">
        <v>60000</v>
      </c>
    </row>
    <row r="3157" spans="1:6" x14ac:dyDescent="0.25">
      <c r="A3157">
        <v>35</v>
      </c>
      <c r="B3157" t="s">
        <v>9</v>
      </c>
      <c r="C3157" t="s">
        <v>186</v>
      </c>
      <c r="D3157" t="s">
        <v>11</v>
      </c>
      <c r="E3157">
        <v>9</v>
      </c>
      <c r="F3157">
        <v>120000</v>
      </c>
    </row>
    <row r="3158" spans="1:6" x14ac:dyDescent="0.25">
      <c r="A3158">
        <v>27</v>
      </c>
      <c r="B3158" t="s">
        <v>9</v>
      </c>
      <c r="C3158" t="s">
        <v>185</v>
      </c>
      <c r="D3158" t="s">
        <v>8</v>
      </c>
      <c r="E3158">
        <v>3</v>
      </c>
      <c r="F3158">
        <v>70000</v>
      </c>
    </row>
    <row r="3159" spans="1:6" x14ac:dyDescent="0.25">
      <c r="A3159">
        <v>48</v>
      </c>
      <c r="B3159" t="s">
        <v>6</v>
      </c>
      <c r="C3159" t="s">
        <v>12</v>
      </c>
      <c r="D3159" t="s">
        <v>194</v>
      </c>
      <c r="E3159">
        <v>18</v>
      </c>
      <c r="F3159">
        <v>210000</v>
      </c>
    </row>
    <row r="3160" spans="1:6" x14ac:dyDescent="0.25">
      <c r="A3160">
        <v>34</v>
      </c>
      <c r="B3160" t="s">
        <v>6</v>
      </c>
      <c r="C3160" t="s">
        <v>186</v>
      </c>
      <c r="D3160" t="s">
        <v>43</v>
      </c>
      <c r="E3160">
        <v>9</v>
      </c>
      <c r="F3160">
        <v>140000</v>
      </c>
    </row>
    <row r="3161" spans="1:6" x14ac:dyDescent="0.25">
      <c r="A3161">
        <v>23</v>
      </c>
      <c r="B3161" t="s">
        <v>9</v>
      </c>
      <c r="C3161" t="s">
        <v>185</v>
      </c>
      <c r="D3161" t="s">
        <v>8</v>
      </c>
      <c r="E3161">
        <v>1</v>
      </c>
      <c r="F3161">
        <v>50000</v>
      </c>
    </row>
    <row r="3162" spans="1:6" x14ac:dyDescent="0.25">
      <c r="A3162">
        <v>32</v>
      </c>
      <c r="B3162" t="s">
        <v>6</v>
      </c>
      <c r="C3162" t="s">
        <v>186</v>
      </c>
      <c r="D3162" t="s">
        <v>17</v>
      </c>
      <c r="E3162">
        <v>7</v>
      </c>
      <c r="F3162">
        <v>110000</v>
      </c>
    </row>
    <row r="3163" spans="1:6" x14ac:dyDescent="0.25">
      <c r="A3163">
        <v>25</v>
      </c>
      <c r="B3163" t="s">
        <v>9</v>
      </c>
      <c r="C3163" t="s">
        <v>186</v>
      </c>
      <c r="D3163" t="s">
        <v>8</v>
      </c>
      <c r="E3163">
        <v>2</v>
      </c>
      <c r="F3163">
        <v>60000</v>
      </c>
    </row>
    <row r="3164" spans="1:6" x14ac:dyDescent="0.25">
      <c r="A3164">
        <v>37</v>
      </c>
      <c r="B3164" t="s">
        <v>6</v>
      </c>
      <c r="C3164" t="s">
        <v>185</v>
      </c>
      <c r="D3164" t="s">
        <v>11</v>
      </c>
      <c r="E3164">
        <v>11</v>
      </c>
      <c r="F3164">
        <v>160000</v>
      </c>
    </row>
    <row r="3165" spans="1:6" x14ac:dyDescent="0.25">
      <c r="A3165">
        <v>28</v>
      </c>
      <c r="B3165" t="s">
        <v>6</v>
      </c>
      <c r="C3165" t="s">
        <v>185</v>
      </c>
      <c r="D3165" t="s">
        <v>8</v>
      </c>
      <c r="E3165">
        <v>4</v>
      </c>
      <c r="F3165">
        <v>75000</v>
      </c>
    </row>
    <row r="3166" spans="1:6" x14ac:dyDescent="0.25">
      <c r="A3166">
        <v>41</v>
      </c>
      <c r="B3166" t="s">
        <v>9</v>
      </c>
      <c r="C3166" t="s">
        <v>12</v>
      </c>
      <c r="D3166" t="s">
        <v>194</v>
      </c>
      <c r="E3166">
        <v>16</v>
      </c>
      <c r="F3166">
        <v>200000</v>
      </c>
    </row>
    <row r="3167" spans="1:6" x14ac:dyDescent="0.25">
      <c r="A3167">
        <v>34</v>
      </c>
      <c r="B3167" t="s">
        <v>6</v>
      </c>
      <c r="C3167" t="s">
        <v>186</v>
      </c>
      <c r="D3167" t="s">
        <v>11</v>
      </c>
      <c r="E3167">
        <v>8</v>
      </c>
      <c r="F3167">
        <v>100000</v>
      </c>
    </row>
    <row r="3168" spans="1:6" x14ac:dyDescent="0.25">
      <c r="A3168">
        <v>24</v>
      </c>
      <c r="B3168" t="s">
        <v>9</v>
      </c>
      <c r="C3168" t="s">
        <v>185</v>
      </c>
      <c r="D3168" t="s">
        <v>21</v>
      </c>
      <c r="E3168">
        <v>2</v>
      </c>
      <c r="F3168">
        <v>55000</v>
      </c>
    </row>
    <row r="3169" spans="1:6" x14ac:dyDescent="0.25">
      <c r="A3169">
        <v>36</v>
      </c>
      <c r="B3169" t="s">
        <v>6</v>
      </c>
      <c r="C3169" t="s">
        <v>12</v>
      </c>
      <c r="D3169" t="s">
        <v>67</v>
      </c>
      <c r="E3169">
        <v>12</v>
      </c>
      <c r="F3169">
        <v>170000</v>
      </c>
    </row>
    <row r="3170" spans="1:6" x14ac:dyDescent="0.25">
      <c r="A3170">
        <v>30</v>
      </c>
      <c r="B3170" t="s">
        <v>9</v>
      </c>
      <c r="C3170" t="s">
        <v>185</v>
      </c>
      <c r="D3170" t="s">
        <v>8</v>
      </c>
      <c r="E3170">
        <v>5</v>
      </c>
      <c r="F3170">
        <v>90000</v>
      </c>
    </row>
    <row r="3171" spans="1:6" x14ac:dyDescent="0.25">
      <c r="A3171">
        <v>29</v>
      </c>
      <c r="B3171" t="s">
        <v>6</v>
      </c>
      <c r="C3171" t="s">
        <v>185</v>
      </c>
      <c r="D3171" t="s">
        <v>193</v>
      </c>
      <c r="E3171">
        <v>4</v>
      </c>
      <c r="F3171">
        <v>80000</v>
      </c>
    </row>
    <row r="3172" spans="1:6" x14ac:dyDescent="0.25">
      <c r="A3172">
        <v>42</v>
      </c>
      <c r="B3172" t="s">
        <v>6</v>
      </c>
      <c r="C3172" t="s">
        <v>186</v>
      </c>
      <c r="D3172" t="s">
        <v>17</v>
      </c>
      <c r="E3172">
        <v>14</v>
      </c>
      <c r="F3172">
        <v>180000</v>
      </c>
    </row>
    <row r="3173" spans="1:6" x14ac:dyDescent="0.25">
      <c r="A3173">
        <v>26</v>
      </c>
      <c r="B3173" t="s">
        <v>6</v>
      </c>
      <c r="C3173" t="s">
        <v>185</v>
      </c>
      <c r="D3173" t="s">
        <v>21</v>
      </c>
      <c r="E3173">
        <v>2</v>
      </c>
      <c r="F3173">
        <v>60000</v>
      </c>
    </row>
    <row r="3174" spans="1:6" x14ac:dyDescent="0.25">
      <c r="A3174">
        <v>35</v>
      </c>
      <c r="B3174" t="s">
        <v>9</v>
      </c>
      <c r="C3174" t="s">
        <v>186</v>
      </c>
      <c r="D3174" t="s">
        <v>11</v>
      </c>
      <c r="E3174">
        <v>9</v>
      </c>
      <c r="F3174">
        <v>120000</v>
      </c>
    </row>
    <row r="3175" spans="1:6" x14ac:dyDescent="0.25">
      <c r="A3175">
        <v>27</v>
      </c>
      <c r="B3175" t="s">
        <v>9</v>
      </c>
      <c r="C3175" t="s">
        <v>185</v>
      </c>
      <c r="D3175" t="s">
        <v>8</v>
      </c>
      <c r="E3175">
        <v>3</v>
      </c>
      <c r="F3175">
        <v>70000</v>
      </c>
    </row>
    <row r="3176" spans="1:6" x14ac:dyDescent="0.25">
      <c r="A3176">
        <v>48</v>
      </c>
      <c r="B3176" t="s">
        <v>6</v>
      </c>
      <c r="C3176" t="s">
        <v>12</v>
      </c>
      <c r="D3176" t="s">
        <v>194</v>
      </c>
      <c r="E3176">
        <v>18</v>
      </c>
      <c r="F3176">
        <v>210000</v>
      </c>
    </row>
    <row r="3177" spans="1:6" x14ac:dyDescent="0.25">
      <c r="A3177">
        <v>34</v>
      </c>
      <c r="B3177" t="s">
        <v>6</v>
      </c>
      <c r="C3177" t="s">
        <v>186</v>
      </c>
      <c r="D3177" t="s">
        <v>43</v>
      </c>
      <c r="E3177">
        <v>9</v>
      </c>
      <c r="F3177">
        <v>140000</v>
      </c>
    </row>
    <row r="3178" spans="1:6" x14ac:dyDescent="0.25">
      <c r="A3178">
        <v>23</v>
      </c>
      <c r="B3178" t="s">
        <v>9</v>
      </c>
      <c r="C3178" t="s">
        <v>185</v>
      </c>
      <c r="D3178" t="s">
        <v>8</v>
      </c>
      <c r="E3178">
        <v>1</v>
      </c>
      <c r="F3178">
        <v>50000</v>
      </c>
    </row>
    <row r="3179" spans="1:6" x14ac:dyDescent="0.25">
      <c r="A3179">
        <v>32</v>
      </c>
      <c r="B3179" t="s">
        <v>6</v>
      </c>
      <c r="C3179" t="s">
        <v>186</v>
      </c>
      <c r="D3179" t="s">
        <v>17</v>
      </c>
      <c r="E3179">
        <v>7</v>
      </c>
      <c r="F3179">
        <v>110000</v>
      </c>
    </row>
    <row r="3180" spans="1:6" x14ac:dyDescent="0.25">
      <c r="A3180">
        <v>25</v>
      </c>
      <c r="B3180" t="s">
        <v>9</v>
      </c>
      <c r="C3180" t="s">
        <v>186</v>
      </c>
      <c r="D3180" t="s">
        <v>8</v>
      </c>
      <c r="E3180">
        <v>2</v>
      </c>
      <c r="F3180">
        <v>60000</v>
      </c>
    </row>
    <row r="3181" spans="1:6" x14ac:dyDescent="0.25">
      <c r="A3181">
        <v>37</v>
      </c>
      <c r="B3181" t="s">
        <v>6</v>
      </c>
      <c r="C3181" t="s">
        <v>185</v>
      </c>
      <c r="D3181" t="s">
        <v>11</v>
      </c>
      <c r="E3181">
        <v>11</v>
      </c>
      <c r="F3181">
        <v>160000</v>
      </c>
    </row>
    <row r="3182" spans="1:6" x14ac:dyDescent="0.25">
      <c r="A3182">
        <v>28</v>
      </c>
      <c r="B3182" t="s">
        <v>6</v>
      </c>
      <c r="C3182" t="s">
        <v>185</v>
      </c>
      <c r="D3182" t="s">
        <v>8</v>
      </c>
      <c r="E3182">
        <v>4</v>
      </c>
      <c r="F3182">
        <v>75000</v>
      </c>
    </row>
    <row r="3183" spans="1:6" x14ac:dyDescent="0.25">
      <c r="A3183">
        <v>41</v>
      </c>
      <c r="B3183" t="s">
        <v>9</v>
      </c>
      <c r="C3183" t="s">
        <v>12</v>
      </c>
      <c r="D3183" t="s">
        <v>194</v>
      </c>
      <c r="E3183">
        <v>16</v>
      </c>
      <c r="F3183">
        <v>200000</v>
      </c>
    </row>
    <row r="3184" spans="1:6" x14ac:dyDescent="0.25">
      <c r="A3184">
        <v>34</v>
      </c>
      <c r="B3184" t="s">
        <v>6</v>
      </c>
      <c r="C3184" t="s">
        <v>186</v>
      </c>
      <c r="D3184" t="s">
        <v>11</v>
      </c>
      <c r="E3184">
        <v>8</v>
      </c>
      <c r="F3184">
        <v>100000</v>
      </c>
    </row>
    <row r="3185" spans="1:6" x14ac:dyDescent="0.25">
      <c r="A3185">
        <v>24</v>
      </c>
      <c r="B3185" t="s">
        <v>9</v>
      </c>
      <c r="C3185" t="s">
        <v>185</v>
      </c>
      <c r="D3185" t="s">
        <v>21</v>
      </c>
      <c r="E3185">
        <v>2</v>
      </c>
      <c r="F3185">
        <v>55000</v>
      </c>
    </row>
    <row r="3186" spans="1:6" x14ac:dyDescent="0.25">
      <c r="A3186">
        <v>36</v>
      </c>
      <c r="B3186" t="s">
        <v>6</v>
      </c>
      <c r="C3186" t="s">
        <v>12</v>
      </c>
      <c r="D3186" t="s">
        <v>67</v>
      </c>
      <c r="E3186">
        <v>12</v>
      </c>
      <c r="F3186">
        <v>170000</v>
      </c>
    </row>
    <row r="3187" spans="1:6" x14ac:dyDescent="0.25">
      <c r="A3187">
        <v>30</v>
      </c>
      <c r="B3187" t="s">
        <v>9</v>
      </c>
      <c r="C3187" t="s">
        <v>185</v>
      </c>
      <c r="D3187" t="s">
        <v>8</v>
      </c>
      <c r="E3187">
        <v>5</v>
      </c>
      <c r="F3187">
        <v>90000</v>
      </c>
    </row>
    <row r="3188" spans="1:6" x14ac:dyDescent="0.25">
      <c r="A3188">
        <v>29</v>
      </c>
      <c r="B3188" t="s">
        <v>6</v>
      </c>
      <c r="C3188" t="s">
        <v>185</v>
      </c>
      <c r="D3188" t="s">
        <v>193</v>
      </c>
      <c r="E3188">
        <v>4</v>
      </c>
      <c r="F3188">
        <v>80000</v>
      </c>
    </row>
    <row r="3189" spans="1:6" x14ac:dyDescent="0.25">
      <c r="A3189">
        <v>42</v>
      </c>
      <c r="B3189" t="s">
        <v>6</v>
      </c>
      <c r="C3189" t="s">
        <v>186</v>
      </c>
      <c r="D3189" t="s">
        <v>17</v>
      </c>
      <c r="E3189">
        <v>14</v>
      </c>
      <c r="F3189">
        <v>180000</v>
      </c>
    </row>
    <row r="3190" spans="1:6" x14ac:dyDescent="0.25">
      <c r="A3190">
        <v>26</v>
      </c>
      <c r="B3190" t="s">
        <v>6</v>
      </c>
      <c r="C3190" t="s">
        <v>185</v>
      </c>
      <c r="D3190" t="s">
        <v>21</v>
      </c>
      <c r="E3190">
        <v>2</v>
      </c>
      <c r="F3190">
        <v>60000</v>
      </c>
    </row>
    <row r="3191" spans="1:6" x14ac:dyDescent="0.25">
      <c r="A3191">
        <v>35</v>
      </c>
      <c r="B3191" t="s">
        <v>9</v>
      </c>
      <c r="C3191" t="s">
        <v>186</v>
      </c>
      <c r="D3191" t="s">
        <v>11</v>
      </c>
      <c r="E3191">
        <v>9</v>
      </c>
      <c r="F3191">
        <v>120000</v>
      </c>
    </row>
    <row r="3192" spans="1:6" x14ac:dyDescent="0.25">
      <c r="A3192">
        <v>27</v>
      </c>
      <c r="B3192" t="s">
        <v>9</v>
      </c>
      <c r="C3192" t="s">
        <v>185</v>
      </c>
      <c r="D3192" t="s">
        <v>8</v>
      </c>
      <c r="E3192">
        <v>3</v>
      </c>
      <c r="F3192">
        <v>70000</v>
      </c>
    </row>
    <row r="3193" spans="1:6" x14ac:dyDescent="0.25">
      <c r="A3193">
        <v>48</v>
      </c>
      <c r="B3193" t="s">
        <v>6</v>
      </c>
      <c r="C3193" t="s">
        <v>12</v>
      </c>
      <c r="D3193" t="s">
        <v>194</v>
      </c>
      <c r="E3193">
        <v>18</v>
      </c>
      <c r="F3193">
        <v>210000</v>
      </c>
    </row>
    <row r="3194" spans="1:6" x14ac:dyDescent="0.25">
      <c r="A3194">
        <v>34</v>
      </c>
      <c r="B3194" t="s">
        <v>6</v>
      </c>
      <c r="C3194" t="s">
        <v>186</v>
      </c>
      <c r="D3194" t="s">
        <v>43</v>
      </c>
      <c r="E3194">
        <v>9</v>
      </c>
      <c r="F3194">
        <v>140000</v>
      </c>
    </row>
    <row r="3195" spans="1:6" x14ac:dyDescent="0.25">
      <c r="A3195">
        <v>23</v>
      </c>
      <c r="B3195" t="s">
        <v>9</v>
      </c>
      <c r="C3195" t="s">
        <v>185</v>
      </c>
      <c r="D3195" t="s">
        <v>8</v>
      </c>
      <c r="E3195">
        <v>1</v>
      </c>
      <c r="F3195">
        <v>50000</v>
      </c>
    </row>
    <row r="3196" spans="1:6" x14ac:dyDescent="0.25">
      <c r="A3196">
        <v>32</v>
      </c>
      <c r="B3196" t="s">
        <v>6</v>
      </c>
      <c r="C3196" t="s">
        <v>186</v>
      </c>
      <c r="D3196" t="s">
        <v>17</v>
      </c>
      <c r="E3196">
        <v>7</v>
      </c>
      <c r="F3196">
        <v>110000</v>
      </c>
    </row>
    <row r="3197" spans="1:6" x14ac:dyDescent="0.25">
      <c r="A3197">
        <v>25</v>
      </c>
      <c r="B3197" t="s">
        <v>9</v>
      </c>
      <c r="C3197" t="s">
        <v>186</v>
      </c>
      <c r="D3197" t="s">
        <v>8</v>
      </c>
      <c r="E3197">
        <v>2</v>
      </c>
      <c r="F3197">
        <v>60000</v>
      </c>
    </row>
    <row r="3198" spans="1:6" x14ac:dyDescent="0.25">
      <c r="A3198">
        <v>37</v>
      </c>
      <c r="B3198" t="s">
        <v>6</v>
      </c>
      <c r="C3198" t="s">
        <v>185</v>
      </c>
      <c r="D3198" t="s">
        <v>11</v>
      </c>
      <c r="E3198">
        <v>11</v>
      </c>
      <c r="F3198">
        <v>160000</v>
      </c>
    </row>
    <row r="3199" spans="1:6" x14ac:dyDescent="0.25">
      <c r="A3199">
        <v>28</v>
      </c>
      <c r="B3199" t="s">
        <v>6</v>
      </c>
      <c r="C3199" t="s">
        <v>185</v>
      </c>
      <c r="D3199" t="s">
        <v>8</v>
      </c>
      <c r="E3199">
        <v>4</v>
      </c>
      <c r="F3199">
        <v>75000</v>
      </c>
    </row>
    <row r="3200" spans="1:6" x14ac:dyDescent="0.25">
      <c r="A3200">
        <v>41</v>
      </c>
      <c r="B3200" t="s">
        <v>9</v>
      </c>
      <c r="C3200" t="s">
        <v>12</v>
      </c>
      <c r="D3200" t="s">
        <v>194</v>
      </c>
      <c r="E3200">
        <v>16</v>
      </c>
      <c r="F3200">
        <v>200000</v>
      </c>
    </row>
    <row r="3201" spans="1:6" x14ac:dyDescent="0.25">
      <c r="A3201">
        <v>34</v>
      </c>
      <c r="B3201" t="s">
        <v>6</v>
      </c>
      <c r="C3201" t="s">
        <v>186</v>
      </c>
      <c r="D3201" t="s">
        <v>11</v>
      </c>
      <c r="E3201">
        <v>8</v>
      </c>
      <c r="F3201">
        <v>100000</v>
      </c>
    </row>
    <row r="3202" spans="1:6" x14ac:dyDescent="0.25">
      <c r="A3202">
        <v>24</v>
      </c>
      <c r="B3202" t="s">
        <v>9</v>
      </c>
      <c r="C3202" t="s">
        <v>185</v>
      </c>
      <c r="D3202" t="s">
        <v>21</v>
      </c>
      <c r="E3202">
        <v>2</v>
      </c>
      <c r="F3202">
        <v>55000</v>
      </c>
    </row>
    <row r="3203" spans="1:6" x14ac:dyDescent="0.25">
      <c r="A3203">
        <v>36</v>
      </c>
      <c r="B3203" t="s">
        <v>6</v>
      </c>
      <c r="C3203" t="s">
        <v>12</v>
      </c>
      <c r="D3203" t="s">
        <v>67</v>
      </c>
      <c r="E3203">
        <v>12</v>
      </c>
      <c r="F3203">
        <v>170000</v>
      </c>
    </row>
    <row r="3204" spans="1:6" x14ac:dyDescent="0.25">
      <c r="A3204">
        <v>30</v>
      </c>
      <c r="B3204" t="s">
        <v>9</v>
      </c>
      <c r="C3204" t="s">
        <v>185</v>
      </c>
      <c r="D3204" t="s">
        <v>8</v>
      </c>
      <c r="E3204">
        <v>5</v>
      </c>
      <c r="F3204">
        <v>90000</v>
      </c>
    </row>
    <row r="3205" spans="1:6" x14ac:dyDescent="0.25">
      <c r="A3205">
        <v>29</v>
      </c>
      <c r="B3205" t="s">
        <v>6</v>
      </c>
      <c r="C3205" t="s">
        <v>185</v>
      </c>
      <c r="D3205" t="s">
        <v>193</v>
      </c>
      <c r="E3205">
        <v>4</v>
      </c>
      <c r="F3205">
        <v>80000</v>
      </c>
    </row>
    <row r="3206" spans="1:6" x14ac:dyDescent="0.25">
      <c r="A3206">
        <v>42</v>
      </c>
      <c r="B3206" t="s">
        <v>6</v>
      </c>
      <c r="C3206" t="s">
        <v>186</v>
      </c>
      <c r="D3206" t="s">
        <v>17</v>
      </c>
      <c r="E3206">
        <v>14</v>
      </c>
      <c r="F3206">
        <v>180000</v>
      </c>
    </row>
    <row r="3207" spans="1:6" x14ac:dyDescent="0.25">
      <c r="A3207">
        <v>26</v>
      </c>
      <c r="B3207" t="s">
        <v>6</v>
      </c>
      <c r="C3207" t="s">
        <v>185</v>
      </c>
      <c r="D3207" t="s">
        <v>21</v>
      </c>
      <c r="E3207">
        <v>2</v>
      </c>
      <c r="F3207">
        <v>60000</v>
      </c>
    </row>
    <row r="3208" spans="1:6" x14ac:dyDescent="0.25">
      <c r="A3208">
        <v>35</v>
      </c>
      <c r="B3208" t="s">
        <v>9</v>
      </c>
      <c r="C3208" t="s">
        <v>186</v>
      </c>
      <c r="D3208" t="s">
        <v>11</v>
      </c>
      <c r="E3208">
        <v>9</v>
      </c>
      <c r="F3208">
        <v>120000</v>
      </c>
    </row>
    <row r="3209" spans="1:6" x14ac:dyDescent="0.25">
      <c r="A3209">
        <v>27</v>
      </c>
      <c r="B3209" t="s">
        <v>9</v>
      </c>
      <c r="C3209" t="s">
        <v>185</v>
      </c>
      <c r="D3209" t="s">
        <v>8</v>
      </c>
      <c r="E3209">
        <v>3</v>
      </c>
      <c r="F3209">
        <v>70000</v>
      </c>
    </row>
    <row r="3210" spans="1:6" x14ac:dyDescent="0.25">
      <c r="A3210">
        <v>48</v>
      </c>
      <c r="B3210" t="s">
        <v>6</v>
      </c>
      <c r="C3210" t="s">
        <v>12</v>
      </c>
      <c r="D3210" t="s">
        <v>194</v>
      </c>
      <c r="E3210">
        <v>18</v>
      </c>
      <c r="F3210">
        <v>210000</v>
      </c>
    </row>
    <row r="3211" spans="1:6" x14ac:dyDescent="0.25">
      <c r="A3211">
        <v>34</v>
      </c>
      <c r="B3211" t="s">
        <v>6</v>
      </c>
      <c r="C3211" t="s">
        <v>186</v>
      </c>
      <c r="D3211" t="s">
        <v>43</v>
      </c>
      <c r="E3211">
        <v>9</v>
      </c>
      <c r="F3211">
        <v>140000</v>
      </c>
    </row>
    <row r="3212" spans="1:6" x14ac:dyDescent="0.25">
      <c r="A3212">
        <v>23</v>
      </c>
      <c r="B3212" t="s">
        <v>9</v>
      </c>
      <c r="C3212" t="s">
        <v>185</v>
      </c>
      <c r="D3212" t="s">
        <v>8</v>
      </c>
      <c r="E3212">
        <v>1</v>
      </c>
      <c r="F3212">
        <v>50000</v>
      </c>
    </row>
    <row r="3213" spans="1:6" x14ac:dyDescent="0.25">
      <c r="A3213">
        <v>32</v>
      </c>
      <c r="B3213" t="s">
        <v>6</v>
      </c>
      <c r="C3213" t="s">
        <v>186</v>
      </c>
      <c r="D3213" t="s">
        <v>17</v>
      </c>
      <c r="E3213">
        <v>7</v>
      </c>
      <c r="F3213">
        <v>110000</v>
      </c>
    </row>
    <row r="3214" spans="1:6" x14ac:dyDescent="0.25">
      <c r="A3214">
        <v>25</v>
      </c>
      <c r="B3214" t="s">
        <v>9</v>
      </c>
      <c r="C3214" t="s">
        <v>186</v>
      </c>
      <c r="D3214" t="s">
        <v>8</v>
      </c>
      <c r="E3214">
        <v>2</v>
      </c>
      <c r="F3214">
        <v>60000</v>
      </c>
    </row>
    <row r="3215" spans="1:6" x14ac:dyDescent="0.25">
      <c r="A3215">
        <v>37</v>
      </c>
      <c r="B3215" t="s">
        <v>6</v>
      </c>
      <c r="C3215" t="s">
        <v>185</v>
      </c>
      <c r="D3215" t="s">
        <v>11</v>
      </c>
      <c r="E3215">
        <v>11</v>
      </c>
      <c r="F3215">
        <v>160000</v>
      </c>
    </row>
    <row r="3216" spans="1:6" x14ac:dyDescent="0.25">
      <c r="A3216">
        <v>28</v>
      </c>
      <c r="B3216" t="s">
        <v>6</v>
      </c>
      <c r="C3216" t="s">
        <v>185</v>
      </c>
      <c r="D3216" t="s">
        <v>8</v>
      </c>
      <c r="E3216">
        <v>4</v>
      </c>
      <c r="F3216">
        <v>75000</v>
      </c>
    </row>
    <row r="3217" spans="1:6" x14ac:dyDescent="0.25">
      <c r="A3217">
        <v>41</v>
      </c>
      <c r="B3217" t="s">
        <v>9</v>
      </c>
      <c r="C3217" t="s">
        <v>12</v>
      </c>
      <c r="D3217" t="s">
        <v>194</v>
      </c>
      <c r="E3217">
        <v>16</v>
      </c>
      <c r="F3217">
        <v>200000</v>
      </c>
    </row>
    <row r="3218" spans="1:6" x14ac:dyDescent="0.25">
      <c r="A3218">
        <v>34</v>
      </c>
      <c r="B3218" t="s">
        <v>6</v>
      </c>
      <c r="C3218" t="s">
        <v>186</v>
      </c>
      <c r="D3218" t="s">
        <v>11</v>
      </c>
      <c r="E3218">
        <v>8</v>
      </c>
      <c r="F3218">
        <v>100000</v>
      </c>
    </row>
    <row r="3219" spans="1:6" x14ac:dyDescent="0.25">
      <c r="A3219">
        <v>24</v>
      </c>
      <c r="B3219" t="s">
        <v>9</v>
      </c>
      <c r="C3219" t="s">
        <v>185</v>
      </c>
      <c r="D3219" t="s">
        <v>21</v>
      </c>
      <c r="E3219">
        <v>2</v>
      </c>
      <c r="F3219">
        <v>55000</v>
      </c>
    </row>
    <row r="3220" spans="1:6" x14ac:dyDescent="0.25">
      <c r="A3220">
        <v>36</v>
      </c>
      <c r="B3220" t="s">
        <v>6</v>
      </c>
      <c r="C3220" t="s">
        <v>12</v>
      </c>
      <c r="D3220" t="s">
        <v>67</v>
      </c>
      <c r="E3220">
        <v>12</v>
      </c>
      <c r="F3220">
        <v>170000</v>
      </c>
    </row>
    <row r="3221" spans="1:6" x14ac:dyDescent="0.25">
      <c r="A3221">
        <v>30</v>
      </c>
      <c r="B3221" t="s">
        <v>9</v>
      </c>
      <c r="C3221" t="s">
        <v>185</v>
      </c>
      <c r="D3221" t="s">
        <v>8</v>
      </c>
      <c r="E3221">
        <v>5</v>
      </c>
      <c r="F3221">
        <v>90000</v>
      </c>
    </row>
    <row r="3222" spans="1:6" x14ac:dyDescent="0.25">
      <c r="A3222">
        <v>29</v>
      </c>
      <c r="B3222" t="s">
        <v>6</v>
      </c>
      <c r="C3222" t="s">
        <v>185</v>
      </c>
      <c r="D3222" t="s">
        <v>193</v>
      </c>
      <c r="E3222">
        <v>4</v>
      </c>
      <c r="F3222">
        <v>80000</v>
      </c>
    </row>
    <row r="3223" spans="1:6" x14ac:dyDescent="0.25">
      <c r="A3223">
        <v>42</v>
      </c>
      <c r="B3223" t="s">
        <v>6</v>
      </c>
      <c r="C3223" t="s">
        <v>186</v>
      </c>
      <c r="D3223" t="s">
        <v>17</v>
      </c>
      <c r="E3223">
        <v>14</v>
      </c>
      <c r="F3223">
        <v>180000</v>
      </c>
    </row>
    <row r="3224" spans="1:6" x14ac:dyDescent="0.25">
      <c r="A3224">
        <v>26</v>
      </c>
      <c r="B3224" t="s">
        <v>6</v>
      </c>
      <c r="C3224" t="s">
        <v>185</v>
      </c>
      <c r="D3224" t="s">
        <v>21</v>
      </c>
      <c r="E3224">
        <v>2</v>
      </c>
      <c r="F3224">
        <v>60000</v>
      </c>
    </row>
    <row r="3225" spans="1:6" x14ac:dyDescent="0.25">
      <c r="A3225">
        <v>35</v>
      </c>
      <c r="B3225" t="s">
        <v>9</v>
      </c>
      <c r="C3225" t="s">
        <v>186</v>
      </c>
      <c r="D3225" t="s">
        <v>11</v>
      </c>
      <c r="E3225">
        <v>9</v>
      </c>
      <c r="F3225">
        <v>120000</v>
      </c>
    </row>
    <row r="3226" spans="1:6" x14ac:dyDescent="0.25">
      <c r="A3226">
        <v>27</v>
      </c>
      <c r="B3226" t="s">
        <v>9</v>
      </c>
      <c r="C3226" t="s">
        <v>185</v>
      </c>
      <c r="D3226" t="s">
        <v>8</v>
      </c>
      <c r="E3226">
        <v>3</v>
      </c>
      <c r="F3226">
        <v>70000</v>
      </c>
    </row>
    <row r="3227" spans="1:6" x14ac:dyDescent="0.25">
      <c r="A3227">
        <v>48</v>
      </c>
      <c r="B3227" t="s">
        <v>6</v>
      </c>
      <c r="C3227" t="s">
        <v>12</v>
      </c>
      <c r="D3227" t="s">
        <v>194</v>
      </c>
      <c r="E3227">
        <v>18</v>
      </c>
      <c r="F3227">
        <v>210000</v>
      </c>
    </row>
    <row r="3228" spans="1:6" x14ac:dyDescent="0.25">
      <c r="A3228">
        <v>34</v>
      </c>
      <c r="B3228" t="s">
        <v>6</v>
      </c>
      <c r="C3228" t="s">
        <v>186</v>
      </c>
      <c r="D3228" t="s">
        <v>43</v>
      </c>
      <c r="E3228">
        <v>9</v>
      </c>
      <c r="F3228">
        <v>140000</v>
      </c>
    </row>
    <row r="3229" spans="1:6" x14ac:dyDescent="0.25">
      <c r="A3229">
        <v>23</v>
      </c>
      <c r="B3229" t="s">
        <v>9</v>
      </c>
      <c r="C3229" t="s">
        <v>185</v>
      </c>
      <c r="D3229" t="s">
        <v>8</v>
      </c>
      <c r="E3229">
        <v>1</v>
      </c>
      <c r="F3229">
        <v>50000</v>
      </c>
    </row>
    <row r="3230" spans="1:6" x14ac:dyDescent="0.25">
      <c r="A3230">
        <v>32</v>
      </c>
      <c r="B3230" t="s">
        <v>6</v>
      </c>
      <c r="C3230" t="s">
        <v>186</v>
      </c>
      <c r="D3230" t="s">
        <v>17</v>
      </c>
      <c r="E3230">
        <v>7</v>
      </c>
      <c r="F3230">
        <v>110000</v>
      </c>
    </row>
    <row r="3231" spans="1:6" x14ac:dyDescent="0.25">
      <c r="A3231">
        <v>25</v>
      </c>
      <c r="B3231" t="s">
        <v>9</v>
      </c>
      <c r="C3231" t="s">
        <v>186</v>
      </c>
      <c r="D3231" t="s">
        <v>8</v>
      </c>
      <c r="E3231">
        <v>2</v>
      </c>
      <c r="F3231">
        <v>60000</v>
      </c>
    </row>
    <row r="3232" spans="1:6" x14ac:dyDescent="0.25">
      <c r="A3232">
        <v>37</v>
      </c>
      <c r="B3232" t="s">
        <v>6</v>
      </c>
      <c r="C3232" t="s">
        <v>185</v>
      </c>
      <c r="D3232" t="s">
        <v>11</v>
      </c>
      <c r="E3232">
        <v>11</v>
      </c>
      <c r="F3232">
        <v>160000</v>
      </c>
    </row>
    <row r="3233" spans="1:6" x14ac:dyDescent="0.25">
      <c r="A3233">
        <v>28</v>
      </c>
      <c r="B3233" t="s">
        <v>6</v>
      </c>
      <c r="C3233" t="s">
        <v>185</v>
      </c>
      <c r="D3233" t="s">
        <v>8</v>
      </c>
      <c r="E3233">
        <v>4</v>
      </c>
      <c r="F3233">
        <v>75000</v>
      </c>
    </row>
    <row r="3234" spans="1:6" x14ac:dyDescent="0.25">
      <c r="A3234">
        <v>41</v>
      </c>
      <c r="B3234" t="s">
        <v>9</v>
      </c>
      <c r="C3234" t="s">
        <v>12</v>
      </c>
      <c r="D3234" t="s">
        <v>194</v>
      </c>
      <c r="E3234">
        <v>16</v>
      </c>
      <c r="F3234">
        <v>200000</v>
      </c>
    </row>
    <row r="3235" spans="1:6" x14ac:dyDescent="0.25">
      <c r="A3235">
        <v>34</v>
      </c>
      <c r="B3235" t="s">
        <v>6</v>
      </c>
      <c r="C3235" t="s">
        <v>186</v>
      </c>
      <c r="D3235" t="s">
        <v>11</v>
      </c>
      <c r="E3235">
        <v>8</v>
      </c>
      <c r="F3235">
        <v>100000</v>
      </c>
    </row>
    <row r="3236" spans="1:6" x14ac:dyDescent="0.25">
      <c r="A3236">
        <v>24</v>
      </c>
      <c r="B3236" t="s">
        <v>9</v>
      </c>
      <c r="C3236" t="s">
        <v>185</v>
      </c>
      <c r="D3236" t="s">
        <v>21</v>
      </c>
      <c r="E3236">
        <v>2</v>
      </c>
      <c r="F3236">
        <v>55000</v>
      </c>
    </row>
    <row r="3237" spans="1:6" x14ac:dyDescent="0.25">
      <c r="A3237">
        <v>36</v>
      </c>
      <c r="B3237" t="s">
        <v>6</v>
      </c>
      <c r="C3237" t="s">
        <v>12</v>
      </c>
      <c r="D3237" t="s">
        <v>67</v>
      </c>
      <c r="E3237">
        <v>12</v>
      </c>
      <c r="F3237">
        <v>170000</v>
      </c>
    </row>
    <row r="3238" spans="1:6" x14ac:dyDescent="0.25">
      <c r="A3238">
        <v>30</v>
      </c>
      <c r="B3238" t="s">
        <v>9</v>
      </c>
      <c r="C3238" t="s">
        <v>185</v>
      </c>
      <c r="D3238" t="s">
        <v>8</v>
      </c>
      <c r="E3238">
        <v>5</v>
      </c>
      <c r="F3238">
        <v>90000</v>
      </c>
    </row>
    <row r="3239" spans="1:6" x14ac:dyDescent="0.25">
      <c r="A3239">
        <v>29</v>
      </c>
      <c r="B3239" t="s">
        <v>6</v>
      </c>
      <c r="C3239" t="s">
        <v>185</v>
      </c>
      <c r="D3239" t="s">
        <v>193</v>
      </c>
      <c r="E3239">
        <v>4</v>
      </c>
      <c r="F3239">
        <v>80000</v>
      </c>
    </row>
    <row r="3240" spans="1:6" x14ac:dyDescent="0.25">
      <c r="A3240">
        <v>42</v>
      </c>
      <c r="B3240" t="s">
        <v>6</v>
      </c>
      <c r="C3240" t="s">
        <v>186</v>
      </c>
      <c r="D3240" t="s">
        <v>17</v>
      </c>
      <c r="E3240">
        <v>14</v>
      </c>
      <c r="F3240">
        <v>180000</v>
      </c>
    </row>
    <row r="3241" spans="1:6" x14ac:dyDescent="0.25">
      <c r="A3241">
        <v>26</v>
      </c>
      <c r="B3241" t="s">
        <v>6</v>
      </c>
      <c r="C3241" t="s">
        <v>185</v>
      </c>
      <c r="D3241" t="s">
        <v>21</v>
      </c>
      <c r="E3241">
        <v>2</v>
      </c>
      <c r="F3241">
        <v>60000</v>
      </c>
    </row>
    <row r="3242" spans="1:6" x14ac:dyDescent="0.25">
      <c r="A3242">
        <v>35</v>
      </c>
      <c r="B3242" t="s">
        <v>9</v>
      </c>
      <c r="C3242" t="s">
        <v>186</v>
      </c>
      <c r="D3242" t="s">
        <v>11</v>
      </c>
      <c r="E3242">
        <v>9</v>
      </c>
      <c r="F3242">
        <v>120000</v>
      </c>
    </row>
    <row r="3243" spans="1:6" x14ac:dyDescent="0.25">
      <c r="A3243">
        <v>27</v>
      </c>
      <c r="B3243" t="s">
        <v>9</v>
      </c>
      <c r="C3243" t="s">
        <v>185</v>
      </c>
      <c r="D3243" t="s">
        <v>8</v>
      </c>
      <c r="E3243">
        <v>3</v>
      </c>
      <c r="F3243">
        <v>70000</v>
      </c>
    </row>
    <row r="3244" spans="1:6" x14ac:dyDescent="0.25">
      <c r="A3244">
        <v>48</v>
      </c>
      <c r="B3244" t="s">
        <v>6</v>
      </c>
      <c r="C3244" t="s">
        <v>12</v>
      </c>
      <c r="D3244" t="s">
        <v>194</v>
      </c>
      <c r="E3244">
        <v>18</v>
      </c>
      <c r="F3244">
        <v>210000</v>
      </c>
    </row>
    <row r="3245" spans="1:6" x14ac:dyDescent="0.25">
      <c r="A3245">
        <v>34</v>
      </c>
      <c r="B3245" t="s">
        <v>6</v>
      </c>
      <c r="C3245" t="s">
        <v>186</v>
      </c>
      <c r="D3245" t="s">
        <v>43</v>
      </c>
      <c r="E3245">
        <v>9</v>
      </c>
      <c r="F3245">
        <v>140000</v>
      </c>
    </row>
    <row r="3246" spans="1:6" x14ac:dyDescent="0.25">
      <c r="A3246">
        <v>23</v>
      </c>
      <c r="B3246" t="s">
        <v>9</v>
      </c>
      <c r="C3246" t="s">
        <v>185</v>
      </c>
      <c r="D3246" t="s">
        <v>8</v>
      </c>
      <c r="E3246">
        <v>1</v>
      </c>
      <c r="F3246">
        <v>50000</v>
      </c>
    </row>
    <row r="3247" spans="1:6" x14ac:dyDescent="0.25">
      <c r="A3247">
        <v>32</v>
      </c>
      <c r="B3247" t="s">
        <v>6</v>
      </c>
      <c r="C3247" t="s">
        <v>186</v>
      </c>
      <c r="D3247" t="s">
        <v>17</v>
      </c>
      <c r="E3247">
        <v>7</v>
      </c>
      <c r="F3247">
        <v>110000</v>
      </c>
    </row>
    <row r="3248" spans="1:6" x14ac:dyDescent="0.25">
      <c r="A3248">
        <v>25</v>
      </c>
      <c r="B3248" t="s">
        <v>9</v>
      </c>
      <c r="C3248" t="s">
        <v>186</v>
      </c>
      <c r="D3248" t="s">
        <v>8</v>
      </c>
      <c r="E3248">
        <v>2</v>
      </c>
      <c r="F3248">
        <v>60000</v>
      </c>
    </row>
    <row r="3249" spans="1:6" x14ac:dyDescent="0.25">
      <c r="A3249">
        <v>37</v>
      </c>
      <c r="B3249" t="s">
        <v>6</v>
      </c>
      <c r="C3249" t="s">
        <v>185</v>
      </c>
      <c r="D3249" t="s">
        <v>11</v>
      </c>
      <c r="E3249">
        <v>11</v>
      </c>
      <c r="F3249">
        <v>160000</v>
      </c>
    </row>
    <row r="3250" spans="1:6" x14ac:dyDescent="0.25">
      <c r="A3250">
        <v>28</v>
      </c>
      <c r="B3250" t="s">
        <v>6</v>
      </c>
      <c r="C3250" t="s">
        <v>185</v>
      </c>
      <c r="D3250" t="s">
        <v>8</v>
      </c>
      <c r="E3250">
        <v>4</v>
      </c>
      <c r="F3250">
        <v>75000</v>
      </c>
    </row>
    <row r="3251" spans="1:6" x14ac:dyDescent="0.25">
      <c r="A3251">
        <v>41</v>
      </c>
      <c r="B3251" t="s">
        <v>9</v>
      </c>
      <c r="C3251" t="s">
        <v>12</v>
      </c>
      <c r="D3251" t="s">
        <v>194</v>
      </c>
      <c r="E3251">
        <v>16</v>
      </c>
      <c r="F3251">
        <v>200000</v>
      </c>
    </row>
    <row r="3252" spans="1:6" x14ac:dyDescent="0.25">
      <c r="A3252">
        <v>34</v>
      </c>
      <c r="B3252" t="s">
        <v>6</v>
      </c>
      <c r="C3252" t="s">
        <v>186</v>
      </c>
      <c r="D3252" t="s">
        <v>11</v>
      </c>
      <c r="E3252">
        <v>8</v>
      </c>
      <c r="F3252">
        <v>100000</v>
      </c>
    </row>
    <row r="3253" spans="1:6" x14ac:dyDescent="0.25">
      <c r="A3253">
        <v>24</v>
      </c>
      <c r="B3253" t="s">
        <v>9</v>
      </c>
      <c r="C3253" t="s">
        <v>185</v>
      </c>
      <c r="D3253" t="s">
        <v>21</v>
      </c>
      <c r="E3253">
        <v>2</v>
      </c>
      <c r="F3253">
        <v>55000</v>
      </c>
    </row>
    <row r="3254" spans="1:6" x14ac:dyDescent="0.25">
      <c r="A3254">
        <v>36</v>
      </c>
      <c r="B3254" t="s">
        <v>6</v>
      </c>
      <c r="C3254" t="s">
        <v>12</v>
      </c>
      <c r="D3254" t="s">
        <v>67</v>
      </c>
      <c r="E3254">
        <v>12</v>
      </c>
      <c r="F3254">
        <v>170000</v>
      </c>
    </row>
    <row r="3255" spans="1:6" x14ac:dyDescent="0.25">
      <c r="A3255">
        <v>30</v>
      </c>
      <c r="B3255" t="s">
        <v>9</v>
      </c>
      <c r="C3255" t="s">
        <v>185</v>
      </c>
      <c r="D3255" t="s">
        <v>8</v>
      </c>
      <c r="E3255">
        <v>5</v>
      </c>
      <c r="F3255">
        <v>90000</v>
      </c>
    </row>
    <row r="3256" spans="1:6" x14ac:dyDescent="0.25">
      <c r="A3256">
        <v>29</v>
      </c>
      <c r="B3256" t="s">
        <v>6</v>
      </c>
      <c r="C3256" t="s">
        <v>185</v>
      </c>
      <c r="D3256" t="s">
        <v>193</v>
      </c>
      <c r="E3256">
        <v>4</v>
      </c>
      <c r="F3256">
        <v>80000</v>
      </c>
    </row>
    <row r="3257" spans="1:6" x14ac:dyDescent="0.25">
      <c r="A3257">
        <v>42</v>
      </c>
      <c r="B3257" t="s">
        <v>6</v>
      </c>
      <c r="C3257" t="s">
        <v>186</v>
      </c>
      <c r="D3257" t="s">
        <v>17</v>
      </c>
      <c r="E3257">
        <v>14</v>
      </c>
      <c r="F3257">
        <v>180000</v>
      </c>
    </row>
    <row r="3258" spans="1:6" x14ac:dyDescent="0.25">
      <c r="A3258">
        <v>26</v>
      </c>
      <c r="B3258" t="s">
        <v>6</v>
      </c>
      <c r="C3258" t="s">
        <v>185</v>
      </c>
      <c r="D3258" t="s">
        <v>21</v>
      </c>
      <c r="E3258">
        <v>2</v>
      </c>
      <c r="F3258">
        <v>60000</v>
      </c>
    </row>
    <row r="3259" spans="1:6" x14ac:dyDescent="0.25">
      <c r="A3259">
        <v>35</v>
      </c>
      <c r="B3259" t="s">
        <v>9</v>
      </c>
      <c r="C3259" t="s">
        <v>186</v>
      </c>
      <c r="D3259" t="s">
        <v>11</v>
      </c>
      <c r="E3259">
        <v>9</v>
      </c>
      <c r="F3259">
        <v>120000</v>
      </c>
    </row>
    <row r="3260" spans="1:6" x14ac:dyDescent="0.25">
      <c r="A3260">
        <v>27</v>
      </c>
      <c r="B3260" t="s">
        <v>9</v>
      </c>
      <c r="C3260" t="s">
        <v>185</v>
      </c>
      <c r="D3260" t="s">
        <v>8</v>
      </c>
      <c r="E3260">
        <v>3</v>
      </c>
      <c r="F3260">
        <v>70000</v>
      </c>
    </row>
    <row r="3261" spans="1:6" x14ac:dyDescent="0.25">
      <c r="A3261">
        <v>48</v>
      </c>
      <c r="B3261" t="s">
        <v>6</v>
      </c>
      <c r="C3261" t="s">
        <v>12</v>
      </c>
      <c r="D3261" t="s">
        <v>194</v>
      </c>
      <c r="E3261">
        <v>18</v>
      </c>
      <c r="F3261">
        <v>210000</v>
      </c>
    </row>
    <row r="3262" spans="1:6" x14ac:dyDescent="0.25">
      <c r="A3262">
        <v>34</v>
      </c>
      <c r="B3262" t="s">
        <v>6</v>
      </c>
      <c r="C3262" t="s">
        <v>186</v>
      </c>
      <c r="D3262" t="s">
        <v>43</v>
      </c>
      <c r="E3262">
        <v>9</v>
      </c>
      <c r="F3262">
        <v>140000</v>
      </c>
    </row>
    <row r="3263" spans="1:6" x14ac:dyDescent="0.25">
      <c r="A3263">
        <v>30</v>
      </c>
      <c r="B3263" t="s">
        <v>9</v>
      </c>
      <c r="C3263" t="s">
        <v>185</v>
      </c>
      <c r="D3263" t="s">
        <v>8</v>
      </c>
      <c r="E3263">
        <v>4</v>
      </c>
      <c r="F3263">
        <v>80000</v>
      </c>
    </row>
    <row r="3264" spans="1:6" x14ac:dyDescent="0.25">
      <c r="A3264">
        <v>29</v>
      </c>
      <c r="B3264" t="s">
        <v>6</v>
      </c>
      <c r="C3264" t="s">
        <v>185</v>
      </c>
      <c r="D3264" t="s">
        <v>193</v>
      </c>
      <c r="E3264">
        <v>3</v>
      </c>
      <c r="F3264">
        <v>70000</v>
      </c>
    </row>
    <row r="3265" spans="1:6" x14ac:dyDescent="0.25">
      <c r="A3265">
        <v>42</v>
      </c>
      <c r="B3265" t="s">
        <v>6</v>
      </c>
      <c r="C3265" t="s">
        <v>186</v>
      </c>
      <c r="D3265" t="s">
        <v>17</v>
      </c>
      <c r="E3265">
        <v>14</v>
      </c>
      <c r="F3265">
        <v>180000</v>
      </c>
    </row>
    <row r="3266" spans="1:6" x14ac:dyDescent="0.25">
      <c r="A3266">
        <v>26</v>
      </c>
      <c r="B3266" t="s">
        <v>6</v>
      </c>
      <c r="C3266" t="s">
        <v>185</v>
      </c>
      <c r="D3266" t="s">
        <v>21</v>
      </c>
      <c r="E3266">
        <v>2</v>
      </c>
      <c r="F3266">
        <v>60000</v>
      </c>
    </row>
    <row r="3267" spans="1:6" x14ac:dyDescent="0.25">
      <c r="A3267">
        <v>35</v>
      </c>
      <c r="B3267" t="s">
        <v>9</v>
      </c>
      <c r="C3267" t="s">
        <v>186</v>
      </c>
      <c r="D3267" t="s">
        <v>11</v>
      </c>
      <c r="E3267">
        <v>9</v>
      </c>
      <c r="F3267">
        <v>120000</v>
      </c>
    </row>
    <row r="3268" spans="1:6" x14ac:dyDescent="0.25">
      <c r="A3268">
        <v>27</v>
      </c>
      <c r="B3268" t="s">
        <v>9</v>
      </c>
      <c r="C3268" t="s">
        <v>185</v>
      </c>
      <c r="D3268" t="s">
        <v>8</v>
      </c>
      <c r="E3268">
        <v>3</v>
      </c>
      <c r="F3268">
        <v>70000</v>
      </c>
    </row>
    <row r="3269" spans="1:6" x14ac:dyDescent="0.25">
      <c r="A3269">
        <v>48</v>
      </c>
      <c r="B3269" t="s">
        <v>6</v>
      </c>
      <c r="C3269" t="s">
        <v>12</v>
      </c>
      <c r="D3269" t="s">
        <v>194</v>
      </c>
      <c r="E3269">
        <v>18</v>
      </c>
      <c r="F3269">
        <v>210000</v>
      </c>
    </row>
    <row r="3270" spans="1:6" x14ac:dyDescent="0.25">
      <c r="A3270">
        <v>34</v>
      </c>
      <c r="B3270" t="s">
        <v>6</v>
      </c>
      <c r="C3270" t="s">
        <v>186</v>
      </c>
      <c r="D3270" t="s">
        <v>43</v>
      </c>
      <c r="E3270">
        <v>9</v>
      </c>
      <c r="F3270">
        <v>140000</v>
      </c>
    </row>
    <row r="3271" spans="1:6" x14ac:dyDescent="0.25">
      <c r="A3271">
        <v>23</v>
      </c>
      <c r="B3271" t="s">
        <v>9</v>
      </c>
      <c r="C3271" t="s">
        <v>185</v>
      </c>
      <c r="D3271" t="s">
        <v>8</v>
      </c>
      <c r="E3271">
        <v>1</v>
      </c>
      <c r="F3271">
        <v>50000</v>
      </c>
    </row>
    <row r="3272" spans="1:6" x14ac:dyDescent="0.25">
      <c r="A3272">
        <v>32</v>
      </c>
      <c r="B3272" t="s">
        <v>6</v>
      </c>
      <c r="C3272" t="s">
        <v>186</v>
      </c>
      <c r="D3272" t="s">
        <v>17</v>
      </c>
      <c r="E3272">
        <v>7</v>
      </c>
      <c r="F3272">
        <v>110000</v>
      </c>
    </row>
    <row r="3273" spans="1:6" x14ac:dyDescent="0.25">
      <c r="A3273">
        <v>25</v>
      </c>
      <c r="B3273" t="s">
        <v>9</v>
      </c>
      <c r="C3273" t="s">
        <v>186</v>
      </c>
      <c r="D3273" t="s">
        <v>8</v>
      </c>
      <c r="E3273">
        <v>2</v>
      </c>
      <c r="F3273">
        <v>60000</v>
      </c>
    </row>
    <row r="3274" spans="1:6" x14ac:dyDescent="0.25">
      <c r="A3274">
        <v>37</v>
      </c>
      <c r="B3274" t="s">
        <v>6</v>
      </c>
      <c r="C3274" t="s">
        <v>185</v>
      </c>
      <c r="D3274" t="s">
        <v>11</v>
      </c>
      <c r="E3274">
        <v>11</v>
      </c>
      <c r="F3274">
        <v>160000</v>
      </c>
    </row>
    <row r="3275" spans="1:6" x14ac:dyDescent="0.25">
      <c r="A3275">
        <v>28</v>
      </c>
      <c r="B3275" t="s">
        <v>6</v>
      </c>
      <c r="C3275" t="s">
        <v>185</v>
      </c>
      <c r="D3275" t="s">
        <v>8</v>
      </c>
      <c r="E3275">
        <v>4</v>
      </c>
      <c r="F3275">
        <v>75000</v>
      </c>
    </row>
    <row r="3276" spans="1:6" x14ac:dyDescent="0.25">
      <c r="A3276">
        <v>41</v>
      </c>
      <c r="B3276" t="s">
        <v>9</v>
      </c>
      <c r="C3276" t="s">
        <v>12</v>
      </c>
      <c r="D3276" t="s">
        <v>194</v>
      </c>
      <c r="E3276">
        <v>16</v>
      </c>
      <c r="F3276">
        <v>200000</v>
      </c>
    </row>
    <row r="3277" spans="1:6" x14ac:dyDescent="0.25">
      <c r="A3277">
        <v>34</v>
      </c>
      <c r="B3277" t="s">
        <v>6</v>
      </c>
      <c r="C3277" t="s">
        <v>186</v>
      </c>
      <c r="D3277" t="s">
        <v>11</v>
      </c>
      <c r="E3277">
        <v>8</v>
      </c>
      <c r="F3277">
        <v>100000</v>
      </c>
    </row>
    <row r="3278" spans="1:6" x14ac:dyDescent="0.25">
      <c r="A3278">
        <v>24</v>
      </c>
      <c r="B3278" t="s">
        <v>9</v>
      </c>
      <c r="C3278" t="s">
        <v>185</v>
      </c>
      <c r="D3278" t="s">
        <v>21</v>
      </c>
      <c r="E3278">
        <v>2</v>
      </c>
      <c r="F3278">
        <v>55000</v>
      </c>
    </row>
    <row r="3279" spans="1:6" x14ac:dyDescent="0.25">
      <c r="A3279">
        <v>36</v>
      </c>
      <c r="B3279" t="s">
        <v>6</v>
      </c>
      <c r="C3279" t="s">
        <v>12</v>
      </c>
      <c r="D3279" t="s">
        <v>67</v>
      </c>
      <c r="E3279">
        <v>12</v>
      </c>
      <c r="F3279">
        <v>170000</v>
      </c>
    </row>
    <row r="3280" spans="1:6" x14ac:dyDescent="0.25">
      <c r="A3280">
        <v>30</v>
      </c>
      <c r="B3280" t="s">
        <v>9</v>
      </c>
      <c r="C3280" t="s">
        <v>185</v>
      </c>
      <c r="D3280" t="s">
        <v>8</v>
      </c>
      <c r="E3280">
        <v>5</v>
      </c>
      <c r="F3280">
        <v>90000</v>
      </c>
    </row>
    <row r="3281" spans="1:6" x14ac:dyDescent="0.25">
      <c r="A3281">
        <v>29</v>
      </c>
      <c r="B3281" t="s">
        <v>6</v>
      </c>
      <c r="C3281" t="s">
        <v>185</v>
      </c>
      <c r="D3281" t="s">
        <v>193</v>
      </c>
      <c r="E3281">
        <v>4</v>
      </c>
      <c r="F3281">
        <v>80000</v>
      </c>
    </row>
    <row r="3282" spans="1:6" x14ac:dyDescent="0.25">
      <c r="A3282">
        <v>42</v>
      </c>
      <c r="B3282" t="s">
        <v>6</v>
      </c>
      <c r="C3282" t="s">
        <v>186</v>
      </c>
      <c r="D3282" t="s">
        <v>17</v>
      </c>
      <c r="E3282">
        <v>14</v>
      </c>
      <c r="F3282">
        <v>180000</v>
      </c>
    </row>
    <row r="3283" spans="1:6" x14ac:dyDescent="0.25">
      <c r="A3283">
        <v>26</v>
      </c>
      <c r="B3283" t="s">
        <v>6</v>
      </c>
      <c r="C3283" t="s">
        <v>185</v>
      </c>
      <c r="D3283" t="s">
        <v>21</v>
      </c>
      <c r="E3283">
        <v>2</v>
      </c>
      <c r="F3283">
        <v>60000</v>
      </c>
    </row>
    <row r="3284" spans="1:6" x14ac:dyDescent="0.25">
      <c r="A3284">
        <v>35</v>
      </c>
      <c r="B3284" t="s">
        <v>9</v>
      </c>
      <c r="C3284" t="s">
        <v>186</v>
      </c>
      <c r="D3284" t="s">
        <v>11</v>
      </c>
      <c r="E3284">
        <v>9</v>
      </c>
      <c r="F3284">
        <v>120000</v>
      </c>
    </row>
    <row r="3285" spans="1:6" x14ac:dyDescent="0.25">
      <c r="A3285">
        <v>27</v>
      </c>
      <c r="B3285" t="s">
        <v>9</v>
      </c>
      <c r="C3285" t="s">
        <v>185</v>
      </c>
      <c r="D3285" t="s">
        <v>8</v>
      </c>
      <c r="E3285">
        <v>3</v>
      </c>
      <c r="F3285">
        <v>70000</v>
      </c>
    </row>
    <row r="3286" spans="1:6" x14ac:dyDescent="0.25">
      <c r="A3286">
        <v>48</v>
      </c>
      <c r="B3286" t="s">
        <v>6</v>
      </c>
      <c r="C3286" t="s">
        <v>12</v>
      </c>
      <c r="D3286" t="s">
        <v>194</v>
      </c>
      <c r="E3286">
        <v>18</v>
      </c>
      <c r="F3286">
        <v>210000</v>
      </c>
    </row>
    <row r="3287" spans="1:6" x14ac:dyDescent="0.25">
      <c r="A3287">
        <v>34</v>
      </c>
      <c r="B3287" t="s">
        <v>6</v>
      </c>
      <c r="C3287" t="s">
        <v>186</v>
      </c>
      <c r="D3287" t="s">
        <v>43</v>
      </c>
      <c r="E3287">
        <v>9</v>
      </c>
      <c r="F3287">
        <v>140000</v>
      </c>
    </row>
    <row r="3288" spans="1:6" x14ac:dyDescent="0.25">
      <c r="A3288">
        <v>23</v>
      </c>
      <c r="B3288" t="s">
        <v>9</v>
      </c>
      <c r="C3288" t="s">
        <v>185</v>
      </c>
      <c r="D3288" t="s">
        <v>8</v>
      </c>
      <c r="E3288">
        <v>1</v>
      </c>
      <c r="F3288">
        <v>50000</v>
      </c>
    </row>
    <row r="3289" spans="1:6" x14ac:dyDescent="0.25">
      <c r="A3289">
        <v>32</v>
      </c>
      <c r="B3289" t="s">
        <v>6</v>
      </c>
      <c r="C3289" t="s">
        <v>186</v>
      </c>
      <c r="D3289" t="s">
        <v>17</v>
      </c>
      <c r="E3289">
        <v>7</v>
      </c>
      <c r="F3289">
        <v>110000</v>
      </c>
    </row>
    <row r="3290" spans="1:6" x14ac:dyDescent="0.25">
      <c r="A3290">
        <v>25</v>
      </c>
      <c r="B3290" t="s">
        <v>9</v>
      </c>
      <c r="C3290" t="s">
        <v>186</v>
      </c>
      <c r="D3290" t="s">
        <v>8</v>
      </c>
      <c r="E3290">
        <v>2</v>
      </c>
      <c r="F3290">
        <v>60000</v>
      </c>
    </row>
    <row r="3291" spans="1:6" x14ac:dyDescent="0.25">
      <c r="A3291">
        <v>37</v>
      </c>
      <c r="B3291" t="s">
        <v>6</v>
      </c>
      <c r="C3291" t="s">
        <v>185</v>
      </c>
      <c r="D3291" t="s">
        <v>11</v>
      </c>
      <c r="E3291">
        <v>11</v>
      </c>
      <c r="F3291">
        <v>160000</v>
      </c>
    </row>
    <row r="3292" spans="1:6" x14ac:dyDescent="0.25">
      <c r="A3292">
        <v>28</v>
      </c>
      <c r="B3292" t="s">
        <v>6</v>
      </c>
      <c r="C3292" t="s">
        <v>185</v>
      </c>
      <c r="D3292" t="s">
        <v>8</v>
      </c>
      <c r="E3292">
        <v>4</v>
      </c>
      <c r="F3292">
        <v>75000</v>
      </c>
    </row>
    <row r="3293" spans="1:6" x14ac:dyDescent="0.25">
      <c r="A3293">
        <v>41</v>
      </c>
      <c r="B3293" t="s">
        <v>9</v>
      </c>
      <c r="C3293" t="s">
        <v>12</v>
      </c>
      <c r="D3293" t="s">
        <v>194</v>
      </c>
      <c r="E3293">
        <v>16</v>
      </c>
      <c r="F3293">
        <v>200000</v>
      </c>
    </row>
    <row r="3294" spans="1:6" x14ac:dyDescent="0.25">
      <c r="A3294">
        <v>34</v>
      </c>
      <c r="B3294" t="s">
        <v>6</v>
      </c>
      <c r="C3294" t="s">
        <v>186</v>
      </c>
      <c r="D3294" t="s">
        <v>11</v>
      </c>
      <c r="E3294">
        <v>8</v>
      </c>
      <c r="F3294">
        <v>100000</v>
      </c>
    </row>
    <row r="3295" spans="1:6" x14ac:dyDescent="0.25">
      <c r="A3295">
        <v>24</v>
      </c>
      <c r="B3295" t="s">
        <v>9</v>
      </c>
      <c r="C3295" t="s">
        <v>185</v>
      </c>
      <c r="D3295" t="s">
        <v>21</v>
      </c>
      <c r="E3295">
        <v>2</v>
      </c>
      <c r="F3295">
        <v>55000</v>
      </c>
    </row>
    <row r="3296" spans="1:6" x14ac:dyDescent="0.25">
      <c r="A3296">
        <v>36</v>
      </c>
      <c r="B3296" t="s">
        <v>6</v>
      </c>
      <c r="C3296" t="s">
        <v>12</v>
      </c>
      <c r="D3296" t="s">
        <v>67</v>
      </c>
      <c r="E3296">
        <v>12</v>
      </c>
      <c r="F3296">
        <v>170000</v>
      </c>
    </row>
    <row r="3297" spans="1:6" x14ac:dyDescent="0.25">
      <c r="A3297">
        <v>30</v>
      </c>
      <c r="B3297" t="s">
        <v>9</v>
      </c>
      <c r="C3297" t="s">
        <v>185</v>
      </c>
      <c r="D3297" t="s">
        <v>8</v>
      </c>
      <c r="E3297">
        <v>5</v>
      </c>
      <c r="F3297">
        <v>90000</v>
      </c>
    </row>
    <row r="3298" spans="1:6" x14ac:dyDescent="0.25">
      <c r="A3298">
        <v>29</v>
      </c>
      <c r="B3298" t="s">
        <v>6</v>
      </c>
      <c r="C3298" t="s">
        <v>185</v>
      </c>
      <c r="D3298" t="s">
        <v>193</v>
      </c>
      <c r="E3298">
        <v>4</v>
      </c>
      <c r="F3298">
        <v>80000</v>
      </c>
    </row>
    <row r="3299" spans="1:6" x14ac:dyDescent="0.25">
      <c r="A3299">
        <v>42</v>
      </c>
      <c r="B3299" t="s">
        <v>6</v>
      </c>
      <c r="C3299" t="s">
        <v>186</v>
      </c>
      <c r="D3299" t="s">
        <v>17</v>
      </c>
      <c r="E3299">
        <v>14</v>
      </c>
      <c r="F3299">
        <v>180000</v>
      </c>
    </row>
    <row r="3300" spans="1:6" x14ac:dyDescent="0.25">
      <c r="A3300">
        <v>26</v>
      </c>
      <c r="B3300" t="s">
        <v>6</v>
      </c>
      <c r="C3300" t="s">
        <v>185</v>
      </c>
      <c r="D3300" t="s">
        <v>21</v>
      </c>
      <c r="E3300">
        <v>2</v>
      </c>
      <c r="F3300">
        <v>60000</v>
      </c>
    </row>
    <row r="3301" spans="1:6" x14ac:dyDescent="0.25">
      <c r="A3301">
        <v>35</v>
      </c>
      <c r="B3301" t="s">
        <v>9</v>
      </c>
      <c r="C3301" t="s">
        <v>186</v>
      </c>
      <c r="D3301" t="s">
        <v>11</v>
      </c>
      <c r="E3301">
        <v>9</v>
      </c>
      <c r="F3301">
        <v>120000</v>
      </c>
    </row>
    <row r="3302" spans="1:6" x14ac:dyDescent="0.25">
      <c r="A3302">
        <v>27</v>
      </c>
      <c r="B3302" t="s">
        <v>9</v>
      </c>
      <c r="C3302" t="s">
        <v>185</v>
      </c>
      <c r="D3302" t="s">
        <v>8</v>
      </c>
      <c r="E3302">
        <v>3</v>
      </c>
      <c r="F3302">
        <v>70000</v>
      </c>
    </row>
    <row r="3303" spans="1:6" x14ac:dyDescent="0.25">
      <c r="A3303">
        <v>48</v>
      </c>
      <c r="B3303" t="s">
        <v>6</v>
      </c>
      <c r="C3303" t="s">
        <v>12</v>
      </c>
      <c r="D3303" t="s">
        <v>194</v>
      </c>
      <c r="E3303">
        <v>18</v>
      </c>
      <c r="F3303">
        <v>210000</v>
      </c>
    </row>
    <row r="3304" spans="1:6" x14ac:dyDescent="0.25">
      <c r="A3304">
        <v>34</v>
      </c>
      <c r="B3304" t="s">
        <v>6</v>
      </c>
      <c r="C3304" t="s">
        <v>186</v>
      </c>
      <c r="D3304" t="s">
        <v>43</v>
      </c>
      <c r="E3304">
        <v>9</v>
      </c>
      <c r="F3304">
        <v>140000</v>
      </c>
    </row>
    <row r="3305" spans="1:6" x14ac:dyDescent="0.25">
      <c r="A3305">
        <v>23</v>
      </c>
      <c r="B3305" t="s">
        <v>9</v>
      </c>
      <c r="C3305" t="s">
        <v>185</v>
      </c>
      <c r="D3305" t="s">
        <v>8</v>
      </c>
      <c r="E3305">
        <v>1</v>
      </c>
      <c r="F3305">
        <v>50000</v>
      </c>
    </row>
    <row r="3306" spans="1:6" x14ac:dyDescent="0.25">
      <c r="A3306">
        <v>32</v>
      </c>
      <c r="B3306" t="s">
        <v>6</v>
      </c>
      <c r="C3306" t="s">
        <v>186</v>
      </c>
      <c r="D3306" t="s">
        <v>17</v>
      </c>
      <c r="E3306">
        <v>7</v>
      </c>
      <c r="F3306">
        <v>110000</v>
      </c>
    </row>
    <row r="3307" spans="1:6" x14ac:dyDescent="0.25">
      <c r="A3307">
        <v>25</v>
      </c>
      <c r="B3307" t="s">
        <v>9</v>
      </c>
      <c r="C3307" t="s">
        <v>186</v>
      </c>
      <c r="D3307" t="s">
        <v>8</v>
      </c>
      <c r="E3307">
        <v>2</v>
      </c>
      <c r="F3307">
        <v>60000</v>
      </c>
    </row>
    <row r="3308" spans="1:6" x14ac:dyDescent="0.25">
      <c r="A3308">
        <v>37</v>
      </c>
      <c r="B3308" t="s">
        <v>6</v>
      </c>
      <c r="C3308" t="s">
        <v>185</v>
      </c>
      <c r="D3308" t="s">
        <v>11</v>
      </c>
      <c r="E3308">
        <v>11</v>
      </c>
      <c r="F3308">
        <v>160000</v>
      </c>
    </row>
    <row r="3309" spans="1:6" x14ac:dyDescent="0.25">
      <c r="A3309">
        <v>28</v>
      </c>
      <c r="B3309" t="s">
        <v>6</v>
      </c>
      <c r="C3309" t="s">
        <v>185</v>
      </c>
      <c r="D3309" t="s">
        <v>8</v>
      </c>
      <c r="E3309">
        <v>4</v>
      </c>
      <c r="F3309">
        <v>75000</v>
      </c>
    </row>
    <row r="3310" spans="1:6" x14ac:dyDescent="0.25">
      <c r="A3310">
        <v>41</v>
      </c>
      <c r="B3310" t="s">
        <v>9</v>
      </c>
      <c r="C3310" t="s">
        <v>12</v>
      </c>
      <c r="D3310" t="s">
        <v>194</v>
      </c>
      <c r="E3310">
        <v>16</v>
      </c>
      <c r="F3310">
        <v>200000</v>
      </c>
    </row>
    <row r="3311" spans="1:6" x14ac:dyDescent="0.25">
      <c r="A3311">
        <v>34</v>
      </c>
      <c r="B3311" t="s">
        <v>6</v>
      </c>
      <c r="C3311" t="s">
        <v>186</v>
      </c>
      <c r="D3311" t="s">
        <v>11</v>
      </c>
      <c r="E3311">
        <v>8</v>
      </c>
      <c r="F3311">
        <v>100000</v>
      </c>
    </row>
    <row r="3312" spans="1:6" x14ac:dyDescent="0.25">
      <c r="A3312">
        <v>24</v>
      </c>
      <c r="B3312" t="s">
        <v>9</v>
      </c>
      <c r="C3312" t="s">
        <v>185</v>
      </c>
      <c r="D3312" t="s">
        <v>21</v>
      </c>
      <c r="E3312">
        <v>2</v>
      </c>
      <c r="F3312">
        <v>55000</v>
      </c>
    </row>
    <row r="3313" spans="1:6" x14ac:dyDescent="0.25">
      <c r="A3313">
        <v>36</v>
      </c>
      <c r="B3313" t="s">
        <v>6</v>
      </c>
      <c r="C3313" t="s">
        <v>12</v>
      </c>
      <c r="D3313" t="s">
        <v>67</v>
      </c>
      <c r="E3313">
        <v>12</v>
      </c>
      <c r="F3313">
        <v>170000</v>
      </c>
    </row>
    <row r="3314" spans="1:6" x14ac:dyDescent="0.25">
      <c r="A3314">
        <v>30</v>
      </c>
      <c r="B3314" t="s">
        <v>9</v>
      </c>
      <c r="C3314" t="s">
        <v>185</v>
      </c>
      <c r="D3314" t="s">
        <v>8</v>
      </c>
      <c r="E3314">
        <v>5</v>
      </c>
      <c r="F3314">
        <v>90000</v>
      </c>
    </row>
    <row r="3315" spans="1:6" x14ac:dyDescent="0.25">
      <c r="A3315">
        <v>29</v>
      </c>
      <c r="B3315" t="s">
        <v>6</v>
      </c>
      <c r="C3315" t="s">
        <v>185</v>
      </c>
      <c r="D3315" t="s">
        <v>193</v>
      </c>
      <c r="E3315">
        <v>4</v>
      </c>
      <c r="F3315">
        <v>80000</v>
      </c>
    </row>
    <row r="3316" spans="1:6" x14ac:dyDescent="0.25">
      <c r="A3316">
        <v>42</v>
      </c>
      <c r="B3316" t="s">
        <v>6</v>
      </c>
      <c r="C3316" t="s">
        <v>186</v>
      </c>
      <c r="D3316" t="s">
        <v>17</v>
      </c>
      <c r="E3316">
        <v>14</v>
      </c>
      <c r="F3316">
        <v>180000</v>
      </c>
    </row>
    <row r="3317" spans="1:6" x14ac:dyDescent="0.25">
      <c r="A3317">
        <v>26</v>
      </c>
      <c r="B3317" t="s">
        <v>6</v>
      </c>
      <c r="C3317" t="s">
        <v>185</v>
      </c>
      <c r="D3317" t="s">
        <v>21</v>
      </c>
      <c r="E3317">
        <v>2</v>
      </c>
      <c r="F3317">
        <v>60000</v>
      </c>
    </row>
    <row r="3318" spans="1:6" x14ac:dyDescent="0.25">
      <c r="A3318">
        <v>35</v>
      </c>
      <c r="B3318" t="s">
        <v>9</v>
      </c>
      <c r="C3318" t="s">
        <v>186</v>
      </c>
      <c r="D3318" t="s">
        <v>11</v>
      </c>
      <c r="E3318">
        <v>9</v>
      </c>
      <c r="F3318">
        <v>120000</v>
      </c>
    </row>
    <row r="3319" spans="1:6" x14ac:dyDescent="0.25">
      <c r="A3319">
        <v>27</v>
      </c>
      <c r="B3319" t="s">
        <v>9</v>
      </c>
      <c r="C3319" t="s">
        <v>185</v>
      </c>
      <c r="D3319" t="s">
        <v>8</v>
      </c>
      <c r="E3319">
        <v>3</v>
      </c>
      <c r="F3319">
        <v>70000</v>
      </c>
    </row>
    <row r="3320" spans="1:6" x14ac:dyDescent="0.25">
      <c r="A3320">
        <v>48</v>
      </c>
      <c r="B3320" t="s">
        <v>6</v>
      </c>
      <c r="C3320" t="s">
        <v>12</v>
      </c>
      <c r="D3320" t="s">
        <v>194</v>
      </c>
      <c r="E3320">
        <v>18</v>
      </c>
      <c r="F3320">
        <v>210000</v>
      </c>
    </row>
    <row r="3321" spans="1:6" x14ac:dyDescent="0.25">
      <c r="A3321">
        <v>34</v>
      </c>
      <c r="B3321" t="s">
        <v>6</v>
      </c>
      <c r="C3321" t="s">
        <v>186</v>
      </c>
      <c r="D3321" t="s">
        <v>43</v>
      </c>
      <c r="E3321">
        <v>9</v>
      </c>
      <c r="F3321">
        <v>140000</v>
      </c>
    </row>
    <row r="3322" spans="1:6" x14ac:dyDescent="0.25">
      <c r="A3322">
        <v>23</v>
      </c>
      <c r="B3322" t="s">
        <v>9</v>
      </c>
      <c r="C3322" t="s">
        <v>185</v>
      </c>
      <c r="D3322" t="s">
        <v>8</v>
      </c>
      <c r="E3322">
        <v>1</v>
      </c>
      <c r="F3322">
        <v>50000</v>
      </c>
    </row>
    <row r="3323" spans="1:6" x14ac:dyDescent="0.25">
      <c r="A3323">
        <v>32</v>
      </c>
      <c r="B3323" t="s">
        <v>6</v>
      </c>
      <c r="C3323" t="s">
        <v>186</v>
      </c>
      <c r="D3323" t="s">
        <v>17</v>
      </c>
      <c r="E3323">
        <v>7</v>
      </c>
      <c r="F3323">
        <v>110000</v>
      </c>
    </row>
    <row r="3324" spans="1:6" x14ac:dyDescent="0.25">
      <c r="A3324">
        <v>25</v>
      </c>
      <c r="B3324" t="s">
        <v>9</v>
      </c>
      <c r="C3324" t="s">
        <v>186</v>
      </c>
      <c r="D3324" t="s">
        <v>8</v>
      </c>
      <c r="E3324">
        <v>2</v>
      </c>
      <c r="F3324">
        <v>60000</v>
      </c>
    </row>
    <row r="3325" spans="1:6" x14ac:dyDescent="0.25">
      <c r="A3325">
        <v>37</v>
      </c>
      <c r="B3325" t="s">
        <v>6</v>
      </c>
      <c r="C3325" t="s">
        <v>185</v>
      </c>
      <c r="D3325" t="s">
        <v>11</v>
      </c>
      <c r="E3325">
        <v>11</v>
      </c>
      <c r="F3325">
        <v>160000</v>
      </c>
    </row>
    <row r="3326" spans="1:6" x14ac:dyDescent="0.25">
      <c r="A3326">
        <v>28</v>
      </c>
      <c r="B3326" t="s">
        <v>6</v>
      </c>
      <c r="C3326" t="s">
        <v>185</v>
      </c>
      <c r="D3326" t="s">
        <v>8</v>
      </c>
      <c r="E3326">
        <v>4</v>
      </c>
      <c r="F3326">
        <v>75000</v>
      </c>
    </row>
    <row r="3327" spans="1:6" x14ac:dyDescent="0.25">
      <c r="A3327">
        <v>41</v>
      </c>
      <c r="B3327" t="s">
        <v>9</v>
      </c>
      <c r="C3327" t="s">
        <v>12</v>
      </c>
      <c r="D3327" t="s">
        <v>194</v>
      </c>
      <c r="E3327">
        <v>16</v>
      </c>
      <c r="F3327">
        <v>200000</v>
      </c>
    </row>
    <row r="3328" spans="1:6" x14ac:dyDescent="0.25">
      <c r="A3328">
        <v>34</v>
      </c>
      <c r="B3328" t="s">
        <v>6</v>
      </c>
      <c r="C3328" t="s">
        <v>186</v>
      </c>
      <c r="D3328" t="s">
        <v>11</v>
      </c>
      <c r="E3328">
        <v>8</v>
      </c>
      <c r="F3328">
        <v>100000</v>
      </c>
    </row>
    <row r="3329" spans="1:6" x14ac:dyDescent="0.25">
      <c r="A3329">
        <v>24</v>
      </c>
      <c r="B3329" t="s">
        <v>9</v>
      </c>
      <c r="C3329" t="s">
        <v>185</v>
      </c>
      <c r="D3329" t="s">
        <v>21</v>
      </c>
      <c r="E3329">
        <v>2</v>
      </c>
      <c r="F3329">
        <v>55000</v>
      </c>
    </row>
    <row r="3330" spans="1:6" x14ac:dyDescent="0.25">
      <c r="A3330">
        <v>36</v>
      </c>
      <c r="B3330" t="s">
        <v>6</v>
      </c>
      <c r="C3330" t="s">
        <v>12</v>
      </c>
      <c r="D3330" t="s">
        <v>67</v>
      </c>
      <c r="E3330">
        <v>12</v>
      </c>
      <c r="F3330">
        <v>170000</v>
      </c>
    </row>
    <row r="3331" spans="1:6" x14ac:dyDescent="0.25">
      <c r="A3331">
        <v>30</v>
      </c>
      <c r="B3331" t="s">
        <v>9</v>
      </c>
      <c r="C3331" t="s">
        <v>185</v>
      </c>
      <c r="D3331" t="s">
        <v>8</v>
      </c>
      <c r="E3331">
        <v>5</v>
      </c>
      <c r="F3331">
        <v>90000</v>
      </c>
    </row>
    <row r="3332" spans="1:6" x14ac:dyDescent="0.25">
      <c r="A3332">
        <v>29</v>
      </c>
      <c r="B3332" t="s">
        <v>6</v>
      </c>
      <c r="C3332" t="s">
        <v>185</v>
      </c>
      <c r="D3332" t="s">
        <v>193</v>
      </c>
      <c r="E3332">
        <v>4</v>
      </c>
      <c r="F3332">
        <v>80000</v>
      </c>
    </row>
    <row r="3333" spans="1:6" x14ac:dyDescent="0.25">
      <c r="A3333">
        <v>42</v>
      </c>
      <c r="B3333" t="s">
        <v>6</v>
      </c>
      <c r="C3333" t="s">
        <v>186</v>
      </c>
      <c r="D3333" t="s">
        <v>17</v>
      </c>
      <c r="E3333">
        <v>14</v>
      </c>
      <c r="F3333">
        <v>180000</v>
      </c>
    </row>
    <row r="3334" spans="1:6" x14ac:dyDescent="0.25">
      <c r="A3334">
        <v>26</v>
      </c>
      <c r="B3334" t="s">
        <v>6</v>
      </c>
      <c r="C3334" t="s">
        <v>185</v>
      </c>
      <c r="D3334" t="s">
        <v>21</v>
      </c>
      <c r="E3334">
        <v>2</v>
      </c>
      <c r="F3334">
        <v>60000</v>
      </c>
    </row>
    <row r="3335" spans="1:6" x14ac:dyDescent="0.25">
      <c r="A3335">
        <v>35</v>
      </c>
      <c r="B3335" t="s">
        <v>9</v>
      </c>
      <c r="C3335" t="s">
        <v>186</v>
      </c>
      <c r="D3335" t="s">
        <v>11</v>
      </c>
      <c r="E3335">
        <v>9</v>
      </c>
      <c r="F3335">
        <v>120000</v>
      </c>
    </row>
    <row r="3336" spans="1:6" x14ac:dyDescent="0.25">
      <c r="A3336">
        <v>27</v>
      </c>
      <c r="B3336" t="s">
        <v>9</v>
      </c>
      <c r="C3336" t="s">
        <v>185</v>
      </c>
      <c r="D3336" t="s">
        <v>8</v>
      </c>
      <c r="E3336">
        <v>3</v>
      </c>
      <c r="F3336">
        <v>70000</v>
      </c>
    </row>
    <row r="3337" spans="1:6" x14ac:dyDescent="0.25">
      <c r="A3337">
        <v>48</v>
      </c>
      <c r="B3337" t="s">
        <v>6</v>
      </c>
      <c r="C3337" t="s">
        <v>12</v>
      </c>
      <c r="D3337" t="s">
        <v>194</v>
      </c>
      <c r="E3337">
        <v>18</v>
      </c>
      <c r="F3337">
        <v>210000</v>
      </c>
    </row>
    <row r="3338" spans="1:6" x14ac:dyDescent="0.25">
      <c r="A3338">
        <v>34</v>
      </c>
      <c r="B3338" t="s">
        <v>6</v>
      </c>
      <c r="C3338" t="s">
        <v>186</v>
      </c>
      <c r="D3338" t="s">
        <v>43</v>
      </c>
      <c r="E3338">
        <v>9</v>
      </c>
      <c r="F3338">
        <v>140000</v>
      </c>
    </row>
    <row r="3339" spans="1:6" x14ac:dyDescent="0.25">
      <c r="A3339">
        <v>23</v>
      </c>
      <c r="B3339" t="s">
        <v>9</v>
      </c>
      <c r="C3339" t="s">
        <v>185</v>
      </c>
      <c r="D3339" t="s">
        <v>8</v>
      </c>
      <c r="E3339">
        <v>1</v>
      </c>
      <c r="F3339">
        <v>50000</v>
      </c>
    </row>
    <row r="3340" spans="1:6" x14ac:dyDescent="0.25">
      <c r="A3340">
        <v>32</v>
      </c>
      <c r="B3340" t="s">
        <v>6</v>
      </c>
      <c r="C3340" t="s">
        <v>186</v>
      </c>
      <c r="D3340" t="s">
        <v>17</v>
      </c>
      <c r="E3340">
        <v>7</v>
      </c>
      <c r="F3340">
        <v>110000</v>
      </c>
    </row>
    <row r="3341" spans="1:6" x14ac:dyDescent="0.25">
      <c r="A3341">
        <v>25</v>
      </c>
      <c r="B3341" t="s">
        <v>9</v>
      </c>
      <c r="C3341" t="s">
        <v>186</v>
      </c>
      <c r="D3341" t="s">
        <v>8</v>
      </c>
      <c r="E3341">
        <v>2</v>
      </c>
      <c r="F3341">
        <v>60000</v>
      </c>
    </row>
    <row r="3342" spans="1:6" x14ac:dyDescent="0.25">
      <c r="A3342">
        <v>37</v>
      </c>
      <c r="B3342" t="s">
        <v>6</v>
      </c>
      <c r="C3342" t="s">
        <v>185</v>
      </c>
      <c r="D3342" t="s">
        <v>11</v>
      </c>
      <c r="E3342">
        <v>11</v>
      </c>
      <c r="F3342">
        <v>160000</v>
      </c>
    </row>
    <row r="3343" spans="1:6" x14ac:dyDescent="0.25">
      <c r="A3343">
        <v>28</v>
      </c>
      <c r="B3343" t="s">
        <v>6</v>
      </c>
      <c r="C3343" t="s">
        <v>185</v>
      </c>
      <c r="D3343" t="s">
        <v>8</v>
      </c>
      <c r="E3343">
        <v>4</v>
      </c>
      <c r="F3343">
        <v>75000</v>
      </c>
    </row>
    <row r="3344" spans="1:6" x14ac:dyDescent="0.25">
      <c r="A3344">
        <v>41</v>
      </c>
      <c r="B3344" t="s">
        <v>9</v>
      </c>
      <c r="C3344" t="s">
        <v>12</v>
      </c>
      <c r="D3344" t="s">
        <v>194</v>
      </c>
      <c r="E3344">
        <v>16</v>
      </c>
      <c r="F3344">
        <v>200000</v>
      </c>
    </row>
    <row r="3345" spans="1:6" x14ac:dyDescent="0.25">
      <c r="A3345">
        <v>34</v>
      </c>
      <c r="B3345" t="s">
        <v>6</v>
      </c>
      <c r="C3345" t="s">
        <v>186</v>
      </c>
      <c r="D3345" t="s">
        <v>11</v>
      </c>
      <c r="E3345">
        <v>8</v>
      </c>
      <c r="F3345">
        <v>100000</v>
      </c>
    </row>
    <row r="3346" spans="1:6" x14ac:dyDescent="0.25">
      <c r="A3346">
        <v>24</v>
      </c>
      <c r="B3346" t="s">
        <v>9</v>
      </c>
      <c r="C3346" t="s">
        <v>185</v>
      </c>
      <c r="D3346" t="s">
        <v>21</v>
      </c>
      <c r="E3346">
        <v>2</v>
      </c>
      <c r="F3346">
        <v>55000</v>
      </c>
    </row>
    <row r="3347" spans="1:6" x14ac:dyDescent="0.25">
      <c r="A3347">
        <v>36</v>
      </c>
      <c r="B3347" t="s">
        <v>6</v>
      </c>
      <c r="C3347" t="s">
        <v>12</v>
      </c>
      <c r="D3347" t="s">
        <v>67</v>
      </c>
      <c r="E3347">
        <v>12</v>
      </c>
      <c r="F3347">
        <v>170000</v>
      </c>
    </row>
    <row r="3348" spans="1:6" x14ac:dyDescent="0.25">
      <c r="A3348">
        <v>30</v>
      </c>
      <c r="B3348" t="s">
        <v>9</v>
      </c>
      <c r="C3348" t="s">
        <v>185</v>
      </c>
      <c r="D3348" t="s">
        <v>8</v>
      </c>
      <c r="E3348">
        <v>5</v>
      </c>
      <c r="F3348">
        <v>90000</v>
      </c>
    </row>
    <row r="3349" spans="1:6" x14ac:dyDescent="0.25">
      <c r="A3349">
        <v>29</v>
      </c>
      <c r="B3349" t="s">
        <v>6</v>
      </c>
      <c r="C3349" t="s">
        <v>185</v>
      </c>
      <c r="D3349" t="s">
        <v>193</v>
      </c>
      <c r="E3349">
        <v>4</v>
      </c>
      <c r="F3349">
        <v>80000</v>
      </c>
    </row>
    <row r="3350" spans="1:6" x14ac:dyDescent="0.25">
      <c r="A3350">
        <v>42</v>
      </c>
      <c r="B3350" t="s">
        <v>6</v>
      </c>
      <c r="C3350" t="s">
        <v>186</v>
      </c>
      <c r="D3350" t="s">
        <v>17</v>
      </c>
      <c r="E3350">
        <v>14</v>
      </c>
      <c r="F3350">
        <v>180000</v>
      </c>
    </row>
    <row r="3351" spans="1:6" x14ac:dyDescent="0.25">
      <c r="A3351">
        <v>26</v>
      </c>
      <c r="B3351" t="s">
        <v>6</v>
      </c>
      <c r="C3351" t="s">
        <v>185</v>
      </c>
      <c r="D3351" t="s">
        <v>21</v>
      </c>
      <c r="E3351">
        <v>2</v>
      </c>
      <c r="F3351">
        <v>60000</v>
      </c>
    </row>
    <row r="3352" spans="1:6" x14ac:dyDescent="0.25">
      <c r="A3352">
        <v>35</v>
      </c>
      <c r="B3352" t="s">
        <v>9</v>
      </c>
      <c r="C3352" t="s">
        <v>186</v>
      </c>
      <c r="D3352" t="s">
        <v>11</v>
      </c>
      <c r="E3352">
        <v>9</v>
      </c>
      <c r="F3352">
        <v>120000</v>
      </c>
    </row>
    <row r="3353" spans="1:6" x14ac:dyDescent="0.25">
      <c r="A3353">
        <v>27</v>
      </c>
      <c r="B3353" t="s">
        <v>9</v>
      </c>
      <c r="C3353" t="s">
        <v>185</v>
      </c>
      <c r="D3353" t="s">
        <v>8</v>
      </c>
      <c r="E3353">
        <v>3</v>
      </c>
      <c r="F3353">
        <v>70000</v>
      </c>
    </row>
    <row r="3354" spans="1:6" x14ac:dyDescent="0.25">
      <c r="A3354">
        <v>48</v>
      </c>
      <c r="B3354" t="s">
        <v>6</v>
      </c>
      <c r="C3354" t="s">
        <v>12</v>
      </c>
      <c r="D3354" t="s">
        <v>194</v>
      </c>
      <c r="E3354">
        <v>18</v>
      </c>
      <c r="F3354">
        <v>210000</v>
      </c>
    </row>
    <row r="3355" spans="1:6" x14ac:dyDescent="0.25">
      <c r="A3355">
        <v>34</v>
      </c>
      <c r="B3355" t="s">
        <v>6</v>
      </c>
      <c r="C3355" t="s">
        <v>186</v>
      </c>
      <c r="D3355" t="s">
        <v>43</v>
      </c>
      <c r="E3355">
        <v>9</v>
      </c>
      <c r="F3355">
        <v>140000</v>
      </c>
    </row>
    <row r="3356" spans="1:6" x14ac:dyDescent="0.25">
      <c r="A3356">
        <v>23</v>
      </c>
      <c r="B3356" t="s">
        <v>9</v>
      </c>
      <c r="C3356" t="s">
        <v>185</v>
      </c>
      <c r="D3356" t="s">
        <v>8</v>
      </c>
      <c r="E3356">
        <v>1</v>
      </c>
      <c r="F3356">
        <v>50000</v>
      </c>
    </row>
    <row r="3357" spans="1:6" x14ac:dyDescent="0.25">
      <c r="A3357">
        <v>32</v>
      </c>
      <c r="B3357" t="s">
        <v>6</v>
      </c>
      <c r="C3357" t="s">
        <v>186</v>
      </c>
      <c r="D3357" t="s">
        <v>17</v>
      </c>
      <c r="E3357">
        <v>7</v>
      </c>
      <c r="F3357">
        <v>110000</v>
      </c>
    </row>
    <row r="3358" spans="1:6" x14ac:dyDescent="0.25">
      <c r="A3358">
        <v>25</v>
      </c>
      <c r="B3358" t="s">
        <v>9</v>
      </c>
      <c r="C3358" t="s">
        <v>186</v>
      </c>
      <c r="D3358" t="s">
        <v>8</v>
      </c>
      <c r="E3358">
        <v>2</v>
      </c>
      <c r="F3358">
        <v>60000</v>
      </c>
    </row>
    <row r="3359" spans="1:6" x14ac:dyDescent="0.25">
      <c r="A3359">
        <v>37</v>
      </c>
      <c r="B3359" t="s">
        <v>6</v>
      </c>
      <c r="C3359" t="s">
        <v>185</v>
      </c>
      <c r="D3359" t="s">
        <v>11</v>
      </c>
      <c r="E3359">
        <v>11</v>
      </c>
      <c r="F3359">
        <v>160000</v>
      </c>
    </row>
    <row r="3360" spans="1:6" x14ac:dyDescent="0.25">
      <c r="A3360">
        <v>28</v>
      </c>
      <c r="B3360" t="s">
        <v>6</v>
      </c>
      <c r="C3360" t="s">
        <v>185</v>
      </c>
      <c r="D3360" t="s">
        <v>8</v>
      </c>
      <c r="E3360">
        <v>4</v>
      </c>
      <c r="F3360">
        <v>75000</v>
      </c>
    </row>
    <row r="3361" spans="1:6" x14ac:dyDescent="0.25">
      <c r="A3361">
        <v>41</v>
      </c>
      <c r="B3361" t="s">
        <v>9</v>
      </c>
      <c r="C3361" t="s">
        <v>12</v>
      </c>
      <c r="D3361" t="s">
        <v>194</v>
      </c>
      <c r="E3361">
        <v>16</v>
      </c>
      <c r="F3361">
        <v>200000</v>
      </c>
    </row>
    <row r="3362" spans="1:6" x14ac:dyDescent="0.25">
      <c r="A3362">
        <v>34</v>
      </c>
      <c r="B3362" t="s">
        <v>6</v>
      </c>
      <c r="C3362" t="s">
        <v>186</v>
      </c>
      <c r="D3362" t="s">
        <v>11</v>
      </c>
      <c r="E3362">
        <v>8</v>
      </c>
      <c r="F3362">
        <v>100000</v>
      </c>
    </row>
    <row r="3363" spans="1:6" x14ac:dyDescent="0.25">
      <c r="A3363">
        <v>24</v>
      </c>
      <c r="B3363" t="s">
        <v>9</v>
      </c>
      <c r="C3363" t="s">
        <v>185</v>
      </c>
      <c r="D3363" t="s">
        <v>21</v>
      </c>
      <c r="E3363">
        <v>2</v>
      </c>
      <c r="F3363">
        <v>55000</v>
      </c>
    </row>
    <row r="3364" spans="1:6" x14ac:dyDescent="0.25">
      <c r="A3364">
        <v>36</v>
      </c>
      <c r="B3364" t="s">
        <v>6</v>
      </c>
      <c r="C3364" t="s">
        <v>12</v>
      </c>
      <c r="D3364" t="s">
        <v>67</v>
      </c>
      <c r="E3364">
        <v>12</v>
      </c>
      <c r="F3364">
        <v>170000</v>
      </c>
    </row>
    <row r="3365" spans="1:6" x14ac:dyDescent="0.25">
      <c r="A3365">
        <v>30</v>
      </c>
      <c r="B3365" t="s">
        <v>9</v>
      </c>
      <c r="C3365" t="s">
        <v>185</v>
      </c>
      <c r="D3365" t="s">
        <v>8</v>
      </c>
      <c r="E3365">
        <v>5</v>
      </c>
      <c r="F3365">
        <v>90000</v>
      </c>
    </row>
    <row r="3366" spans="1:6" x14ac:dyDescent="0.25">
      <c r="A3366">
        <v>29</v>
      </c>
      <c r="B3366" t="s">
        <v>6</v>
      </c>
      <c r="C3366" t="s">
        <v>185</v>
      </c>
      <c r="D3366" t="s">
        <v>193</v>
      </c>
      <c r="E3366">
        <v>4</v>
      </c>
      <c r="F3366">
        <v>80000</v>
      </c>
    </row>
    <row r="3367" spans="1:6" x14ac:dyDescent="0.25">
      <c r="A3367">
        <v>42</v>
      </c>
      <c r="B3367" t="s">
        <v>6</v>
      </c>
      <c r="C3367" t="s">
        <v>186</v>
      </c>
      <c r="D3367" t="s">
        <v>17</v>
      </c>
      <c r="E3367">
        <v>14</v>
      </c>
      <c r="F3367">
        <v>180000</v>
      </c>
    </row>
    <row r="3368" spans="1:6" x14ac:dyDescent="0.25">
      <c r="A3368">
        <v>26</v>
      </c>
      <c r="B3368" t="s">
        <v>6</v>
      </c>
      <c r="C3368" t="s">
        <v>185</v>
      </c>
      <c r="D3368" t="s">
        <v>21</v>
      </c>
      <c r="E3368">
        <v>2</v>
      </c>
      <c r="F3368">
        <v>60000</v>
      </c>
    </row>
    <row r="3369" spans="1:6" x14ac:dyDescent="0.25">
      <c r="A3369">
        <v>35</v>
      </c>
      <c r="B3369" t="s">
        <v>9</v>
      </c>
      <c r="C3369" t="s">
        <v>186</v>
      </c>
      <c r="D3369" t="s">
        <v>11</v>
      </c>
      <c r="E3369">
        <v>9</v>
      </c>
      <c r="F3369">
        <v>120000</v>
      </c>
    </row>
    <row r="3370" spans="1:6" x14ac:dyDescent="0.25">
      <c r="A3370">
        <v>27</v>
      </c>
      <c r="B3370" t="s">
        <v>9</v>
      </c>
      <c r="C3370" t="s">
        <v>185</v>
      </c>
      <c r="D3370" t="s">
        <v>8</v>
      </c>
      <c r="E3370">
        <v>3</v>
      </c>
      <c r="F3370">
        <v>70000</v>
      </c>
    </row>
    <row r="3371" spans="1:6" x14ac:dyDescent="0.25">
      <c r="A3371">
        <v>48</v>
      </c>
      <c r="B3371" t="s">
        <v>6</v>
      </c>
      <c r="C3371" t="s">
        <v>12</v>
      </c>
      <c r="D3371" t="s">
        <v>194</v>
      </c>
      <c r="E3371">
        <v>18</v>
      </c>
      <c r="F3371">
        <v>210000</v>
      </c>
    </row>
    <row r="3372" spans="1:6" x14ac:dyDescent="0.25">
      <c r="A3372">
        <v>34</v>
      </c>
      <c r="B3372" t="s">
        <v>6</v>
      </c>
      <c r="C3372" t="s">
        <v>186</v>
      </c>
      <c r="D3372" t="s">
        <v>43</v>
      </c>
      <c r="E3372">
        <v>9</v>
      </c>
      <c r="F3372">
        <v>140000</v>
      </c>
    </row>
    <row r="3373" spans="1:6" x14ac:dyDescent="0.25">
      <c r="A3373">
        <v>23</v>
      </c>
      <c r="B3373" t="s">
        <v>9</v>
      </c>
      <c r="C3373" t="s">
        <v>185</v>
      </c>
      <c r="D3373" t="s">
        <v>8</v>
      </c>
      <c r="E3373">
        <v>1</v>
      </c>
      <c r="F3373">
        <v>50000</v>
      </c>
    </row>
    <row r="3374" spans="1:6" x14ac:dyDescent="0.25">
      <c r="A3374">
        <v>32</v>
      </c>
      <c r="B3374" t="s">
        <v>6</v>
      </c>
      <c r="C3374" t="s">
        <v>186</v>
      </c>
      <c r="D3374" t="s">
        <v>17</v>
      </c>
      <c r="E3374">
        <v>7</v>
      </c>
      <c r="F3374">
        <v>110000</v>
      </c>
    </row>
    <row r="3375" spans="1:6" x14ac:dyDescent="0.25">
      <c r="A3375">
        <v>25</v>
      </c>
      <c r="B3375" t="s">
        <v>9</v>
      </c>
      <c r="C3375" t="s">
        <v>186</v>
      </c>
      <c r="D3375" t="s">
        <v>8</v>
      </c>
      <c r="E3375">
        <v>2</v>
      </c>
      <c r="F3375">
        <v>60000</v>
      </c>
    </row>
    <row r="3376" spans="1:6" x14ac:dyDescent="0.25">
      <c r="A3376">
        <v>37</v>
      </c>
      <c r="B3376" t="s">
        <v>6</v>
      </c>
      <c r="C3376" t="s">
        <v>185</v>
      </c>
      <c r="D3376" t="s">
        <v>11</v>
      </c>
      <c r="E3376">
        <v>11</v>
      </c>
      <c r="F3376">
        <v>160000</v>
      </c>
    </row>
    <row r="3377" spans="1:6" x14ac:dyDescent="0.25">
      <c r="A3377">
        <v>28</v>
      </c>
      <c r="B3377" t="s">
        <v>6</v>
      </c>
      <c r="C3377" t="s">
        <v>185</v>
      </c>
      <c r="D3377" t="s">
        <v>8</v>
      </c>
      <c r="E3377">
        <v>4</v>
      </c>
      <c r="F3377">
        <v>75000</v>
      </c>
    </row>
    <row r="3378" spans="1:6" x14ac:dyDescent="0.25">
      <c r="A3378">
        <v>41</v>
      </c>
      <c r="B3378" t="s">
        <v>9</v>
      </c>
      <c r="C3378" t="s">
        <v>12</v>
      </c>
      <c r="D3378" t="s">
        <v>194</v>
      </c>
      <c r="E3378">
        <v>16</v>
      </c>
      <c r="F3378">
        <v>200000</v>
      </c>
    </row>
    <row r="3379" spans="1:6" x14ac:dyDescent="0.25">
      <c r="A3379">
        <v>34</v>
      </c>
      <c r="B3379" t="s">
        <v>6</v>
      </c>
      <c r="C3379" t="s">
        <v>186</v>
      </c>
      <c r="D3379" t="s">
        <v>11</v>
      </c>
      <c r="E3379">
        <v>8</v>
      </c>
      <c r="F3379">
        <v>100000</v>
      </c>
    </row>
    <row r="3380" spans="1:6" x14ac:dyDescent="0.25">
      <c r="A3380">
        <v>24</v>
      </c>
      <c r="B3380" t="s">
        <v>9</v>
      </c>
      <c r="C3380" t="s">
        <v>185</v>
      </c>
      <c r="D3380" t="s">
        <v>21</v>
      </c>
      <c r="E3380">
        <v>2</v>
      </c>
      <c r="F3380">
        <v>55000</v>
      </c>
    </row>
    <row r="3381" spans="1:6" x14ac:dyDescent="0.25">
      <c r="A3381">
        <v>36</v>
      </c>
      <c r="B3381" t="s">
        <v>6</v>
      </c>
      <c r="C3381" t="s">
        <v>12</v>
      </c>
      <c r="D3381" t="s">
        <v>67</v>
      </c>
      <c r="E3381">
        <v>12</v>
      </c>
      <c r="F3381">
        <v>170000</v>
      </c>
    </row>
    <row r="3382" spans="1:6" x14ac:dyDescent="0.25">
      <c r="A3382">
        <v>30</v>
      </c>
      <c r="B3382" t="s">
        <v>9</v>
      </c>
      <c r="C3382" t="s">
        <v>185</v>
      </c>
      <c r="D3382" t="s">
        <v>8</v>
      </c>
      <c r="E3382">
        <v>5</v>
      </c>
      <c r="F3382">
        <v>90000</v>
      </c>
    </row>
    <row r="3383" spans="1:6" x14ac:dyDescent="0.25">
      <c r="A3383">
        <v>29</v>
      </c>
      <c r="B3383" t="s">
        <v>6</v>
      </c>
      <c r="C3383" t="s">
        <v>185</v>
      </c>
      <c r="D3383" t="s">
        <v>193</v>
      </c>
      <c r="E3383">
        <v>4</v>
      </c>
      <c r="F3383">
        <v>80000</v>
      </c>
    </row>
    <row r="3384" spans="1:6" x14ac:dyDescent="0.25">
      <c r="A3384">
        <v>42</v>
      </c>
      <c r="B3384" t="s">
        <v>6</v>
      </c>
      <c r="C3384" t="s">
        <v>186</v>
      </c>
      <c r="D3384" t="s">
        <v>17</v>
      </c>
      <c r="E3384">
        <v>14</v>
      </c>
      <c r="F3384">
        <v>180000</v>
      </c>
    </row>
    <row r="3385" spans="1:6" x14ac:dyDescent="0.25">
      <c r="A3385">
        <v>26</v>
      </c>
      <c r="B3385" t="s">
        <v>6</v>
      </c>
      <c r="C3385" t="s">
        <v>185</v>
      </c>
      <c r="D3385" t="s">
        <v>21</v>
      </c>
      <c r="E3385">
        <v>2</v>
      </c>
      <c r="F3385">
        <v>60000</v>
      </c>
    </row>
    <row r="3386" spans="1:6" x14ac:dyDescent="0.25">
      <c r="A3386">
        <v>35</v>
      </c>
      <c r="B3386" t="s">
        <v>9</v>
      </c>
      <c r="C3386" t="s">
        <v>186</v>
      </c>
      <c r="D3386" t="s">
        <v>11</v>
      </c>
      <c r="E3386">
        <v>9</v>
      </c>
      <c r="F3386">
        <v>120000</v>
      </c>
    </row>
    <row r="3387" spans="1:6" x14ac:dyDescent="0.25">
      <c r="A3387">
        <v>28</v>
      </c>
      <c r="B3387" t="s">
        <v>6</v>
      </c>
      <c r="C3387" t="s">
        <v>186</v>
      </c>
      <c r="D3387" t="s">
        <v>74</v>
      </c>
      <c r="E3387">
        <v>5</v>
      </c>
      <c r="F3387">
        <v>80000</v>
      </c>
    </row>
    <row r="3388" spans="1:6" x14ac:dyDescent="0.25">
      <c r="A3388">
        <v>30</v>
      </c>
      <c r="B3388" t="s">
        <v>9</v>
      </c>
      <c r="C3388" t="s">
        <v>185</v>
      </c>
      <c r="D3388" t="s">
        <v>148</v>
      </c>
      <c r="E3388">
        <v>4</v>
      </c>
      <c r="F3388">
        <v>60000</v>
      </c>
    </row>
    <row r="3389" spans="1:6" x14ac:dyDescent="0.25">
      <c r="A3389">
        <v>25</v>
      </c>
      <c r="B3389" t="s">
        <v>6</v>
      </c>
      <c r="C3389" t="s">
        <v>185</v>
      </c>
      <c r="D3389" t="s">
        <v>98</v>
      </c>
      <c r="E3389">
        <v>2</v>
      </c>
      <c r="F3389">
        <v>50000</v>
      </c>
    </row>
    <row r="3390" spans="1:6" x14ac:dyDescent="0.25">
      <c r="A3390">
        <v>45</v>
      </c>
      <c r="B3390" t="s">
        <v>9</v>
      </c>
      <c r="C3390" t="s">
        <v>186</v>
      </c>
      <c r="D3390" t="s">
        <v>144</v>
      </c>
      <c r="E3390">
        <v>18</v>
      </c>
      <c r="F3390">
        <v>160000</v>
      </c>
    </row>
    <row r="3391" spans="1:6" x14ac:dyDescent="0.25">
      <c r="A3391">
        <v>33</v>
      </c>
      <c r="B3391" t="s">
        <v>6</v>
      </c>
      <c r="C3391" t="s">
        <v>12</v>
      </c>
      <c r="D3391" t="s">
        <v>181</v>
      </c>
      <c r="E3391">
        <v>9</v>
      </c>
      <c r="F3391">
        <v>120000</v>
      </c>
    </row>
    <row r="3392" spans="1:6" x14ac:dyDescent="0.25">
      <c r="A3392">
        <v>22</v>
      </c>
      <c r="B3392" t="s">
        <v>9</v>
      </c>
      <c r="C3392" t="s">
        <v>196</v>
      </c>
      <c r="D3392" t="s">
        <v>112</v>
      </c>
      <c r="E3392">
        <v>0</v>
      </c>
      <c r="F3392">
        <v>40000</v>
      </c>
    </row>
    <row r="3393" spans="1:6" x14ac:dyDescent="0.25">
      <c r="A3393">
        <v>36</v>
      </c>
      <c r="B3393" t="s">
        <v>6</v>
      </c>
      <c r="C3393" t="s">
        <v>185</v>
      </c>
      <c r="D3393" t="s">
        <v>74</v>
      </c>
      <c r="E3393">
        <v>10</v>
      </c>
      <c r="F3393">
        <v>100000</v>
      </c>
    </row>
    <row r="3394" spans="1:6" x14ac:dyDescent="0.25">
      <c r="A3394">
        <v>29</v>
      </c>
      <c r="B3394" t="s">
        <v>9</v>
      </c>
      <c r="C3394" t="s">
        <v>186</v>
      </c>
      <c r="D3394" t="s">
        <v>115</v>
      </c>
      <c r="E3394">
        <v>4</v>
      </c>
      <c r="F3394">
        <v>75000</v>
      </c>
    </row>
    <row r="3395" spans="1:6" x14ac:dyDescent="0.25">
      <c r="A3395">
        <v>42</v>
      </c>
      <c r="B3395" t="s">
        <v>6</v>
      </c>
      <c r="C3395" t="s">
        <v>12</v>
      </c>
      <c r="D3395" t="s">
        <v>181</v>
      </c>
      <c r="E3395">
        <v>16</v>
      </c>
      <c r="F3395">
        <v>140000</v>
      </c>
    </row>
    <row r="3396" spans="1:6" x14ac:dyDescent="0.25">
      <c r="A3396">
        <v>27</v>
      </c>
      <c r="B3396" t="s">
        <v>9</v>
      </c>
      <c r="C3396" t="s">
        <v>185</v>
      </c>
      <c r="D3396" t="s">
        <v>148</v>
      </c>
      <c r="E3396">
        <v>2</v>
      </c>
      <c r="F3396">
        <v>50000</v>
      </c>
    </row>
    <row r="3397" spans="1:6" x14ac:dyDescent="0.25">
      <c r="A3397">
        <v>38</v>
      </c>
      <c r="B3397" t="s">
        <v>6</v>
      </c>
      <c r="C3397" t="s">
        <v>186</v>
      </c>
      <c r="D3397" t="s">
        <v>144</v>
      </c>
      <c r="E3397">
        <v>11</v>
      </c>
      <c r="F3397">
        <v>110000</v>
      </c>
    </row>
    <row r="3398" spans="1:6" x14ac:dyDescent="0.25">
      <c r="A3398">
        <v>24</v>
      </c>
      <c r="B3398" t="s">
        <v>9</v>
      </c>
      <c r="C3398" t="s">
        <v>185</v>
      </c>
      <c r="D3398" t="s">
        <v>74</v>
      </c>
      <c r="E3398">
        <v>1</v>
      </c>
      <c r="F3398">
        <v>45000</v>
      </c>
    </row>
    <row r="3399" spans="1:6" x14ac:dyDescent="0.25">
      <c r="A3399">
        <v>31</v>
      </c>
      <c r="B3399" t="s">
        <v>6</v>
      </c>
      <c r="C3399" t="s">
        <v>196</v>
      </c>
      <c r="D3399" t="s">
        <v>98</v>
      </c>
      <c r="E3399">
        <v>4</v>
      </c>
      <c r="F3399">
        <v>55000</v>
      </c>
    </row>
    <row r="3400" spans="1:6" x14ac:dyDescent="0.25">
      <c r="A3400">
        <v>39</v>
      </c>
      <c r="B3400" t="s">
        <v>9</v>
      </c>
      <c r="C3400" t="s">
        <v>12</v>
      </c>
      <c r="D3400" t="s">
        <v>181</v>
      </c>
      <c r="E3400">
        <v>13</v>
      </c>
      <c r="F3400">
        <v>130000</v>
      </c>
    </row>
    <row r="3401" spans="1:6" x14ac:dyDescent="0.25">
      <c r="A3401">
        <v>26</v>
      </c>
      <c r="B3401" t="s">
        <v>6</v>
      </c>
      <c r="C3401" t="s">
        <v>185</v>
      </c>
      <c r="D3401" t="s">
        <v>112</v>
      </c>
      <c r="E3401">
        <v>2</v>
      </c>
      <c r="F3401">
        <v>50000</v>
      </c>
    </row>
    <row r="3402" spans="1:6" x14ac:dyDescent="0.25">
      <c r="A3402">
        <v>32</v>
      </c>
      <c r="B3402" t="s">
        <v>9</v>
      </c>
      <c r="C3402" t="s">
        <v>186</v>
      </c>
      <c r="D3402" t="s">
        <v>115</v>
      </c>
      <c r="E3402">
        <v>7</v>
      </c>
      <c r="F3402">
        <v>80000</v>
      </c>
    </row>
    <row r="3403" spans="1:6" x14ac:dyDescent="0.25">
      <c r="A3403">
        <v>32</v>
      </c>
      <c r="B3403" t="s">
        <v>6</v>
      </c>
      <c r="C3403" t="s">
        <v>185</v>
      </c>
      <c r="D3403" t="s">
        <v>98</v>
      </c>
      <c r="E3403">
        <v>2</v>
      </c>
      <c r="F3403">
        <v>45000</v>
      </c>
    </row>
    <row r="3404" spans="1:6" x14ac:dyDescent="0.25">
      <c r="A3404">
        <v>24</v>
      </c>
      <c r="B3404" t="s">
        <v>9</v>
      </c>
      <c r="C3404" t="s">
        <v>196</v>
      </c>
      <c r="D3404" t="s">
        <v>112</v>
      </c>
      <c r="E3404">
        <v>1</v>
      </c>
      <c r="F3404">
        <v>32000</v>
      </c>
    </row>
    <row r="3405" spans="1:6" x14ac:dyDescent="0.25">
      <c r="A3405">
        <v>45</v>
      </c>
      <c r="B3405" t="s">
        <v>6</v>
      </c>
      <c r="C3405" t="s">
        <v>12</v>
      </c>
      <c r="D3405" t="s">
        <v>144</v>
      </c>
      <c r="E3405">
        <v>12</v>
      </c>
      <c r="F3405">
        <v>120000</v>
      </c>
    </row>
    <row r="3406" spans="1:6" x14ac:dyDescent="0.25">
      <c r="A3406">
        <v>29</v>
      </c>
      <c r="B3406" t="s">
        <v>9</v>
      </c>
      <c r="C3406" t="s">
        <v>186</v>
      </c>
      <c r="D3406" t="s">
        <v>74</v>
      </c>
      <c r="E3406">
        <v>4</v>
      </c>
      <c r="F3406">
        <v>65000</v>
      </c>
    </row>
    <row r="3407" spans="1:6" x14ac:dyDescent="0.25">
      <c r="A3407">
        <v>38</v>
      </c>
      <c r="B3407" t="s">
        <v>6</v>
      </c>
      <c r="C3407" t="s">
        <v>185</v>
      </c>
      <c r="D3407" t="s">
        <v>115</v>
      </c>
      <c r="E3407">
        <v>8</v>
      </c>
      <c r="F3407">
        <v>95000</v>
      </c>
    </row>
    <row r="3408" spans="1:6" x14ac:dyDescent="0.25">
      <c r="A3408">
        <v>27</v>
      </c>
      <c r="B3408" t="s">
        <v>9</v>
      </c>
      <c r="C3408" t="s">
        <v>186</v>
      </c>
      <c r="D3408" t="s">
        <v>181</v>
      </c>
      <c r="E3408">
        <v>5</v>
      </c>
      <c r="F3408">
        <v>80000</v>
      </c>
    </row>
    <row r="3409" spans="1:6" x14ac:dyDescent="0.25">
      <c r="A3409">
        <v>31</v>
      </c>
      <c r="B3409" t="s">
        <v>9</v>
      </c>
      <c r="C3409" t="s">
        <v>196</v>
      </c>
      <c r="D3409" t="s">
        <v>148</v>
      </c>
      <c r="E3409">
        <v>3</v>
      </c>
      <c r="F3409">
        <v>38000</v>
      </c>
    </row>
    <row r="3410" spans="1:6" x14ac:dyDescent="0.25">
      <c r="A3410">
        <v>42</v>
      </c>
      <c r="B3410" t="s">
        <v>6</v>
      </c>
      <c r="C3410" t="s">
        <v>186</v>
      </c>
      <c r="D3410" t="s">
        <v>74</v>
      </c>
      <c r="E3410">
        <v>10</v>
      </c>
      <c r="F3410">
        <v>110000</v>
      </c>
    </row>
    <row r="3411" spans="1:6" x14ac:dyDescent="0.25">
      <c r="A3411">
        <v>26</v>
      </c>
      <c r="B3411" t="s">
        <v>9</v>
      </c>
      <c r="C3411" t="s">
        <v>185</v>
      </c>
      <c r="D3411" t="s">
        <v>98</v>
      </c>
      <c r="E3411">
        <v>2</v>
      </c>
      <c r="F3411">
        <v>45000</v>
      </c>
    </row>
    <row r="3412" spans="1:6" x14ac:dyDescent="0.25">
      <c r="A3412">
        <v>36</v>
      </c>
      <c r="B3412" t="s">
        <v>6</v>
      </c>
      <c r="C3412" t="s">
        <v>186</v>
      </c>
      <c r="D3412" t="s">
        <v>115</v>
      </c>
      <c r="E3412">
        <v>7</v>
      </c>
      <c r="F3412">
        <v>89000</v>
      </c>
    </row>
    <row r="3413" spans="1:6" x14ac:dyDescent="0.25">
      <c r="A3413">
        <v>28</v>
      </c>
      <c r="B3413" t="s">
        <v>6</v>
      </c>
      <c r="C3413" t="s">
        <v>196</v>
      </c>
      <c r="D3413" t="s">
        <v>112</v>
      </c>
      <c r="E3413">
        <v>1</v>
      </c>
      <c r="F3413">
        <v>32000</v>
      </c>
    </row>
    <row r="3414" spans="1:6" x14ac:dyDescent="0.25">
      <c r="A3414">
        <v>33</v>
      </c>
      <c r="B3414" t="s">
        <v>9</v>
      </c>
      <c r="C3414" t="s">
        <v>185</v>
      </c>
      <c r="D3414" t="s">
        <v>74</v>
      </c>
      <c r="E3414">
        <v>5</v>
      </c>
      <c r="F3414">
        <v>70000</v>
      </c>
    </row>
    <row r="3415" spans="1:6" x14ac:dyDescent="0.25">
      <c r="A3415">
        <v>46</v>
      </c>
      <c r="B3415" t="s">
        <v>6</v>
      </c>
      <c r="C3415" t="s">
        <v>12</v>
      </c>
      <c r="D3415" t="s">
        <v>181</v>
      </c>
      <c r="E3415">
        <v>15</v>
      </c>
      <c r="F3415">
        <v>150000</v>
      </c>
    </row>
    <row r="3416" spans="1:6" x14ac:dyDescent="0.25">
      <c r="A3416">
        <v>25</v>
      </c>
      <c r="B3416" t="s">
        <v>9</v>
      </c>
      <c r="C3416" t="s">
        <v>185</v>
      </c>
      <c r="D3416" t="s">
        <v>98</v>
      </c>
      <c r="E3416">
        <v>1</v>
      </c>
      <c r="F3416">
        <v>40000</v>
      </c>
    </row>
    <row r="3417" spans="1:6" x14ac:dyDescent="0.25">
      <c r="A3417">
        <v>37</v>
      </c>
      <c r="B3417" t="s">
        <v>9</v>
      </c>
      <c r="C3417" t="s">
        <v>186</v>
      </c>
      <c r="D3417" t="s">
        <v>144</v>
      </c>
      <c r="E3417">
        <v>9</v>
      </c>
      <c r="F3417">
        <v>105000</v>
      </c>
    </row>
    <row r="3418" spans="1:6" x14ac:dyDescent="0.25">
      <c r="A3418">
        <v>30</v>
      </c>
      <c r="B3418" t="s">
        <v>6</v>
      </c>
      <c r="C3418" t="s">
        <v>186</v>
      </c>
      <c r="D3418" t="s">
        <v>74</v>
      </c>
      <c r="E3418">
        <v>4</v>
      </c>
      <c r="F3418">
        <v>65000</v>
      </c>
    </row>
    <row r="3419" spans="1:6" x14ac:dyDescent="0.25">
      <c r="A3419">
        <v>43</v>
      </c>
      <c r="B3419" t="s">
        <v>9</v>
      </c>
      <c r="C3419" t="s">
        <v>12</v>
      </c>
      <c r="D3419" t="s">
        <v>181</v>
      </c>
      <c r="E3419">
        <v>14</v>
      </c>
      <c r="F3419">
        <v>140000</v>
      </c>
    </row>
    <row r="3420" spans="1:6" x14ac:dyDescent="0.25">
      <c r="A3420">
        <v>34</v>
      </c>
      <c r="B3420" t="s">
        <v>6</v>
      </c>
      <c r="C3420" t="s">
        <v>185</v>
      </c>
      <c r="D3420" t="s">
        <v>98</v>
      </c>
      <c r="E3420">
        <v>3</v>
      </c>
      <c r="F3420">
        <v>50000</v>
      </c>
    </row>
    <row r="3421" spans="1:6" x14ac:dyDescent="0.25">
      <c r="A3421">
        <v>26</v>
      </c>
      <c r="B3421" t="s">
        <v>9</v>
      </c>
      <c r="C3421" t="s">
        <v>196</v>
      </c>
      <c r="D3421" t="s">
        <v>112</v>
      </c>
      <c r="E3421">
        <v>2</v>
      </c>
      <c r="F3421">
        <v>35000</v>
      </c>
    </row>
    <row r="3422" spans="1:6" x14ac:dyDescent="0.25">
      <c r="A3422">
        <v>41</v>
      </c>
      <c r="B3422" t="s">
        <v>6</v>
      </c>
      <c r="C3422" t="s">
        <v>186</v>
      </c>
      <c r="D3422" t="s">
        <v>115</v>
      </c>
      <c r="E3422">
        <v>11</v>
      </c>
      <c r="F3422">
        <v>115000</v>
      </c>
    </row>
    <row r="3423" spans="1:6" x14ac:dyDescent="0.25">
      <c r="A3423">
        <v>29</v>
      </c>
      <c r="B3423" t="s">
        <v>9</v>
      </c>
      <c r="C3423" t="s">
        <v>186</v>
      </c>
      <c r="D3423" t="s">
        <v>74</v>
      </c>
      <c r="E3423">
        <v>5</v>
      </c>
      <c r="F3423">
        <v>70000</v>
      </c>
    </row>
    <row r="3424" spans="1:6" x14ac:dyDescent="0.25">
      <c r="A3424">
        <v>35</v>
      </c>
      <c r="B3424" t="s">
        <v>6</v>
      </c>
      <c r="C3424" t="s">
        <v>185</v>
      </c>
      <c r="D3424" t="s">
        <v>74</v>
      </c>
      <c r="E3424">
        <v>6</v>
      </c>
      <c r="F3424">
        <v>80000</v>
      </c>
    </row>
    <row r="3425" spans="1:6" x14ac:dyDescent="0.25">
      <c r="A3425">
        <v>27</v>
      </c>
      <c r="B3425" t="s">
        <v>9</v>
      </c>
      <c r="C3425" t="s">
        <v>196</v>
      </c>
      <c r="D3425" t="s">
        <v>148</v>
      </c>
      <c r="E3425">
        <v>1</v>
      </c>
      <c r="F3425">
        <v>30000</v>
      </c>
    </row>
    <row r="3426" spans="1:6" x14ac:dyDescent="0.25">
      <c r="A3426">
        <v>40</v>
      </c>
      <c r="B3426" t="s">
        <v>6</v>
      </c>
      <c r="C3426" t="s">
        <v>12</v>
      </c>
      <c r="D3426" t="s">
        <v>181</v>
      </c>
      <c r="E3426">
        <v>13</v>
      </c>
      <c r="F3426">
        <v>135000</v>
      </c>
    </row>
    <row r="3427" spans="1:6" x14ac:dyDescent="0.25">
      <c r="A3427">
        <v>23</v>
      </c>
      <c r="B3427" t="s">
        <v>9</v>
      </c>
      <c r="C3427" t="s">
        <v>185</v>
      </c>
      <c r="D3427" t="s">
        <v>98</v>
      </c>
      <c r="E3427">
        <v>1</v>
      </c>
      <c r="F3427">
        <v>40000</v>
      </c>
    </row>
    <row r="3428" spans="1:6" x14ac:dyDescent="0.25">
      <c r="A3428">
        <v>39</v>
      </c>
      <c r="B3428" t="s">
        <v>6</v>
      </c>
      <c r="C3428" t="s">
        <v>186</v>
      </c>
      <c r="D3428" t="s">
        <v>115</v>
      </c>
      <c r="E3428">
        <v>10</v>
      </c>
      <c r="F3428">
        <v>105000</v>
      </c>
    </row>
    <row r="3429" spans="1:6" x14ac:dyDescent="0.25">
      <c r="A3429">
        <v>31</v>
      </c>
      <c r="B3429" t="s">
        <v>6</v>
      </c>
      <c r="C3429" t="s">
        <v>196</v>
      </c>
      <c r="D3429" t="s">
        <v>112</v>
      </c>
      <c r="E3429">
        <v>2</v>
      </c>
      <c r="F3429">
        <v>35000</v>
      </c>
    </row>
    <row r="3430" spans="1:6" x14ac:dyDescent="0.25">
      <c r="A3430">
        <v>44</v>
      </c>
      <c r="B3430" t="s">
        <v>9</v>
      </c>
      <c r="C3430" t="s">
        <v>12</v>
      </c>
      <c r="D3430" t="s">
        <v>144</v>
      </c>
      <c r="E3430">
        <v>12</v>
      </c>
      <c r="F3430">
        <v>120000</v>
      </c>
    </row>
    <row r="3431" spans="1:6" x14ac:dyDescent="0.25">
      <c r="A3431">
        <v>28</v>
      </c>
      <c r="B3431" t="s">
        <v>6</v>
      </c>
      <c r="C3431" t="s">
        <v>186</v>
      </c>
      <c r="D3431" t="s">
        <v>74</v>
      </c>
      <c r="E3431">
        <v>3</v>
      </c>
      <c r="F3431">
        <v>55000</v>
      </c>
    </row>
    <row r="3432" spans="1:6" x14ac:dyDescent="0.25">
      <c r="A3432">
        <v>32</v>
      </c>
      <c r="B3432" t="s">
        <v>9</v>
      </c>
      <c r="C3432" t="s">
        <v>185</v>
      </c>
      <c r="D3432" t="s">
        <v>98</v>
      </c>
      <c r="E3432">
        <v>2</v>
      </c>
      <c r="F3432">
        <v>45000</v>
      </c>
    </row>
    <row r="3433" spans="1:6" x14ac:dyDescent="0.25">
      <c r="A3433">
        <v>45</v>
      </c>
      <c r="B3433" t="s">
        <v>6</v>
      </c>
      <c r="C3433" t="s">
        <v>186</v>
      </c>
      <c r="D3433" t="s">
        <v>181</v>
      </c>
      <c r="E3433">
        <v>14</v>
      </c>
      <c r="F3433">
        <v>140000</v>
      </c>
    </row>
    <row r="3434" spans="1:6" x14ac:dyDescent="0.25">
      <c r="A3434">
        <v>26</v>
      </c>
      <c r="B3434" t="s">
        <v>9</v>
      </c>
      <c r="C3434" t="s">
        <v>185</v>
      </c>
      <c r="D3434" t="s">
        <v>74</v>
      </c>
      <c r="E3434">
        <v>3</v>
      </c>
      <c r="F3434">
        <v>55000</v>
      </c>
    </row>
    <row r="3435" spans="1:6" x14ac:dyDescent="0.25">
      <c r="A3435">
        <v>38</v>
      </c>
      <c r="B3435" t="s">
        <v>6</v>
      </c>
      <c r="C3435" t="s">
        <v>12</v>
      </c>
      <c r="D3435" t="s">
        <v>144</v>
      </c>
      <c r="E3435">
        <v>11</v>
      </c>
      <c r="F3435">
        <v>115000</v>
      </c>
    </row>
    <row r="3436" spans="1:6" x14ac:dyDescent="0.25">
      <c r="A3436">
        <v>27</v>
      </c>
      <c r="B3436" t="s">
        <v>9</v>
      </c>
      <c r="C3436" t="s">
        <v>186</v>
      </c>
      <c r="D3436" t="s">
        <v>115</v>
      </c>
      <c r="E3436">
        <v>4</v>
      </c>
      <c r="F3436">
        <v>70000</v>
      </c>
    </row>
    <row r="3437" spans="1:6" x14ac:dyDescent="0.25">
      <c r="A3437">
        <v>33</v>
      </c>
      <c r="B3437" t="s">
        <v>6</v>
      </c>
      <c r="C3437" t="s">
        <v>196</v>
      </c>
      <c r="D3437" t="s">
        <v>148</v>
      </c>
      <c r="E3437">
        <v>3</v>
      </c>
      <c r="F3437">
        <v>38000</v>
      </c>
    </row>
    <row r="3438" spans="1:6" x14ac:dyDescent="0.25">
      <c r="A3438">
        <v>42</v>
      </c>
      <c r="B3438" t="s">
        <v>9</v>
      </c>
      <c r="C3438" t="s">
        <v>186</v>
      </c>
      <c r="D3438" t="s">
        <v>181</v>
      </c>
      <c r="E3438">
        <v>13</v>
      </c>
      <c r="F3438">
        <v>135000</v>
      </c>
    </row>
    <row r="3439" spans="1:6" x14ac:dyDescent="0.25">
      <c r="A3439">
        <v>29</v>
      </c>
      <c r="B3439" t="s">
        <v>6</v>
      </c>
      <c r="C3439" t="s">
        <v>185</v>
      </c>
      <c r="D3439" t="s">
        <v>98</v>
      </c>
      <c r="E3439">
        <v>2</v>
      </c>
      <c r="F3439">
        <v>45000</v>
      </c>
    </row>
    <row r="3440" spans="1:6" x14ac:dyDescent="0.25">
      <c r="A3440">
        <v>36</v>
      </c>
      <c r="B3440" t="s">
        <v>9</v>
      </c>
      <c r="C3440" t="s">
        <v>186</v>
      </c>
      <c r="D3440" t="s">
        <v>74</v>
      </c>
      <c r="E3440">
        <v>7</v>
      </c>
      <c r="F3440">
        <v>85000</v>
      </c>
    </row>
    <row r="3441" spans="1:6" x14ac:dyDescent="0.25">
      <c r="A3441">
        <v>30</v>
      </c>
      <c r="B3441" t="s">
        <v>6</v>
      </c>
      <c r="C3441" t="s">
        <v>196</v>
      </c>
      <c r="D3441" t="s">
        <v>112</v>
      </c>
      <c r="E3441">
        <v>1</v>
      </c>
      <c r="F3441">
        <v>32000</v>
      </c>
    </row>
    <row r="3442" spans="1:6" x14ac:dyDescent="0.25">
      <c r="A3442">
        <v>43</v>
      </c>
      <c r="B3442" t="s">
        <v>9</v>
      </c>
      <c r="C3442" t="s">
        <v>12</v>
      </c>
      <c r="D3442" t="s">
        <v>144</v>
      </c>
      <c r="E3442">
        <v>15</v>
      </c>
      <c r="F3442">
        <v>150000</v>
      </c>
    </row>
    <row r="3443" spans="1:6" x14ac:dyDescent="0.25">
      <c r="A3443">
        <v>34</v>
      </c>
      <c r="B3443" t="s">
        <v>6</v>
      </c>
      <c r="C3443" t="s">
        <v>185</v>
      </c>
      <c r="D3443" t="s">
        <v>74</v>
      </c>
      <c r="E3443">
        <v>4</v>
      </c>
      <c r="F3443">
        <v>65000</v>
      </c>
    </row>
    <row r="3444" spans="1:6" x14ac:dyDescent="0.25">
      <c r="A3444">
        <v>25</v>
      </c>
      <c r="B3444" t="s">
        <v>9</v>
      </c>
      <c r="C3444" t="s">
        <v>186</v>
      </c>
      <c r="D3444" t="s">
        <v>112</v>
      </c>
      <c r="E3444">
        <v>1</v>
      </c>
      <c r="F3444">
        <v>32000</v>
      </c>
    </row>
    <row r="3445" spans="1:6" x14ac:dyDescent="0.25">
      <c r="A3445">
        <v>37</v>
      </c>
      <c r="B3445" t="s">
        <v>6</v>
      </c>
      <c r="C3445" t="s">
        <v>12</v>
      </c>
      <c r="D3445" t="s">
        <v>181</v>
      </c>
      <c r="E3445">
        <v>12</v>
      </c>
      <c r="F3445">
        <v>120000</v>
      </c>
    </row>
    <row r="3446" spans="1:6" x14ac:dyDescent="0.25">
      <c r="A3446">
        <v>24</v>
      </c>
      <c r="B3446" t="s">
        <v>9</v>
      </c>
      <c r="C3446" t="s">
        <v>185</v>
      </c>
      <c r="D3446" t="s">
        <v>98</v>
      </c>
      <c r="E3446">
        <v>1</v>
      </c>
      <c r="F3446">
        <v>40000</v>
      </c>
    </row>
    <row r="3447" spans="1:6" x14ac:dyDescent="0.25">
      <c r="A3447">
        <v>39</v>
      </c>
      <c r="B3447" t="s">
        <v>6</v>
      </c>
      <c r="C3447" t="s">
        <v>186</v>
      </c>
      <c r="D3447" t="s">
        <v>115</v>
      </c>
      <c r="E3447">
        <v>9</v>
      </c>
      <c r="F3447">
        <v>95000</v>
      </c>
    </row>
    <row r="3448" spans="1:6" x14ac:dyDescent="0.25">
      <c r="A3448">
        <v>31</v>
      </c>
      <c r="B3448" t="s">
        <v>6</v>
      </c>
      <c r="C3448" t="s">
        <v>196</v>
      </c>
      <c r="D3448" t="s">
        <v>112</v>
      </c>
      <c r="E3448">
        <v>2</v>
      </c>
      <c r="F3448">
        <v>35000</v>
      </c>
    </row>
    <row r="3449" spans="1:6" x14ac:dyDescent="0.25">
      <c r="A3449">
        <v>44</v>
      </c>
      <c r="B3449" t="s">
        <v>9</v>
      </c>
      <c r="C3449" t="s">
        <v>12</v>
      </c>
      <c r="D3449" t="s">
        <v>181</v>
      </c>
      <c r="E3449">
        <v>14</v>
      </c>
      <c r="F3449">
        <v>140000</v>
      </c>
    </row>
    <row r="3450" spans="1:6" x14ac:dyDescent="0.25">
      <c r="A3450">
        <v>28</v>
      </c>
      <c r="B3450" t="s">
        <v>6</v>
      </c>
      <c r="C3450" t="s">
        <v>185</v>
      </c>
      <c r="D3450" t="s">
        <v>74</v>
      </c>
      <c r="E3450">
        <v>3</v>
      </c>
      <c r="F3450">
        <v>55000</v>
      </c>
    </row>
    <row r="3451" spans="1:6" x14ac:dyDescent="0.25">
      <c r="A3451">
        <v>32</v>
      </c>
      <c r="B3451" t="s">
        <v>9</v>
      </c>
      <c r="C3451" t="s">
        <v>186</v>
      </c>
      <c r="D3451" t="s">
        <v>144</v>
      </c>
      <c r="E3451">
        <v>6</v>
      </c>
      <c r="F3451">
        <v>80000</v>
      </c>
    </row>
    <row r="3452" spans="1:6" x14ac:dyDescent="0.25">
      <c r="A3452">
        <v>45</v>
      </c>
      <c r="B3452" t="s">
        <v>6</v>
      </c>
      <c r="C3452" t="s">
        <v>12</v>
      </c>
      <c r="D3452" t="s">
        <v>181</v>
      </c>
      <c r="E3452">
        <v>13</v>
      </c>
      <c r="F3452">
        <v>135000</v>
      </c>
    </row>
    <row r="3453" spans="1:6" x14ac:dyDescent="0.25">
      <c r="A3453">
        <v>26</v>
      </c>
      <c r="B3453" t="s">
        <v>9</v>
      </c>
      <c r="C3453" t="s">
        <v>185</v>
      </c>
      <c r="D3453" t="s">
        <v>98</v>
      </c>
      <c r="E3453">
        <v>2</v>
      </c>
      <c r="F3453">
        <v>45000</v>
      </c>
    </row>
    <row r="3454" spans="1:6" x14ac:dyDescent="0.25">
      <c r="A3454">
        <v>38</v>
      </c>
      <c r="B3454" t="s">
        <v>6</v>
      </c>
      <c r="C3454" t="s">
        <v>186</v>
      </c>
      <c r="D3454" t="s">
        <v>115</v>
      </c>
      <c r="E3454">
        <v>8</v>
      </c>
      <c r="F3454">
        <v>95000</v>
      </c>
    </row>
    <row r="3455" spans="1:6" x14ac:dyDescent="0.25">
      <c r="A3455">
        <v>27</v>
      </c>
      <c r="B3455" t="s">
        <v>9</v>
      </c>
      <c r="C3455" t="s">
        <v>196</v>
      </c>
      <c r="D3455" t="s">
        <v>112</v>
      </c>
      <c r="E3455">
        <v>1</v>
      </c>
      <c r="F3455">
        <v>32000</v>
      </c>
    </row>
    <row r="3456" spans="1:6" x14ac:dyDescent="0.25">
      <c r="A3456">
        <v>33</v>
      </c>
      <c r="B3456" t="s">
        <v>6</v>
      </c>
      <c r="C3456" t="s">
        <v>185</v>
      </c>
      <c r="D3456" t="s">
        <v>74</v>
      </c>
      <c r="E3456">
        <v>5</v>
      </c>
      <c r="F3456">
        <v>70000</v>
      </c>
    </row>
    <row r="3457" spans="1:6" x14ac:dyDescent="0.25">
      <c r="A3457">
        <v>42</v>
      </c>
      <c r="B3457" t="s">
        <v>9</v>
      </c>
      <c r="C3457" t="s">
        <v>186</v>
      </c>
      <c r="D3457" t="s">
        <v>181</v>
      </c>
      <c r="E3457">
        <v>12</v>
      </c>
      <c r="F3457">
        <v>120000</v>
      </c>
    </row>
    <row r="3458" spans="1:6" x14ac:dyDescent="0.25">
      <c r="A3458">
        <v>29</v>
      </c>
      <c r="B3458" t="s">
        <v>6</v>
      </c>
      <c r="C3458" t="s">
        <v>186</v>
      </c>
      <c r="D3458" t="s">
        <v>144</v>
      </c>
      <c r="E3458">
        <v>4</v>
      </c>
      <c r="F3458">
        <v>70000</v>
      </c>
    </row>
    <row r="3459" spans="1:6" x14ac:dyDescent="0.25">
      <c r="A3459">
        <v>36</v>
      </c>
      <c r="B3459" t="s">
        <v>9</v>
      </c>
      <c r="C3459" t="s">
        <v>186</v>
      </c>
      <c r="D3459" t="s">
        <v>74</v>
      </c>
      <c r="E3459">
        <v>7</v>
      </c>
      <c r="F3459">
        <v>85000</v>
      </c>
    </row>
    <row r="3460" spans="1:6" x14ac:dyDescent="0.25">
      <c r="A3460">
        <v>30</v>
      </c>
      <c r="B3460" t="s">
        <v>6</v>
      </c>
      <c r="C3460" t="s">
        <v>196</v>
      </c>
      <c r="D3460" t="s">
        <v>148</v>
      </c>
      <c r="E3460">
        <v>2</v>
      </c>
      <c r="F3460">
        <v>33000</v>
      </c>
    </row>
    <row r="3461" spans="1:6" x14ac:dyDescent="0.25">
      <c r="A3461">
        <v>43</v>
      </c>
      <c r="B3461" t="s">
        <v>9</v>
      </c>
      <c r="C3461" t="s">
        <v>12</v>
      </c>
      <c r="D3461" t="s">
        <v>144</v>
      </c>
      <c r="E3461">
        <v>15</v>
      </c>
      <c r="F3461">
        <v>150000</v>
      </c>
    </row>
    <row r="3462" spans="1:6" x14ac:dyDescent="0.25">
      <c r="A3462">
        <v>34</v>
      </c>
      <c r="B3462" t="s">
        <v>6</v>
      </c>
      <c r="C3462" t="s">
        <v>185</v>
      </c>
      <c r="D3462" t="s">
        <v>98</v>
      </c>
      <c r="E3462">
        <v>3</v>
      </c>
      <c r="F3462">
        <v>50000</v>
      </c>
    </row>
    <row r="3463" spans="1:6" x14ac:dyDescent="0.25">
      <c r="A3463">
        <v>25</v>
      </c>
      <c r="B3463" t="s">
        <v>9</v>
      </c>
      <c r="C3463" t="s">
        <v>186</v>
      </c>
      <c r="D3463" t="s">
        <v>112</v>
      </c>
      <c r="E3463">
        <v>1</v>
      </c>
      <c r="F3463">
        <v>32000</v>
      </c>
    </row>
    <row r="3464" spans="1:6" x14ac:dyDescent="0.25">
      <c r="A3464">
        <v>37</v>
      </c>
      <c r="B3464" t="s">
        <v>6</v>
      </c>
      <c r="C3464" t="s">
        <v>12</v>
      </c>
      <c r="D3464" t="s">
        <v>181</v>
      </c>
      <c r="E3464">
        <v>11</v>
      </c>
      <c r="F3464">
        <v>115000</v>
      </c>
    </row>
    <row r="3465" spans="1:6" x14ac:dyDescent="0.25">
      <c r="A3465">
        <v>24</v>
      </c>
      <c r="B3465" t="s">
        <v>9</v>
      </c>
      <c r="C3465" t="s">
        <v>185</v>
      </c>
      <c r="D3465" t="s">
        <v>74</v>
      </c>
      <c r="E3465">
        <v>1</v>
      </c>
      <c r="F3465">
        <v>40000</v>
      </c>
    </row>
    <row r="3466" spans="1:6" x14ac:dyDescent="0.25">
      <c r="A3466">
        <v>39</v>
      </c>
      <c r="B3466" t="s">
        <v>6</v>
      </c>
      <c r="C3466" t="s">
        <v>186</v>
      </c>
      <c r="D3466" t="s">
        <v>115</v>
      </c>
      <c r="E3466">
        <v>10</v>
      </c>
      <c r="F3466">
        <v>105000</v>
      </c>
    </row>
    <row r="3467" spans="1:6" x14ac:dyDescent="0.25">
      <c r="A3467">
        <v>31</v>
      </c>
      <c r="B3467" t="s">
        <v>6</v>
      </c>
      <c r="C3467" t="s">
        <v>196</v>
      </c>
      <c r="D3467" t="s">
        <v>112</v>
      </c>
      <c r="E3467">
        <v>2</v>
      </c>
      <c r="F3467">
        <v>35000</v>
      </c>
    </row>
    <row r="3468" spans="1:6" x14ac:dyDescent="0.25">
      <c r="A3468">
        <v>44</v>
      </c>
      <c r="B3468" t="s">
        <v>9</v>
      </c>
      <c r="C3468" t="s">
        <v>12</v>
      </c>
      <c r="D3468" t="s">
        <v>181</v>
      </c>
      <c r="E3468">
        <v>13</v>
      </c>
      <c r="F3468">
        <v>135000</v>
      </c>
    </row>
    <row r="3469" spans="1:6" x14ac:dyDescent="0.25">
      <c r="A3469">
        <v>28</v>
      </c>
      <c r="B3469" t="s">
        <v>6</v>
      </c>
      <c r="C3469" t="s">
        <v>185</v>
      </c>
      <c r="D3469" t="s">
        <v>74</v>
      </c>
      <c r="E3469">
        <v>4</v>
      </c>
      <c r="F3469">
        <v>65000</v>
      </c>
    </row>
    <row r="3470" spans="1:6" x14ac:dyDescent="0.25">
      <c r="A3470">
        <v>32</v>
      </c>
      <c r="B3470" t="s">
        <v>9</v>
      </c>
      <c r="C3470" t="s">
        <v>186</v>
      </c>
      <c r="D3470" t="s">
        <v>144</v>
      </c>
      <c r="E3470">
        <v>6</v>
      </c>
      <c r="F3470">
        <v>80000</v>
      </c>
    </row>
    <row r="3471" spans="1:6" x14ac:dyDescent="0.25">
      <c r="A3471">
        <v>45</v>
      </c>
      <c r="B3471" t="s">
        <v>6</v>
      </c>
      <c r="C3471" t="s">
        <v>12</v>
      </c>
      <c r="D3471" t="s">
        <v>181</v>
      </c>
      <c r="E3471">
        <v>14</v>
      </c>
      <c r="F3471">
        <v>140000</v>
      </c>
    </row>
    <row r="3472" spans="1:6" x14ac:dyDescent="0.25">
      <c r="A3472">
        <v>26</v>
      </c>
      <c r="B3472" t="s">
        <v>9</v>
      </c>
      <c r="C3472" t="s">
        <v>185</v>
      </c>
      <c r="D3472" t="s">
        <v>98</v>
      </c>
      <c r="E3472">
        <v>2</v>
      </c>
      <c r="F3472">
        <v>45000</v>
      </c>
    </row>
    <row r="3473" spans="1:6" x14ac:dyDescent="0.25">
      <c r="A3473">
        <v>38</v>
      </c>
      <c r="B3473" t="s">
        <v>6</v>
      </c>
      <c r="C3473" t="s">
        <v>186</v>
      </c>
      <c r="D3473" t="s">
        <v>115</v>
      </c>
      <c r="E3473">
        <v>8</v>
      </c>
      <c r="F3473">
        <v>95000</v>
      </c>
    </row>
    <row r="3474" spans="1:6" x14ac:dyDescent="0.25">
      <c r="A3474">
        <v>27</v>
      </c>
      <c r="B3474" t="s">
        <v>9</v>
      </c>
      <c r="C3474" t="s">
        <v>196</v>
      </c>
      <c r="D3474" t="s">
        <v>112</v>
      </c>
      <c r="E3474">
        <v>1</v>
      </c>
      <c r="F3474">
        <v>32000</v>
      </c>
    </row>
    <row r="3475" spans="1:6" x14ac:dyDescent="0.25">
      <c r="A3475">
        <v>33</v>
      </c>
      <c r="B3475" t="s">
        <v>6</v>
      </c>
      <c r="C3475" t="s">
        <v>185</v>
      </c>
      <c r="D3475" t="s">
        <v>74</v>
      </c>
      <c r="E3475">
        <v>5</v>
      </c>
      <c r="F3475">
        <v>70000</v>
      </c>
    </row>
    <row r="3476" spans="1:6" x14ac:dyDescent="0.25">
      <c r="A3476">
        <v>42</v>
      </c>
      <c r="B3476" t="s">
        <v>9</v>
      </c>
      <c r="C3476" t="s">
        <v>186</v>
      </c>
      <c r="D3476" t="s">
        <v>181</v>
      </c>
      <c r="E3476">
        <v>12</v>
      </c>
      <c r="F3476">
        <v>120000</v>
      </c>
    </row>
    <row r="3477" spans="1:6" x14ac:dyDescent="0.25">
      <c r="A3477">
        <v>29</v>
      </c>
      <c r="B3477" t="s">
        <v>6</v>
      </c>
      <c r="C3477" t="s">
        <v>186</v>
      </c>
      <c r="D3477" t="s">
        <v>144</v>
      </c>
      <c r="E3477">
        <v>4</v>
      </c>
      <c r="F3477">
        <v>70000</v>
      </c>
    </row>
    <row r="3478" spans="1:6" x14ac:dyDescent="0.25">
      <c r="A3478">
        <v>36</v>
      </c>
      <c r="B3478" t="s">
        <v>9</v>
      </c>
      <c r="C3478" t="s">
        <v>186</v>
      </c>
      <c r="D3478" t="s">
        <v>74</v>
      </c>
      <c r="E3478">
        <v>7</v>
      </c>
      <c r="F3478">
        <v>85000</v>
      </c>
    </row>
    <row r="3479" spans="1:6" x14ac:dyDescent="0.25">
      <c r="A3479">
        <v>30</v>
      </c>
      <c r="B3479" t="s">
        <v>6</v>
      </c>
      <c r="C3479" t="s">
        <v>196</v>
      </c>
      <c r="D3479" t="s">
        <v>148</v>
      </c>
      <c r="E3479">
        <v>2</v>
      </c>
      <c r="F3479">
        <v>33000</v>
      </c>
    </row>
    <row r="3480" spans="1:6" x14ac:dyDescent="0.25">
      <c r="A3480">
        <v>43</v>
      </c>
      <c r="B3480" t="s">
        <v>9</v>
      </c>
      <c r="C3480" t="s">
        <v>12</v>
      </c>
      <c r="D3480" t="s">
        <v>144</v>
      </c>
      <c r="E3480">
        <v>15</v>
      </c>
      <c r="F3480">
        <v>150000</v>
      </c>
    </row>
    <row r="3481" spans="1:6" x14ac:dyDescent="0.25">
      <c r="A3481">
        <v>34</v>
      </c>
      <c r="B3481" t="s">
        <v>6</v>
      </c>
      <c r="C3481" t="s">
        <v>185</v>
      </c>
      <c r="D3481" t="s">
        <v>98</v>
      </c>
      <c r="E3481">
        <v>3</v>
      </c>
      <c r="F3481">
        <v>50000</v>
      </c>
    </row>
    <row r="3482" spans="1:6" x14ac:dyDescent="0.25">
      <c r="A3482">
        <v>25</v>
      </c>
      <c r="B3482" t="s">
        <v>9</v>
      </c>
      <c r="C3482" t="s">
        <v>186</v>
      </c>
      <c r="D3482" t="s">
        <v>112</v>
      </c>
      <c r="E3482">
        <v>1</v>
      </c>
      <c r="F3482">
        <v>32000</v>
      </c>
    </row>
    <row r="3483" spans="1:6" x14ac:dyDescent="0.25">
      <c r="A3483">
        <v>37</v>
      </c>
      <c r="B3483" t="s">
        <v>6</v>
      </c>
      <c r="C3483" t="s">
        <v>12</v>
      </c>
      <c r="D3483" t="s">
        <v>181</v>
      </c>
      <c r="E3483">
        <v>11</v>
      </c>
      <c r="F3483">
        <v>115000</v>
      </c>
    </row>
    <row r="3484" spans="1:6" x14ac:dyDescent="0.25">
      <c r="A3484">
        <v>24</v>
      </c>
      <c r="B3484" t="s">
        <v>9</v>
      </c>
      <c r="C3484" t="s">
        <v>185</v>
      </c>
      <c r="D3484" t="s">
        <v>74</v>
      </c>
      <c r="E3484">
        <v>1</v>
      </c>
      <c r="F3484">
        <v>40000</v>
      </c>
    </row>
    <row r="3485" spans="1:6" x14ac:dyDescent="0.25">
      <c r="A3485">
        <v>39</v>
      </c>
      <c r="B3485" t="s">
        <v>6</v>
      </c>
      <c r="C3485" t="s">
        <v>186</v>
      </c>
      <c r="D3485" t="s">
        <v>115</v>
      </c>
      <c r="E3485">
        <v>10</v>
      </c>
      <c r="F3485">
        <v>105000</v>
      </c>
    </row>
    <row r="3486" spans="1:6" x14ac:dyDescent="0.25">
      <c r="A3486">
        <v>31</v>
      </c>
      <c r="B3486" t="s">
        <v>6</v>
      </c>
      <c r="C3486" t="s">
        <v>196</v>
      </c>
      <c r="D3486" t="s">
        <v>112</v>
      </c>
      <c r="E3486">
        <v>2</v>
      </c>
      <c r="F3486">
        <v>35000</v>
      </c>
    </row>
    <row r="3487" spans="1:6" x14ac:dyDescent="0.25">
      <c r="A3487">
        <v>44</v>
      </c>
      <c r="B3487" t="s">
        <v>9</v>
      </c>
      <c r="C3487" t="s">
        <v>12</v>
      </c>
      <c r="D3487" t="s">
        <v>181</v>
      </c>
      <c r="E3487">
        <v>13</v>
      </c>
      <c r="F3487">
        <v>135000</v>
      </c>
    </row>
    <row r="3488" spans="1:6" x14ac:dyDescent="0.25">
      <c r="A3488">
        <v>28</v>
      </c>
      <c r="B3488" t="s">
        <v>6</v>
      </c>
      <c r="C3488" t="s">
        <v>185</v>
      </c>
      <c r="D3488" t="s">
        <v>74</v>
      </c>
      <c r="E3488">
        <v>4</v>
      </c>
      <c r="F3488">
        <v>65000</v>
      </c>
    </row>
    <row r="3489" spans="1:6" x14ac:dyDescent="0.25">
      <c r="A3489">
        <v>32</v>
      </c>
      <c r="B3489" t="s">
        <v>9</v>
      </c>
      <c r="C3489" t="s">
        <v>186</v>
      </c>
      <c r="D3489" t="s">
        <v>144</v>
      </c>
      <c r="E3489">
        <v>6</v>
      </c>
      <c r="F3489">
        <v>80000</v>
      </c>
    </row>
    <row r="3490" spans="1:6" x14ac:dyDescent="0.25">
      <c r="A3490">
        <v>45</v>
      </c>
      <c r="B3490" t="s">
        <v>6</v>
      </c>
      <c r="C3490" t="s">
        <v>12</v>
      </c>
      <c r="D3490" t="s">
        <v>181</v>
      </c>
      <c r="E3490">
        <v>14</v>
      </c>
      <c r="F3490">
        <v>140000</v>
      </c>
    </row>
    <row r="3491" spans="1:6" x14ac:dyDescent="0.25">
      <c r="A3491">
        <v>26</v>
      </c>
      <c r="B3491" t="s">
        <v>9</v>
      </c>
      <c r="C3491" t="s">
        <v>185</v>
      </c>
      <c r="D3491" t="s">
        <v>98</v>
      </c>
      <c r="E3491">
        <v>2</v>
      </c>
      <c r="F3491">
        <v>45000</v>
      </c>
    </row>
    <row r="3492" spans="1:6" x14ac:dyDescent="0.25">
      <c r="A3492">
        <v>38</v>
      </c>
      <c r="B3492" t="s">
        <v>6</v>
      </c>
      <c r="C3492" t="s">
        <v>186</v>
      </c>
      <c r="D3492" t="s">
        <v>115</v>
      </c>
      <c r="E3492">
        <v>8</v>
      </c>
      <c r="F3492">
        <v>95000</v>
      </c>
    </row>
    <row r="3493" spans="1:6" x14ac:dyDescent="0.25">
      <c r="A3493">
        <v>27</v>
      </c>
      <c r="B3493" t="s">
        <v>9</v>
      </c>
      <c r="C3493" t="s">
        <v>196</v>
      </c>
      <c r="D3493" t="s">
        <v>112</v>
      </c>
      <c r="E3493">
        <v>1</v>
      </c>
      <c r="F3493">
        <v>32000</v>
      </c>
    </row>
    <row r="3494" spans="1:6" x14ac:dyDescent="0.25">
      <c r="A3494">
        <v>33</v>
      </c>
      <c r="B3494" t="s">
        <v>6</v>
      </c>
      <c r="C3494" t="s">
        <v>185</v>
      </c>
      <c r="D3494" t="s">
        <v>74</v>
      </c>
      <c r="E3494">
        <v>5</v>
      </c>
      <c r="F3494">
        <v>70000</v>
      </c>
    </row>
    <row r="3495" spans="1:6" x14ac:dyDescent="0.25">
      <c r="A3495">
        <v>42</v>
      </c>
      <c r="B3495" t="s">
        <v>9</v>
      </c>
      <c r="C3495" t="s">
        <v>186</v>
      </c>
      <c r="D3495" t="s">
        <v>181</v>
      </c>
      <c r="E3495">
        <v>12</v>
      </c>
      <c r="F3495">
        <v>120000</v>
      </c>
    </row>
    <row r="3496" spans="1:6" x14ac:dyDescent="0.25">
      <c r="A3496">
        <v>29</v>
      </c>
      <c r="B3496" t="s">
        <v>6</v>
      </c>
      <c r="C3496" t="s">
        <v>186</v>
      </c>
      <c r="D3496" t="s">
        <v>144</v>
      </c>
      <c r="E3496">
        <v>4</v>
      </c>
      <c r="F3496">
        <v>70000</v>
      </c>
    </row>
    <row r="3497" spans="1:6" x14ac:dyDescent="0.25">
      <c r="A3497">
        <v>36</v>
      </c>
      <c r="B3497" t="s">
        <v>9</v>
      </c>
      <c r="C3497" t="s">
        <v>186</v>
      </c>
      <c r="D3497" t="s">
        <v>74</v>
      </c>
      <c r="E3497">
        <v>7</v>
      </c>
      <c r="F3497">
        <v>85000</v>
      </c>
    </row>
    <row r="3498" spans="1:6" x14ac:dyDescent="0.25">
      <c r="A3498">
        <v>30</v>
      </c>
      <c r="B3498" t="s">
        <v>6</v>
      </c>
      <c r="C3498" t="s">
        <v>196</v>
      </c>
      <c r="D3498" t="s">
        <v>148</v>
      </c>
      <c r="E3498">
        <v>2</v>
      </c>
      <c r="F3498">
        <v>33000</v>
      </c>
    </row>
    <row r="3499" spans="1:6" x14ac:dyDescent="0.25">
      <c r="A3499">
        <v>43</v>
      </c>
      <c r="B3499" t="s">
        <v>9</v>
      </c>
      <c r="C3499" t="s">
        <v>12</v>
      </c>
      <c r="D3499" t="s">
        <v>144</v>
      </c>
      <c r="E3499">
        <v>15</v>
      </c>
      <c r="F3499">
        <v>150000</v>
      </c>
    </row>
    <row r="3500" spans="1:6" x14ac:dyDescent="0.25">
      <c r="A3500">
        <v>34</v>
      </c>
      <c r="B3500" t="s">
        <v>6</v>
      </c>
      <c r="C3500" t="s">
        <v>185</v>
      </c>
      <c r="D3500" t="s">
        <v>98</v>
      </c>
      <c r="E3500">
        <v>3</v>
      </c>
      <c r="F3500">
        <v>50000</v>
      </c>
    </row>
    <row r="3501" spans="1:6" x14ac:dyDescent="0.25">
      <c r="A3501">
        <v>25</v>
      </c>
      <c r="B3501" t="s">
        <v>9</v>
      </c>
      <c r="C3501" t="s">
        <v>186</v>
      </c>
      <c r="D3501" t="s">
        <v>112</v>
      </c>
      <c r="E3501">
        <v>1</v>
      </c>
      <c r="F3501">
        <v>32000</v>
      </c>
    </row>
    <row r="3502" spans="1:6" x14ac:dyDescent="0.25">
      <c r="A3502">
        <v>37</v>
      </c>
      <c r="B3502" t="s">
        <v>6</v>
      </c>
      <c r="C3502" t="s">
        <v>12</v>
      </c>
      <c r="D3502" t="s">
        <v>181</v>
      </c>
      <c r="E3502">
        <v>11</v>
      </c>
      <c r="F3502">
        <v>115000</v>
      </c>
    </row>
    <row r="3503" spans="1:6" x14ac:dyDescent="0.25">
      <c r="A3503">
        <v>24</v>
      </c>
      <c r="B3503" t="s">
        <v>9</v>
      </c>
      <c r="C3503" t="s">
        <v>185</v>
      </c>
      <c r="D3503" t="s">
        <v>74</v>
      </c>
      <c r="E3503">
        <v>1</v>
      </c>
      <c r="F3503">
        <v>40000</v>
      </c>
    </row>
    <row r="3504" spans="1:6" x14ac:dyDescent="0.25">
      <c r="A3504">
        <v>39</v>
      </c>
      <c r="B3504" t="s">
        <v>6</v>
      </c>
      <c r="C3504" t="s">
        <v>186</v>
      </c>
      <c r="D3504" t="s">
        <v>115</v>
      </c>
      <c r="E3504">
        <v>10</v>
      </c>
      <c r="F3504">
        <v>105000</v>
      </c>
    </row>
    <row r="3505" spans="1:6" x14ac:dyDescent="0.25">
      <c r="A3505">
        <v>31</v>
      </c>
      <c r="B3505" t="s">
        <v>6</v>
      </c>
      <c r="C3505" t="s">
        <v>196</v>
      </c>
      <c r="D3505" t="s">
        <v>112</v>
      </c>
      <c r="E3505">
        <v>2</v>
      </c>
      <c r="F3505">
        <v>35000</v>
      </c>
    </row>
    <row r="3506" spans="1:6" x14ac:dyDescent="0.25">
      <c r="A3506">
        <v>44</v>
      </c>
      <c r="B3506" t="s">
        <v>9</v>
      </c>
      <c r="C3506" t="s">
        <v>12</v>
      </c>
      <c r="D3506" t="s">
        <v>181</v>
      </c>
      <c r="E3506">
        <v>13</v>
      </c>
      <c r="F3506">
        <v>135000</v>
      </c>
    </row>
    <row r="3507" spans="1:6" x14ac:dyDescent="0.25">
      <c r="A3507">
        <v>28</v>
      </c>
      <c r="B3507" t="s">
        <v>6</v>
      </c>
      <c r="C3507" t="s">
        <v>185</v>
      </c>
      <c r="D3507" t="s">
        <v>74</v>
      </c>
      <c r="E3507">
        <v>4</v>
      </c>
      <c r="F3507">
        <v>65000</v>
      </c>
    </row>
    <row r="3508" spans="1:6" x14ac:dyDescent="0.25">
      <c r="A3508">
        <v>32</v>
      </c>
      <c r="B3508" t="s">
        <v>9</v>
      </c>
      <c r="C3508" t="s">
        <v>186</v>
      </c>
      <c r="D3508" t="s">
        <v>144</v>
      </c>
      <c r="E3508">
        <v>6</v>
      </c>
      <c r="F3508">
        <v>80000</v>
      </c>
    </row>
    <row r="3509" spans="1:6" x14ac:dyDescent="0.25">
      <c r="A3509">
        <v>45</v>
      </c>
      <c r="B3509" t="s">
        <v>6</v>
      </c>
      <c r="C3509" t="s">
        <v>12</v>
      </c>
      <c r="D3509" t="s">
        <v>181</v>
      </c>
      <c r="E3509">
        <v>14</v>
      </c>
      <c r="F3509">
        <v>140000</v>
      </c>
    </row>
    <row r="3510" spans="1:6" x14ac:dyDescent="0.25">
      <c r="A3510">
        <v>26</v>
      </c>
      <c r="B3510" t="s">
        <v>9</v>
      </c>
      <c r="C3510" t="s">
        <v>185</v>
      </c>
      <c r="D3510" t="s">
        <v>98</v>
      </c>
      <c r="E3510">
        <v>2</v>
      </c>
      <c r="F3510">
        <v>45000</v>
      </c>
    </row>
    <row r="3511" spans="1:6" x14ac:dyDescent="0.25">
      <c r="A3511">
        <v>38</v>
      </c>
      <c r="B3511" t="s">
        <v>6</v>
      </c>
      <c r="C3511" t="s">
        <v>186</v>
      </c>
      <c r="D3511" t="s">
        <v>115</v>
      </c>
      <c r="E3511">
        <v>8</v>
      </c>
      <c r="F3511">
        <v>95000</v>
      </c>
    </row>
    <row r="3512" spans="1:6" x14ac:dyDescent="0.25">
      <c r="A3512">
        <v>27</v>
      </c>
      <c r="B3512" t="s">
        <v>9</v>
      </c>
      <c r="C3512" t="s">
        <v>196</v>
      </c>
      <c r="D3512" t="s">
        <v>112</v>
      </c>
      <c r="E3512">
        <v>1</v>
      </c>
      <c r="F3512">
        <v>32000</v>
      </c>
    </row>
    <row r="3513" spans="1:6" x14ac:dyDescent="0.25">
      <c r="A3513">
        <v>33</v>
      </c>
      <c r="B3513" t="s">
        <v>6</v>
      </c>
      <c r="C3513" t="s">
        <v>185</v>
      </c>
      <c r="D3513" t="s">
        <v>74</v>
      </c>
      <c r="E3513">
        <v>5</v>
      </c>
      <c r="F3513">
        <v>70000</v>
      </c>
    </row>
    <row r="3514" spans="1:6" x14ac:dyDescent="0.25">
      <c r="A3514">
        <v>42</v>
      </c>
      <c r="B3514" t="s">
        <v>9</v>
      </c>
      <c r="C3514" t="s">
        <v>186</v>
      </c>
      <c r="D3514" t="s">
        <v>181</v>
      </c>
      <c r="E3514">
        <v>12</v>
      </c>
      <c r="F3514">
        <v>120000</v>
      </c>
    </row>
    <row r="3515" spans="1:6" x14ac:dyDescent="0.25">
      <c r="A3515">
        <v>29</v>
      </c>
      <c r="B3515" t="s">
        <v>6</v>
      </c>
      <c r="C3515" t="s">
        <v>186</v>
      </c>
      <c r="D3515" t="s">
        <v>144</v>
      </c>
      <c r="E3515">
        <v>4</v>
      </c>
      <c r="F3515">
        <v>70000</v>
      </c>
    </row>
    <row r="3516" spans="1:6" x14ac:dyDescent="0.25">
      <c r="A3516">
        <v>36</v>
      </c>
      <c r="B3516" t="s">
        <v>9</v>
      </c>
      <c r="C3516" t="s">
        <v>186</v>
      </c>
      <c r="D3516" t="s">
        <v>74</v>
      </c>
      <c r="E3516">
        <v>7</v>
      </c>
      <c r="F3516">
        <v>85000</v>
      </c>
    </row>
    <row r="3517" spans="1:6" x14ac:dyDescent="0.25">
      <c r="A3517">
        <v>30</v>
      </c>
      <c r="B3517" t="s">
        <v>6</v>
      </c>
      <c r="C3517" t="s">
        <v>196</v>
      </c>
      <c r="D3517" t="s">
        <v>148</v>
      </c>
      <c r="E3517">
        <v>2</v>
      </c>
      <c r="F3517">
        <v>33000</v>
      </c>
    </row>
    <row r="3518" spans="1:6" x14ac:dyDescent="0.25">
      <c r="A3518">
        <v>43</v>
      </c>
      <c r="B3518" t="s">
        <v>9</v>
      </c>
      <c r="C3518" t="s">
        <v>12</v>
      </c>
      <c r="D3518" t="s">
        <v>144</v>
      </c>
      <c r="E3518">
        <v>15</v>
      </c>
      <c r="F3518">
        <v>150000</v>
      </c>
    </row>
    <row r="3519" spans="1:6" x14ac:dyDescent="0.25">
      <c r="A3519">
        <v>34</v>
      </c>
      <c r="B3519" t="s">
        <v>6</v>
      </c>
      <c r="C3519" t="s">
        <v>185</v>
      </c>
      <c r="D3519" t="s">
        <v>98</v>
      </c>
      <c r="E3519">
        <v>3</v>
      </c>
      <c r="F3519">
        <v>50000</v>
      </c>
    </row>
    <row r="3520" spans="1:6" x14ac:dyDescent="0.25">
      <c r="A3520">
        <v>25</v>
      </c>
      <c r="B3520" t="s">
        <v>9</v>
      </c>
      <c r="C3520" t="s">
        <v>186</v>
      </c>
      <c r="D3520" t="s">
        <v>112</v>
      </c>
      <c r="E3520">
        <v>1</v>
      </c>
      <c r="F3520">
        <v>32000</v>
      </c>
    </row>
    <row r="3521" spans="1:6" x14ac:dyDescent="0.25">
      <c r="A3521">
        <v>37</v>
      </c>
      <c r="B3521" t="s">
        <v>6</v>
      </c>
      <c r="C3521" t="s">
        <v>12</v>
      </c>
      <c r="D3521" t="s">
        <v>181</v>
      </c>
      <c r="E3521">
        <v>11</v>
      </c>
      <c r="F3521">
        <v>115000</v>
      </c>
    </row>
    <row r="3522" spans="1:6" x14ac:dyDescent="0.25">
      <c r="A3522">
        <v>32</v>
      </c>
      <c r="B3522" t="s">
        <v>6</v>
      </c>
      <c r="C3522" t="s">
        <v>185</v>
      </c>
      <c r="D3522" t="s">
        <v>98</v>
      </c>
      <c r="E3522">
        <v>2</v>
      </c>
      <c r="F3522">
        <v>45000</v>
      </c>
    </row>
    <row r="3523" spans="1:6" x14ac:dyDescent="0.25">
      <c r="A3523">
        <v>24</v>
      </c>
      <c r="B3523" t="s">
        <v>9</v>
      </c>
      <c r="C3523" t="s">
        <v>196</v>
      </c>
      <c r="D3523" t="s">
        <v>112</v>
      </c>
      <c r="E3523">
        <v>1</v>
      </c>
      <c r="F3523">
        <v>32000</v>
      </c>
    </row>
    <row r="3524" spans="1:6" x14ac:dyDescent="0.25">
      <c r="A3524">
        <v>45</v>
      </c>
      <c r="B3524" t="s">
        <v>6</v>
      </c>
      <c r="C3524" t="s">
        <v>12</v>
      </c>
      <c r="D3524" t="s">
        <v>144</v>
      </c>
      <c r="E3524">
        <v>12</v>
      </c>
      <c r="F3524">
        <v>120000</v>
      </c>
    </row>
    <row r="3525" spans="1:6" x14ac:dyDescent="0.25">
      <c r="A3525">
        <v>29</v>
      </c>
      <c r="B3525" t="s">
        <v>9</v>
      </c>
      <c r="C3525" t="s">
        <v>186</v>
      </c>
      <c r="D3525" t="s">
        <v>74</v>
      </c>
      <c r="E3525">
        <v>4</v>
      </c>
      <c r="F3525">
        <v>65000</v>
      </c>
    </row>
    <row r="3526" spans="1:6" x14ac:dyDescent="0.25">
      <c r="A3526">
        <v>38</v>
      </c>
      <c r="B3526" t="s">
        <v>6</v>
      </c>
      <c r="C3526" t="s">
        <v>185</v>
      </c>
      <c r="D3526" t="s">
        <v>115</v>
      </c>
      <c r="E3526">
        <v>8</v>
      </c>
      <c r="F3526">
        <v>95000</v>
      </c>
    </row>
    <row r="3527" spans="1:6" x14ac:dyDescent="0.25">
      <c r="A3527">
        <v>27</v>
      </c>
      <c r="B3527" t="s">
        <v>9</v>
      </c>
      <c r="C3527" t="s">
        <v>186</v>
      </c>
      <c r="D3527" t="s">
        <v>181</v>
      </c>
      <c r="E3527">
        <v>5</v>
      </c>
      <c r="F3527">
        <v>80000</v>
      </c>
    </row>
    <row r="3528" spans="1:6" x14ac:dyDescent="0.25">
      <c r="A3528">
        <v>31</v>
      </c>
      <c r="B3528" t="s">
        <v>9</v>
      </c>
      <c r="C3528" t="s">
        <v>196</v>
      </c>
      <c r="D3528" t="s">
        <v>148</v>
      </c>
      <c r="E3528">
        <v>3</v>
      </c>
      <c r="F3528">
        <v>38000</v>
      </c>
    </row>
    <row r="3529" spans="1:6" x14ac:dyDescent="0.25">
      <c r="A3529">
        <v>42</v>
      </c>
      <c r="B3529" t="s">
        <v>6</v>
      </c>
      <c r="C3529" t="s">
        <v>186</v>
      </c>
      <c r="D3529" t="s">
        <v>74</v>
      </c>
      <c r="E3529">
        <v>10</v>
      </c>
      <c r="F3529">
        <v>110000</v>
      </c>
    </row>
    <row r="3530" spans="1:6" x14ac:dyDescent="0.25">
      <c r="A3530">
        <v>26</v>
      </c>
      <c r="B3530" t="s">
        <v>9</v>
      </c>
      <c r="C3530" t="s">
        <v>185</v>
      </c>
      <c r="D3530" t="s">
        <v>98</v>
      </c>
      <c r="E3530">
        <v>2</v>
      </c>
      <c r="F3530">
        <v>45000</v>
      </c>
    </row>
    <row r="3531" spans="1:6" x14ac:dyDescent="0.25">
      <c r="A3531">
        <v>36</v>
      </c>
      <c r="B3531" t="s">
        <v>6</v>
      </c>
      <c r="C3531" t="s">
        <v>186</v>
      </c>
      <c r="D3531" t="s">
        <v>115</v>
      </c>
      <c r="E3531">
        <v>7</v>
      </c>
      <c r="F3531">
        <v>89000</v>
      </c>
    </row>
    <row r="3532" spans="1:6" x14ac:dyDescent="0.25">
      <c r="A3532">
        <v>28</v>
      </c>
      <c r="B3532" t="s">
        <v>6</v>
      </c>
      <c r="C3532" t="s">
        <v>196</v>
      </c>
      <c r="D3532" t="s">
        <v>112</v>
      </c>
      <c r="E3532">
        <v>1</v>
      </c>
      <c r="F3532">
        <v>32000</v>
      </c>
    </row>
    <row r="3533" spans="1:6" x14ac:dyDescent="0.25">
      <c r="A3533">
        <v>33</v>
      </c>
      <c r="B3533" t="s">
        <v>9</v>
      </c>
      <c r="C3533" t="s">
        <v>185</v>
      </c>
      <c r="D3533" t="s">
        <v>74</v>
      </c>
      <c r="E3533">
        <v>5</v>
      </c>
      <c r="F3533">
        <v>70000</v>
      </c>
    </row>
    <row r="3534" spans="1:6" x14ac:dyDescent="0.25">
      <c r="A3534">
        <v>46</v>
      </c>
      <c r="B3534" t="s">
        <v>6</v>
      </c>
      <c r="C3534" t="s">
        <v>12</v>
      </c>
      <c r="D3534" t="s">
        <v>181</v>
      </c>
      <c r="E3534">
        <v>15</v>
      </c>
      <c r="F3534">
        <v>150000</v>
      </c>
    </row>
    <row r="3535" spans="1:6" x14ac:dyDescent="0.25">
      <c r="A3535">
        <v>25</v>
      </c>
      <c r="B3535" t="s">
        <v>9</v>
      </c>
      <c r="C3535" t="s">
        <v>185</v>
      </c>
      <c r="D3535" t="s">
        <v>98</v>
      </c>
      <c r="E3535">
        <v>1</v>
      </c>
      <c r="F3535">
        <v>40000</v>
      </c>
    </row>
    <row r="3536" spans="1:6" x14ac:dyDescent="0.25">
      <c r="A3536">
        <v>37</v>
      </c>
      <c r="B3536" t="s">
        <v>9</v>
      </c>
      <c r="C3536" t="s">
        <v>186</v>
      </c>
      <c r="D3536" t="s">
        <v>144</v>
      </c>
      <c r="E3536">
        <v>9</v>
      </c>
      <c r="F3536">
        <v>105000</v>
      </c>
    </row>
    <row r="3537" spans="1:6" x14ac:dyDescent="0.25">
      <c r="A3537">
        <v>30</v>
      </c>
      <c r="B3537" t="s">
        <v>6</v>
      </c>
      <c r="C3537" t="s">
        <v>186</v>
      </c>
      <c r="D3537" t="s">
        <v>74</v>
      </c>
      <c r="E3537">
        <v>4</v>
      </c>
      <c r="F3537">
        <v>65000</v>
      </c>
    </row>
    <row r="3538" spans="1:6" x14ac:dyDescent="0.25">
      <c r="A3538">
        <v>43</v>
      </c>
      <c r="B3538" t="s">
        <v>9</v>
      </c>
      <c r="C3538" t="s">
        <v>12</v>
      </c>
      <c r="D3538" t="s">
        <v>181</v>
      </c>
      <c r="E3538">
        <v>14</v>
      </c>
      <c r="F3538">
        <v>140000</v>
      </c>
    </row>
    <row r="3539" spans="1:6" x14ac:dyDescent="0.25">
      <c r="A3539">
        <v>34</v>
      </c>
      <c r="B3539" t="s">
        <v>6</v>
      </c>
      <c r="C3539" t="s">
        <v>185</v>
      </c>
      <c r="D3539" t="s">
        <v>98</v>
      </c>
      <c r="E3539">
        <v>3</v>
      </c>
      <c r="F3539">
        <v>50000</v>
      </c>
    </row>
    <row r="3540" spans="1:6" x14ac:dyDescent="0.25">
      <c r="A3540">
        <v>26</v>
      </c>
      <c r="B3540" t="s">
        <v>9</v>
      </c>
      <c r="C3540" t="s">
        <v>196</v>
      </c>
      <c r="D3540" t="s">
        <v>112</v>
      </c>
      <c r="E3540">
        <v>2</v>
      </c>
      <c r="F3540">
        <v>35000</v>
      </c>
    </row>
    <row r="3541" spans="1:6" x14ac:dyDescent="0.25">
      <c r="A3541">
        <v>41</v>
      </c>
      <c r="B3541" t="s">
        <v>6</v>
      </c>
      <c r="C3541" t="s">
        <v>186</v>
      </c>
      <c r="D3541" t="s">
        <v>115</v>
      </c>
      <c r="E3541">
        <v>11</v>
      </c>
      <c r="F3541">
        <v>115000</v>
      </c>
    </row>
    <row r="3542" spans="1:6" x14ac:dyDescent="0.25">
      <c r="A3542">
        <v>29</v>
      </c>
      <c r="B3542" t="s">
        <v>9</v>
      </c>
      <c r="C3542" t="s">
        <v>186</v>
      </c>
      <c r="D3542" t="s">
        <v>74</v>
      </c>
      <c r="E3542">
        <v>5</v>
      </c>
      <c r="F3542">
        <v>70000</v>
      </c>
    </row>
    <row r="3543" spans="1:6" x14ac:dyDescent="0.25">
      <c r="A3543">
        <v>35</v>
      </c>
      <c r="B3543" t="s">
        <v>6</v>
      </c>
      <c r="C3543" t="s">
        <v>185</v>
      </c>
      <c r="D3543" t="s">
        <v>74</v>
      </c>
      <c r="E3543">
        <v>6</v>
      </c>
      <c r="F3543">
        <v>80000</v>
      </c>
    </row>
    <row r="3544" spans="1:6" x14ac:dyDescent="0.25">
      <c r="A3544">
        <v>27</v>
      </c>
      <c r="B3544" t="s">
        <v>9</v>
      </c>
      <c r="C3544" t="s">
        <v>196</v>
      </c>
      <c r="D3544" t="s">
        <v>148</v>
      </c>
      <c r="E3544">
        <v>1</v>
      </c>
      <c r="F3544">
        <v>30000</v>
      </c>
    </row>
    <row r="3545" spans="1:6" x14ac:dyDescent="0.25">
      <c r="A3545">
        <v>40</v>
      </c>
      <c r="B3545" t="s">
        <v>6</v>
      </c>
      <c r="C3545" t="s">
        <v>12</v>
      </c>
      <c r="D3545" t="s">
        <v>181</v>
      </c>
      <c r="E3545">
        <v>13</v>
      </c>
      <c r="F3545">
        <v>135000</v>
      </c>
    </row>
    <row r="3546" spans="1:6" x14ac:dyDescent="0.25">
      <c r="A3546">
        <v>23</v>
      </c>
      <c r="B3546" t="s">
        <v>9</v>
      </c>
      <c r="C3546" t="s">
        <v>185</v>
      </c>
      <c r="D3546" t="s">
        <v>98</v>
      </c>
      <c r="E3546">
        <v>1</v>
      </c>
      <c r="F3546">
        <v>40000</v>
      </c>
    </row>
    <row r="3547" spans="1:6" x14ac:dyDescent="0.25">
      <c r="A3547">
        <v>39</v>
      </c>
      <c r="B3547" t="s">
        <v>6</v>
      </c>
      <c r="C3547" t="s">
        <v>186</v>
      </c>
      <c r="D3547" t="s">
        <v>115</v>
      </c>
      <c r="E3547">
        <v>10</v>
      </c>
      <c r="F3547">
        <v>105000</v>
      </c>
    </row>
    <row r="3548" spans="1:6" x14ac:dyDescent="0.25">
      <c r="A3548">
        <v>31</v>
      </c>
      <c r="B3548" t="s">
        <v>6</v>
      </c>
      <c r="C3548" t="s">
        <v>196</v>
      </c>
      <c r="D3548" t="s">
        <v>112</v>
      </c>
      <c r="E3548">
        <v>2</v>
      </c>
      <c r="F3548">
        <v>35000</v>
      </c>
    </row>
    <row r="3549" spans="1:6" x14ac:dyDescent="0.25">
      <c r="A3549">
        <v>44</v>
      </c>
      <c r="B3549" t="s">
        <v>9</v>
      </c>
      <c r="C3549" t="s">
        <v>12</v>
      </c>
      <c r="D3549" t="s">
        <v>144</v>
      </c>
      <c r="E3549">
        <v>12</v>
      </c>
      <c r="F3549">
        <v>120000</v>
      </c>
    </row>
    <row r="3550" spans="1:6" x14ac:dyDescent="0.25">
      <c r="A3550">
        <v>28</v>
      </c>
      <c r="B3550" t="s">
        <v>6</v>
      </c>
      <c r="C3550" t="s">
        <v>186</v>
      </c>
      <c r="D3550" t="s">
        <v>74</v>
      </c>
      <c r="E3550">
        <v>3</v>
      </c>
      <c r="F3550">
        <v>55000</v>
      </c>
    </row>
    <row r="3551" spans="1:6" x14ac:dyDescent="0.25">
      <c r="A3551">
        <v>32</v>
      </c>
      <c r="B3551" t="s">
        <v>9</v>
      </c>
      <c r="C3551" t="s">
        <v>185</v>
      </c>
      <c r="D3551" t="s">
        <v>98</v>
      </c>
      <c r="E3551">
        <v>2</v>
      </c>
      <c r="F3551">
        <v>45000</v>
      </c>
    </row>
    <row r="3552" spans="1:6" x14ac:dyDescent="0.25">
      <c r="A3552">
        <v>45</v>
      </c>
      <c r="B3552" t="s">
        <v>6</v>
      </c>
      <c r="C3552" t="s">
        <v>186</v>
      </c>
      <c r="D3552" t="s">
        <v>181</v>
      </c>
      <c r="E3552">
        <v>14</v>
      </c>
      <c r="F3552">
        <v>140000</v>
      </c>
    </row>
    <row r="3553" spans="1:6" x14ac:dyDescent="0.25">
      <c r="A3553">
        <v>26</v>
      </c>
      <c r="B3553" t="s">
        <v>9</v>
      </c>
      <c r="C3553" t="s">
        <v>185</v>
      </c>
      <c r="D3553" t="s">
        <v>74</v>
      </c>
      <c r="E3553">
        <v>3</v>
      </c>
      <c r="F3553">
        <v>55000</v>
      </c>
    </row>
    <row r="3554" spans="1:6" x14ac:dyDescent="0.25">
      <c r="A3554">
        <v>38</v>
      </c>
      <c r="B3554" t="s">
        <v>6</v>
      </c>
      <c r="C3554" t="s">
        <v>12</v>
      </c>
      <c r="D3554" t="s">
        <v>144</v>
      </c>
      <c r="E3554">
        <v>11</v>
      </c>
      <c r="F3554">
        <v>115000</v>
      </c>
    </row>
    <row r="3555" spans="1:6" x14ac:dyDescent="0.25">
      <c r="A3555">
        <v>27</v>
      </c>
      <c r="B3555" t="s">
        <v>9</v>
      </c>
      <c r="C3555" t="s">
        <v>186</v>
      </c>
      <c r="D3555" t="s">
        <v>115</v>
      </c>
      <c r="E3555">
        <v>4</v>
      </c>
      <c r="F3555">
        <v>70000</v>
      </c>
    </row>
    <row r="3556" spans="1:6" x14ac:dyDescent="0.25">
      <c r="A3556">
        <v>33</v>
      </c>
      <c r="B3556" t="s">
        <v>6</v>
      </c>
      <c r="C3556" t="s">
        <v>196</v>
      </c>
      <c r="D3556" t="s">
        <v>148</v>
      </c>
      <c r="E3556">
        <v>3</v>
      </c>
      <c r="F3556">
        <v>38000</v>
      </c>
    </row>
    <row r="3557" spans="1:6" x14ac:dyDescent="0.25">
      <c r="A3557">
        <v>42</v>
      </c>
      <c r="B3557" t="s">
        <v>9</v>
      </c>
      <c r="C3557" t="s">
        <v>186</v>
      </c>
      <c r="D3557" t="s">
        <v>181</v>
      </c>
      <c r="E3557">
        <v>13</v>
      </c>
      <c r="F3557">
        <v>135000</v>
      </c>
    </row>
    <row r="3558" spans="1:6" x14ac:dyDescent="0.25">
      <c r="A3558">
        <v>29</v>
      </c>
      <c r="B3558" t="s">
        <v>6</v>
      </c>
      <c r="C3558" t="s">
        <v>185</v>
      </c>
      <c r="D3558" t="s">
        <v>98</v>
      </c>
      <c r="E3558">
        <v>2</v>
      </c>
      <c r="F3558">
        <v>45000</v>
      </c>
    </row>
    <row r="3559" spans="1:6" x14ac:dyDescent="0.25">
      <c r="A3559">
        <v>36</v>
      </c>
      <c r="B3559" t="s">
        <v>9</v>
      </c>
      <c r="C3559" t="s">
        <v>186</v>
      </c>
      <c r="D3559" t="s">
        <v>74</v>
      </c>
      <c r="E3559">
        <v>7</v>
      </c>
      <c r="F3559">
        <v>85000</v>
      </c>
    </row>
    <row r="3560" spans="1:6" x14ac:dyDescent="0.25">
      <c r="A3560">
        <v>30</v>
      </c>
      <c r="B3560" t="s">
        <v>6</v>
      </c>
      <c r="C3560" t="s">
        <v>196</v>
      </c>
      <c r="D3560" t="s">
        <v>112</v>
      </c>
      <c r="E3560">
        <v>1</v>
      </c>
      <c r="F3560">
        <v>32000</v>
      </c>
    </row>
    <row r="3561" spans="1:6" x14ac:dyDescent="0.25">
      <c r="A3561">
        <v>43</v>
      </c>
      <c r="B3561" t="s">
        <v>9</v>
      </c>
      <c r="C3561" t="s">
        <v>12</v>
      </c>
      <c r="D3561" t="s">
        <v>144</v>
      </c>
      <c r="E3561">
        <v>15</v>
      </c>
      <c r="F3561">
        <v>150000</v>
      </c>
    </row>
    <row r="3562" spans="1:6" x14ac:dyDescent="0.25">
      <c r="A3562">
        <v>34</v>
      </c>
      <c r="B3562" t="s">
        <v>6</v>
      </c>
      <c r="C3562" t="s">
        <v>185</v>
      </c>
      <c r="D3562" t="s">
        <v>74</v>
      </c>
      <c r="E3562">
        <v>4</v>
      </c>
      <c r="F3562">
        <v>65000</v>
      </c>
    </row>
    <row r="3563" spans="1:6" x14ac:dyDescent="0.25">
      <c r="A3563">
        <v>25</v>
      </c>
      <c r="B3563" t="s">
        <v>9</v>
      </c>
      <c r="C3563" t="s">
        <v>186</v>
      </c>
      <c r="D3563" t="s">
        <v>112</v>
      </c>
      <c r="E3563">
        <v>1</v>
      </c>
      <c r="F3563">
        <v>32000</v>
      </c>
    </row>
    <row r="3564" spans="1:6" x14ac:dyDescent="0.25">
      <c r="A3564">
        <v>37</v>
      </c>
      <c r="B3564" t="s">
        <v>6</v>
      </c>
      <c r="C3564" t="s">
        <v>12</v>
      </c>
      <c r="D3564" t="s">
        <v>181</v>
      </c>
      <c r="E3564">
        <v>12</v>
      </c>
      <c r="F3564">
        <v>120000</v>
      </c>
    </row>
    <row r="3565" spans="1:6" x14ac:dyDescent="0.25">
      <c r="A3565">
        <v>24</v>
      </c>
      <c r="B3565" t="s">
        <v>9</v>
      </c>
      <c r="C3565" t="s">
        <v>185</v>
      </c>
      <c r="D3565" t="s">
        <v>98</v>
      </c>
      <c r="E3565">
        <v>1</v>
      </c>
      <c r="F3565">
        <v>40000</v>
      </c>
    </row>
    <row r="3566" spans="1:6" x14ac:dyDescent="0.25">
      <c r="A3566">
        <v>39</v>
      </c>
      <c r="B3566" t="s">
        <v>6</v>
      </c>
      <c r="C3566" t="s">
        <v>186</v>
      </c>
      <c r="D3566" t="s">
        <v>115</v>
      </c>
      <c r="E3566">
        <v>9</v>
      </c>
      <c r="F3566">
        <v>95000</v>
      </c>
    </row>
    <row r="3567" spans="1:6" x14ac:dyDescent="0.25">
      <c r="A3567">
        <v>31</v>
      </c>
      <c r="B3567" t="s">
        <v>6</v>
      </c>
      <c r="C3567" t="s">
        <v>196</v>
      </c>
      <c r="D3567" t="s">
        <v>112</v>
      </c>
      <c r="E3567">
        <v>2</v>
      </c>
      <c r="F3567">
        <v>35000</v>
      </c>
    </row>
    <row r="3568" spans="1:6" x14ac:dyDescent="0.25">
      <c r="A3568">
        <v>44</v>
      </c>
      <c r="B3568" t="s">
        <v>9</v>
      </c>
      <c r="C3568" t="s">
        <v>12</v>
      </c>
      <c r="D3568" t="s">
        <v>181</v>
      </c>
      <c r="E3568">
        <v>14</v>
      </c>
      <c r="F3568">
        <v>140000</v>
      </c>
    </row>
    <row r="3569" spans="1:6" x14ac:dyDescent="0.25">
      <c r="A3569">
        <v>28</v>
      </c>
      <c r="B3569" t="s">
        <v>6</v>
      </c>
      <c r="C3569" t="s">
        <v>185</v>
      </c>
      <c r="D3569" t="s">
        <v>74</v>
      </c>
      <c r="E3569">
        <v>3</v>
      </c>
      <c r="F3569">
        <v>55000</v>
      </c>
    </row>
    <row r="3570" spans="1:6" x14ac:dyDescent="0.25">
      <c r="A3570">
        <v>32</v>
      </c>
      <c r="B3570" t="s">
        <v>9</v>
      </c>
      <c r="C3570" t="s">
        <v>186</v>
      </c>
      <c r="D3570" t="s">
        <v>144</v>
      </c>
      <c r="E3570">
        <v>6</v>
      </c>
      <c r="F3570">
        <v>80000</v>
      </c>
    </row>
    <row r="3571" spans="1:6" x14ac:dyDescent="0.25">
      <c r="A3571">
        <v>45</v>
      </c>
      <c r="B3571" t="s">
        <v>6</v>
      </c>
      <c r="C3571" t="s">
        <v>12</v>
      </c>
      <c r="D3571" t="s">
        <v>181</v>
      </c>
      <c r="E3571">
        <v>13</v>
      </c>
      <c r="F3571">
        <v>135000</v>
      </c>
    </row>
    <row r="3572" spans="1:6" x14ac:dyDescent="0.25">
      <c r="A3572">
        <v>26</v>
      </c>
      <c r="B3572" t="s">
        <v>9</v>
      </c>
      <c r="C3572" t="s">
        <v>185</v>
      </c>
      <c r="D3572" t="s">
        <v>98</v>
      </c>
      <c r="E3572">
        <v>2</v>
      </c>
      <c r="F3572">
        <v>45000</v>
      </c>
    </row>
    <row r="3573" spans="1:6" x14ac:dyDescent="0.25">
      <c r="A3573">
        <v>38</v>
      </c>
      <c r="B3573" t="s">
        <v>6</v>
      </c>
      <c r="C3573" t="s">
        <v>186</v>
      </c>
      <c r="D3573" t="s">
        <v>115</v>
      </c>
      <c r="E3573">
        <v>8</v>
      </c>
      <c r="F3573">
        <v>95000</v>
      </c>
    </row>
    <row r="3574" spans="1:6" x14ac:dyDescent="0.25">
      <c r="A3574">
        <v>27</v>
      </c>
      <c r="B3574" t="s">
        <v>9</v>
      </c>
      <c r="C3574" t="s">
        <v>196</v>
      </c>
      <c r="D3574" t="s">
        <v>112</v>
      </c>
      <c r="E3574">
        <v>1</v>
      </c>
      <c r="F3574">
        <v>32000</v>
      </c>
    </row>
    <row r="3575" spans="1:6" x14ac:dyDescent="0.25">
      <c r="A3575">
        <v>33</v>
      </c>
      <c r="B3575" t="s">
        <v>6</v>
      </c>
      <c r="C3575" t="s">
        <v>185</v>
      </c>
      <c r="D3575" t="s">
        <v>74</v>
      </c>
      <c r="E3575">
        <v>5</v>
      </c>
      <c r="F3575">
        <v>70000</v>
      </c>
    </row>
    <row r="3576" spans="1:6" x14ac:dyDescent="0.25">
      <c r="A3576">
        <v>42</v>
      </c>
      <c r="B3576" t="s">
        <v>9</v>
      </c>
      <c r="C3576" t="s">
        <v>186</v>
      </c>
      <c r="D3576" t="s">
        <v>181</v>
      </c>
      <c r="E3576">
        <v>12</v>
      </c>
      <c r="F3576">
        <v>120000</v>
      </c>
    </row>
    <row r="3577" spans="1:6" x14ac:dyDescent="0.25">
      <c r="A3577">
        <v>29</v>
      </c>
      <c r="B3577" t="s">
        <v>6</v>
      </c>
      <c r="C3577" t="s">
        <v>186</v>
      </c>
      <c r="D3577" t="s">
        <v>144</v>
      </c>
      <c r="E3577">
        <v>4</v>
      </c>
      <c r="F3577">
        <v>70000</v>
      </c>
    </row>
    <row r="3578" spans="1:6" x14ac:dyDescent="0.25">
      <c r="A3578">
        <v>36</v>
      </c>
      <c r="B3578" t="s">
        <v>9</v>
      </c>
      <c r="C3578" t="s">
        <v>186</v>
      </c>
      <c r="D3578" t="s">
        <v>74</v>
      </c>
      <c r="E3578">
        <v>7</v>
      </c>
      <c r="F3578">
        <v>85000</v>
      </c>
    </row>
    <row r="3579" spans="1:6" x14ac:dyDescent="0.25">
      <c r="A3579">
        <v>30</v>
      </c>
      <c r="B3579" t="s">
        <v>6</v>
      </c>
      <c r="C3579" t="s">
        <v>196</v>
      </c>
      <c r="D3579" t="s">
        <v>148</v>
      </c>
      <c r="E3579">
        <v>2</v>
      </c>
      <c r="F3579">
        <v>33000</v>
      </c>
    </row>
    <row r="3580" spans="1:6" x14ac:dyDescent="0.25">
      <c r="A3580">
        <v>43</v>
      </c>
      <c r="B3580" t="s">
        <v>9</v>
      </c>
      <c r="C3580" t="s">
        <v>12</v>
      </c>
      <c r="D3580" t="s">
        <v>144</v>
      </c>
      <c r="E3580">
        <v>15</v>
      </c>
      <c r="F3580">
        <v>150000</v>
      </c>
    </row>
    <row r="3581" spans="1:6" x14ac:dyDescent="0.25">
      <c r="A3581">
        <v>34</v>
      </c>
      <c r="B3581" t="s">
        <v>6</v>
      </c>
      <c r="C3581" t="s">
        <v>185</v>
      </c>
      <c r="D3581" t="s">
        <v>98</v>
      </c>
      <c r="E3581">
        <v>3</v>
      </c>
      <c r="F3581">
        <v>50000</v>
      </c>
    </row>
    <row r="3582" spans="1:6" x14ac:dyDescent="0.25">
      <c r="A3582">
        <v>25</v>
      </c>
      <c r="B3582" t="s">
        <v>9</v>
      </c>
      <c r="C3582" t="s">
        <v>186</v>
      </c>
      <c r="D3582" t="s">
        <v>112</v>
      </c>
      <c r="E3582">
        <v>1</v>
      </c>
      <c r="F3582">
        <v>32000</v>
      </c>
    </row>
    <row r="3583" spans="1:6" x14ac:dyDescent="0.25">
      <c r="A3583">
        <v>37</v>
      </c>
      <c r="B3583" t="s">
        <v>6</v>
      </c>
      <c r="C3583" t="s">
        <v>12</v>
      </c>
      <c r="D3583" t="s">
        <v>181</v>
      </c>
      <c r="E3583">
        <v>11</v>
      </c>
      <c r="F3583">
        <v>115000</v>
      </c>
    </row>
    <row r="3584" spans="1:6" x14ac:dyDescent="0.25">
      <c r="A3584">
        <v>24</v>
      </c>
      <c r="B3584" t="s">
        <v>9</v>
      </c>
      <c r="C3584" t="s">
        <v>185</v>
      </c>
      <c r="D3584" t="s">
        <v>74</v>
      </c>
      <c r="E3584">
        <v>1</v>
      </c>
      <c r="F3584">
        <v>40000</v>
      </c>
    </row>
    <row r="3585" spans="1:6" x14ac:dyDescent="0.25">
      <c r="A3585">
        <v>39</v>
      </c>
      <c r="B3585" t="s">
        <v>6</v>
      </c>
      <c r="C3585" t="s">
        <v>186</v>
      </c>
      <c r="D3585" t="s">
        <v>115</v>
      </c>
      <c r="E3585">
        <v>10</v>
      </c>
      <c r="F3585">
        <v>105000</v>
      </c>
    </row>
    <row r="3586" spans="1:6" x14ac:dyDescent="0.25">
      <c r="A3586">
        <v>31</v>
      </c>
      <c r="B3586" t="s">
        <v>6</v>
      </c>
      <c r="C3586" t="s">
        <v>196</v>
      </c>
      <c r="D3586" t="s">
        <v>112</v>
      </c>
      <c r="E3586">
        <v>2</v>
      </c>
      <c r="F3586">
        <v>35000</v>
      </c>
    </row>
    <row r="3587" spans="1:6" x14ac:dyDescent="0.25">
      <c r="A3587">
        <v>44</v>
      </c>
      <c r="B3587" t="s">
        <v>9</v>
      </c>
      <c r="C3587" t="s">
        <v>12</v>
      </c>
      <c r="D3587" t="s">
        <v>181</v>
      </c>
      <c r="E3587">
        <v>13</v>
      </c>
      <c r="F3587">
        <v>135000</v>
      </c>
    </row>
    <row r="3588" spans="1:6" x14ac:dyDescent="0.25">
      <c r="A3588">
        <v>28</v>
      </c>
      <c r="B3588" t="s">
        <v>6</v>
      </c>
      <c r="C3588" t="s">
        <v>185</v>
      </c>
      <c r="D3588" t="s">
        <v>74</v>
      </c>
      <c r="E3588">
        <v>4</v>
      </c>
      <c r="F3588">
        <v>65000</v>
      </c>
    </row>
    <row r="3589" spans="1:6" x14ac:dyDescent="0.25">
      <c r="A3589">
        <v>32</v>
      </c>
      <c r="B3589" t="s">
        <v>9</v>
      </c>
      <c r="C3589" t="s">
        <v>186</v>
      </c>
      <c r="D3589" t="s">
        <v>144</v>
      </c>
      <c r="E3589">
        <v>6</v>
      </c>
      <c r="F3589">
        <v>80000</v>
      </c>
    </row>
    <row r="3590" spans="1:6" x14ac:dyDescent="0.25">
      <c r="A3590">
        <v>45</v>
      </c>
      <c r="B3590" t="s">
        <v>6</v>
      </c>
      <c r="C3590" t="s">
        <v>12</v>
      </c>
      <c r="D3590" t="s">
        <v>181</v>
      </c>
      <c r="E3590">
        <v>14</v>
      </c>
      <c r="F3590">
        <v>140000</v>
      </c>
    </row>
    <row r="3591" spans="1:6" x14ac:dyDescent="0.25">
      <c r="A3591">
        <v>26</v>
      </c>
      <c r="B3591" t="s">
        <v>9</v>
      </c>
      <c r="C3591" t="s">
        <v>185</v>
      </c>
      <c r="D3591" t="s">
        <v>98</v>
      </c>
      <c r="E3591">
        <v>2</v>
      </c>
      <c r="F3591">
        <v>45000</v>
      </c>
    </row>
    <row r="3592" spans="1:6" x14ac:dyDescent="0.25">
      <c r="A3592">
        <v>38</v>
      </c>
      <c r="B3592" t="s">
        <v>6</v>
      </c>
      <c r="C3592" t="s">
        <v>186</v>
      </c>
      <c r="D3592" t="s">
        <v>115</v>
      </c>
      <c r="E3592">
        <v>8</v>
      </c>
      <c r="F3592">
        <v>95000</v>
      </c>
    </row>
    <row r="3593" spans="1:6" x14ac:dyDescent="0.25">
      <c r="A3593">
        <v>27</v>
      </c>
      <c r="B3593" t="s">
        <v>9</v>
      </c>
      <c r="C3593" t="s">
        <v>196</v>
      </c>
      <c r="D3593" t="s">
        <v>112</v>
      </c>
      <c r="E3593">
        <v>1</v>
      </c>
      <c r="F3593">
        <v>32000</v>
      </c>
    </row>
    <row r="3594" spans="1:6" x14ac:dyDescent="0.25">
      <c r="A3594">
        <v>33</v>
      </c>
      <c r="B3594" t="s">
        <v>6</v>
      </c>
      <c r="C3594" t="s">
        <v>185</v>
      </c>
      <c r="D3594" t="s">
        <v>74</v>
      </c>
      <c r="E3594">
        <v>5</v>
      </c>
      <c r="F3594">
        <v>70000</v>
      </c>
    </row>
    <row r="3595" spans="1:6" x14ac:dyDescent="0.25">
      <c r="A3595">
        <v>42</v>
      </c>
      <c r="B3595" t="s">
        <v>9</v>
      </c>
      <c r="C3595" t="s">
        <v>186</v>
      </c>
      <c r="D3595" t="s">
        <v>181</v>
      </c>
      <c r="E3595">
        <v>12</v>
      </c>
      <c r="F3595">
        <v>120000</v>
      </c>
    </row>
    <row r="3596" spans="1:6" x14ac:dyDescent="0.25">
      <c r="A3596">
        <v>29</v>
      </c>
      <c r="B3596" t="s">
        <v>6</v>
      </c>
      <c r="C3596" t="s">
        <v>186</v>
      </c>
      <c r="D3596" t="s">
        <v>144</v>
      </c>
      <c r="E3596">
        <v>4</v>
      </c>
      <c r="F3596">
        <v>70000</v>
      </c>
    </row>
    <row r="3597" spans="1:6" x14ac:dyDescent="0.25">
      <c r="A3597">
        <v>36</v>
      </c>
      <c r="B3597" t="s">
        <v>9</v>
      </c>
      <c r="C3597" t="s">
        <v>186</v>
      </c>
      <c r="D3597" t="s">
        <v>74</v>
      </c>
      <c r="E3597">
        <v>7</v>
      </c>
      <c r="F3597">
        <v>85000</v>
      </c>
    </row>
    <row r="3598" spans="1:6" x14ac:dyDescent="0.25">
      <c r="A3598">
        <v>30</v>
      </c>
      <c r="B3598" t="s">
        <v>6</v>
      </c>
      <c r="C3598" t="s">
        <v>196</v>
      </c>
      <c r="D3598" t="s">
        <v>148</v>
      </c>
      <c r="E3598">
        <v>2</v>
      </c>
      <c r="F3598">
        <v>33000</v>
      </c>
    </row>
    <row r="3599" spans="1:6" x14ac:dyDescent="0.25">
      <c r="A3599">
        <v>43</v>
      </c>
      <c r="B3599" t="s">
        <v>9</v>
      </c>
      <c r="C3599" t="s">
        <v>12</v>
      </c>
      <c r="D3599" t="s">
        <v>144</v>
      </c>
      <c r="E3599">
        <v>15</v>
      </c>
      <c r="F3599">
        <v>150000</v>
      </c>
    </row>
    <row r="3600" spans="1:6" x14ac:dyDescent="0.25">
      <c r="A3600">
        <v>34</v>
      </c>
      <c r="B3600" t="s">
        <v>6</v>
      </c>
      <c r="C3600" t="s">
        <v>185</v>
      </c>
      <c r="D3600" t="s">
        <v>98</v>
      </c>
      <c r="E3600">
        <v>3</v>
      </c>
      <c r="F3600">
        <v>50000</v>
      </c>
    </row>
    <row r="3601" spans="1:6" x14ac:dyDescent="0.25">
      <c r="A3601">
        <v>25</v>
      </c>
      <c r="B3601" t="s">
        <v>9</v>
      </c>
      <c r="C3601" t="s">
        <v>186</v>
      </c>
      <c r="D3601" t="s">
        <v>112</v>
      </c>
      <c r="E3601">
        <v>1</v>
      </c>
      <c r="F3601">
        <v>32000</v>
      </c>
    </row>
    <row r="3602" spans="1:6" x14ac:dyDescent="0.25">
      <c r="A3602">
        <v>37</v>
      </c>
      <c r="B3602" t="s">
        <v>6</v>
      </c>
      <c r="C3602" t="s">
        <v>12</v>
      </c>
      <c r="D3602" t="s">
        <v>181</v>
      </c>
      <c r="E3602">
        <v>11</v>
      </c>
      <c r="F3602">
        <v>115000</v>
      </c>
    </row>
    <row r="3603" spans="1:6" x14ac:dyDescent="0.25">
      <c r="A3603">
        <v>24</v>
      </c>
      <c r="B3603" t="s">
        <v>9</v>
      </c>
      <c r="C3603" t="s">
        <v>185</v>
      </c>
      <c r="D3603" t="s">
        <v>74</v>
      </c>
      <c r="E3603">
        <v>1</v>
      </c>
      <c r="F3603">
        <v>40000</v>
      </c>
    </row>
    <row r="3604" spans="1:6" x14ac:dyDescent="0.25">
      <c r="A3604">
        <v>39</v>
      </c>
      <c r="B3604" t="s">
        <v>6</v>
      </c>
      <c r="C3604" t="s">
        <v>186</v>
      </c>
      <c r="D3604" t="s">
        <v>115</v>
      </c>
      <c r="E3604">
        <v>10</v>
      </c>
      <c r="F3604">
        <v>105000</v>
      </c>
    </row>
    <row r="3605" spans="1:6" x14ac:dyDescent="0.25">
      <c r="A3605">
        <v>31</v>
      </c>
      <c r="B3605" t="s">
        <v>6</v>
      </c>
      <c r="C3605" t="s">
        <v>196</v>
      </c>
      <c r="D3605" t="s">
        <v>112</v>
      </c>
      <c r="E3605">
        <v>2</v>
      </c>
      <c r="F3605">
        <v>35000</v>
      </c>
    </row>
    <row r="3606" spans="1:6" x14ac:dyDescent="0.25">
      <c r="A3606">
        <v>44</v>
      </c>
      <c r="B3606" t="s">
        <v>9</v>
      </c>
      <c r="C3606" t="s">
        <v>12</v>
      </c>
      <c r="D3606" t="s">
        <v>181</v>
      </c>
      <c r="E3606">
        <v>13</v>
      </c>
      <c r="F3606">
        <v>135000</v>
      </c>
    </row>
    <row r="3607" spans="1:6" x14ac:dyDescent="0.25">
      <c r="A3607">
        <v>28</v>
      </c>
      <c r="B3607" t="s">
        <v>6</v>
      </c>
      <c r="C3607" t="s">
        <v>185</v>
      </c>
      <c r="D3607" t="s">
        <v>74</v>
      </c>
      <c r="E3607">
        <v>4</v>
      </c>
      <c r="F3607">
        <v>65000</v>
      </c>
    </row>
    <row r="3608" spans="1:6" x14ac:dyDescent="0.25">
      <c r="A3608">
        <v>32</v>
      </c>
      <c r="B3608" t="s">
        <v>9</v>
      </c>
      <c r="C3608" t="s">
        <v>186</v>
      </c>
      <c r="D3608" t="s">
        <v>144</v>
      </c>
      <c r="E3608">
        <v>6</v>
      </c>
      <c r="F3608">
        <v>80000</v>
      </c>
    </row>
    <row r="3609" spans="1:6" x14ac:dyDescent="0.25">
      <c r="A3609">
        <v>45</v>
      </c>
      <c r="B3609" t="s">
        <v>6</v>
      </c>
      <c r="C3609" t="s">
        <v>12</v>
      </c>
      <c r="D3609" t="s">
        <v>181</v>
      </c>
      <c r="E3609">
        <v>14</v>
      </c>
      <c r="F3609">
        <v>140000</v>
      </c>
    </row>
    <row r="3610" spans="1:6" x14ac:dyDescent="0.25">
      <c r="A3610">
        <v>26</v>
      </c>
      <c r="B3610" t="s">
        <v>9</v>
      </c>
      <c r="C3610" t="s">
        <v>185</v>
      </c>
      <c r="D3610" t="s">
        <v>98</v>
      </c>
      <c r="E3610">
        <v>2</v>
      </c>
      <c r="F3610">
        <v>45000</v>
      </c>
    </row>
    <row r="3611" spans="1:6" x14ac:dyDescent="0.25">
      <c r="A3611">
        <v>38</v>
      </c>
      <c r="B3611" t="s">
        <v>6</v>
      </c>
      <c r="C3611" t="s">
        <v>186</v>
      </c>
      <c r="D3611" t="s">
        <v>115</v>
      </c>
      <c r="E3611">
        <v>8</v>
      </c>
      <c r="F3611">
        <v>95000</v>
      </c>
    </row>
    <row r="3612" spans="1:6" x14ac:dyDescent="0.25">
      <c r="A3612">
        <v>27</v>
      </c>
      <c r="B3612" t="s">
        <v>9</v>
      </c>
      <c r="C3612" t="s">
        <v>196</v>
      </c>
      <c r="D3612" t="s">
        <v>112</v>
      </c>
      <c r="E3612">
        <v>1</v>
      </c>
      <c r="F3612">
        <v>32000</v>
      </c>
    </row>
    <row r="3613" spans="1:6" x14ac:dyDescent="0.25">
      <c r="A3613">
        <v>33</v>
      </c>
      <c r="B3613" t="s">
        <v>6</v>
      </c>
      <c r="C3613" t="s">
        <v>185</v>
      </c>
      <c r="D3613" t="s">
        <v>74</v>
      </c>
      <c r="E3613">
        <v>5</v>
      </c>
      <c r="F3613">
        <v>70000</v>
      </c>
    </row>
    <row r="3614" spans="1:6" x14ac:dyDescent="0.25">
      <c r="A3614">
        <v>42</v>
      </c>
      <c r="B3614" t="s">
        <v>9</v>
      </c>
      <c r="C3614" t="s">
        <v>186</v>
      </c>
      <c r="D3614" t="s">
        <v>181</v>
      </c>
      <c r="E3614">
        <v>12</v>
      </c>
      <c r="F3614">
        <v>120000</v>
      </c>
    </row>
    <row r="3615" spans="1:6" x14ac:dyDescent="0.25">
      <c r="A3615">
        <v>29</v>
      </c>
      <c r="B3615" t="s">
        <v>6</v>
      </c>
      <c r="C3615" t="s">
        <v>186</v>
      </c>
      <c r="D3615" t="s">
        <v>144</v>
      </c>
      <c r="E3615">
        <v>4</v>
      </c>
      <c r="F3615">
        <v>70000</v>
      </c>
    </row>
    <row r="3616" spans="1:6" x14ac:dyDescent="0.25">
      <c r="A3616">
        <v>36</v>
      </c>
      <c r="B3616" t="s">
        <v>9</v>
      </c>
      <c r="C3616" t="s">
        <v>186</v>
      </c>
      <c r="D3616" t="s">
        <v>74</v>
      </c>
      <c r="E3616">
        <v>7</v>
      </c>
      <c r="F3616">
        <v>85000</v>
      </c>
    </row>
    <row r="3617" spans="1:6" x14ac:dyDescent="0.25">
      <c r="A3617">
        <v>30</v>
      </c>
      <c r="B3617" t="s">
        <v>6</v>
      </c>
      <c r="C3617" t="s">
        <v>196</v>
      </c>
      <c r="D3617" t="s">
        <v>148</v>
      </c>
      <c r="E3617">
        <v>2</v>
      </c>
      <c r="F3617">
        <v>33000</v>
      </c>
    </row>
    <row r="3618" spans="1:6" x14ac:dyDescent="0.25">
      <c r="A3618">
        <v>43</v>
      </c>
      <c r="B3618" t="s">
        <v>9</v>
      </c>
      <c r="C3618" t="s">
        <v>12</v>
      </c>
      <c r="D3618" t="s">
        <v>144</v>
      </c>
      <c r="E3618">
        <v>15</v>
      </c>
      <c r="F3618">
        <v>150000</v>
      </c>
    </row>
    <row r="3619" spans="1:6" x14ac:dyDescent="0.25">
      <c r="A3619">
        <v>34</v>
      </c>
      <c r="B3619" t="s">
        <v>6</v>
      </c>
      <c r="C3619" t="s">
        <v>185</v>
      </c>
      <c r="D3619" t="s">
        <v>98</v>
      </c>
      <c r="E3619">
        <v>3</v>
      </c>
      <c r="F3619">
        <v>50000</v>
      </c>
    </row>
    <row r="3620" spans="1:6" x14ac:dyDescent="0.25">
      <c r="A3620">
        <v>25</v>
      </c>
      <c r="B3620" t="s">
        <v>9</v>
      </c>
      <c r="C3620" t="s">
        <v>186</v>
      </c>
      <c r="D3620" t="s">
        <v>112</v>
      </c>
      <c r="E3620">
        <v>1</v>
      </c>
      <c r="F3620">
        <v>32000</v>
      </c>
    </row>
    <row r="3621" spans="1:6" x14ac:dyDescent="0.25">
      <c r="A3621">
        <v>37</v>
      </c>
      <c r="B3621" t="s">
        <v>6</v>
      </c>
      <c r="C3621" t="s">
        <v>12</v>
      </c>
      <c r="D3621" t="s">
        <v>181</v>
      </c>
      <c r="E3621">
        <v>11</v>
      </c>
      <c r="F3621">
        <v>115000</v>
      </c>
    </row>
    <row r="3622" spans="1:6" x14ac:dyDescent="0.25">
      <c r="A3622">
        <v>24</v>
      </c>
      <c r="B3622" t="s">
        <v>9</v>
      </c>
      <c r="C3622" t="s">
        <v>185</v>
      </c>
      <c r="D3622" t="s">
        <v>74</v>
      </c>
      <c r="E3622">
        <v>1</v>
      </c>
      <c r="F3622">
        <v>40000</v>
      </c>
    </row>
    <row r="3623" spans="1:6" x14ac:dyDescent="0.25">
      <c r="A3623">
        <v>39</v>
      </c>
      <c r="B3623" t="s">
        <v>6</v>
      </c>
      <c r="C3623" t="s">
        <v>186</v>
      </c>
      <c r="D3623" t="s">
        <v>115</v>
      </c>
      <c r="E3623">
        <v>10</v>
      </c>
      <c r="F3623">
        <v>105000</v>
      </c>
    </row>
    <row r="3624" spans="1:6" x14ac:dyDescent="0.25">
      <c r="A3624">
        <v>31</v>
      </c>
      <c r="B3624" t="s">
        <v>6</v>
      </c>
      <c r="C3624" t="s">
        <v>196</v>
      </c>
      <c r="D3624" t="s">
        <v>112</v>
      </c>
      <c r="E3624">
        <v>2</v>
      </c>
      <c r="F3624">
        <v>35000</v>
      </c>
    </row>
    <row r="3625" spans="1:6" x14ac:dyDescent="0.25">
      <c r="A3625">
        <v>44</v>
      </c>
      <c r="B3625" t="s">
        <v>9</v>
      </c>
      <c r="C3625" t="s">
        <v>12</v>
      </c>
      <c r="D3625" t="s">
        <v>181</v>
      </c>
      <c r="E3625">
        <v>13</v>
      </c>
      <c r="F3625">
        <v>135000</v>
      </c>
    </row>
    <row r="3626" spans="1:6" x14ac:dyDescent="0.25">
      <c r="A3626">
        <v>28</v>
      </c>
      <c r="B3626" t="s">
        <v>6</v>
      </c>
      <c r="C3626" t="s">
        <v>185</v>
      </c>
      <c r="D3626" t="s">
        <v>74</v>
      </c>
      <c r="E3626">
        <v>4</v>
      </c>
      <c r="F3626">
        <v>65000</v>
      </c>
    </row>
    <row r="3627" spans="1:6" x14ac:dyDescent="0.25">
      <c r="A3627">
        <v>32</v>
      </c>
      <c r="B3627" t="s">
        <v>9</v>
      </c>
      <c r="C3627" t="s">
        <v>186</v>
      </c>
      <c r="D3627" t="s">
        <v>144</v>
      </c>
      <c r="E3627">
        <v>6</v>
      </c>
      <c r="F3627">
        <v>80000</v>
      </c>
    </row>
    <row r="3628" spans="1:6" x14ac:dyDescent="0.25">
      <c r="A3628">
        <v>45</v>
      </c>
      <c r="B3628" t="s">
        <v>6</v>
      </c>
      <c r="C3628" t="s">
        <v>12</v>
      </c>
      <c r="D3628" t="s">
        <v>181</v>
      </c>
      <c r="E3628">
        <v>14</v>
      </c>
      <c r="F3628">
        <v>140000</v>
      </c>
    </row>
    <row r="3629" spans="1:6" x14ac:dyDescent="0.25">
      <c r="A3629">
        <v>26</v>
      </c>
      <c r="B3629" t="s">
        <v>9</v>
      </c>
      <c r="C3629" t="s">
        <v>185</v>
      </c>
      <c r="D3629" t="s">
        <v>98</v>
      </c>
      <c r="E3629">
        <v>2</v>
      </c>
      <c r="F3629">
        <v>45000</v>
      </c>
    </row>
    <row r="3630" spans="1:6" x14ac:dyDescent="0.25">
      <c r="A3630">
        <v>38</v>
      </c>
      <c r="B3630" t="s">
        <v>6</v>
      </c>
      <c r="C3630" t="s">
        <v>186</v>
      </c>
      <c r="D3630" t="s">
        <v>115</v>
      </c>
      <c r="E3630">
        <v>8</v>
      </c>
      <c r="F3630">
        <v>95000</v>
      </c>
    </row>
    <row r="3631" spans="1:6" x14ac:dyDescent="0.25">
      <c r="A3631">
        <v>27</v>
      </c>
      <c r="B3631" t="s">
        <v>9</v>
      </c>
      <c r="C3631" t="s">
        <v>196</v>
      </c>
      <c r="D3631" t="s">
        <v>112</v>
      </c>
      <c r="E3631">
        <v>1</v>
      </c>
      <c r="F3631">
        <v>32000</v>
      </c>
    </row>
    <row r="3632" spans="1:6" x14ac:dyDescent="0.25">
      <c r="A3632">
        <v>33</v>
      </c>
      <c r="B3632" t="s">
        <v>6</v>
      </c>
      <c r="C3632" t="s">
        <v>185</v>
      </c>
      <c r="D3632" t="s">
        <v>74</v>
      </c>
      <c r="E3632">
        <v>5</v>
      </c>
      <c r="F3632">
        <v>70000</v>
      </c>
    </row>
    <row r="3633" spans="1:6" x14ac:dyDescent="0.25">
      <c r="A3633">
        <v>42</v>
      </c>
      <c r="B3633" t="s">
        <v>9</v>
      </c>
      <c r="C3633" t="s">
        <v>186</v>
      </c>
      <c r="D3633" t="s">
        <v>181</v>
      </c>
      <c r="E3633">
        <v>12</v>
      </c>
      <c r="F3633">
        <v>120000</v>
      </c>
    </row>
    <row r="3634" spans="1:6" x14ac:dyDescent="0.25">
      <c r="A3634">
        <v>29</v>
      </c>
      <c r="B3634" t="s">
        <v>6</v>
      </c>
      <c r="C3634" t="s">
        <v>186</v>
      </c>
      <c r="D3634" t="s">
        <v>144</v>
      </c>
      <c r="E3634">
        <v>4</v>
      </c>
      <c r="F3634">
        <v>70000</v>
      </c>
    </row>
    <row r="3635" spans="1:6" x14ac:dyDescent="0.25">
      <c r="A3635">
        <v>36</v>
      </c>
      <c r="B3635" t="s">
        <v>9</v>
      </c>
      <c r="C3635" t="s">
        <v>186</v>
      </c>
      <c r="D3635" t="s">
        <v>74</v>
      </c>
      <c r="E3635">
        <v>7</v>
      </c>
      <c r="F3635">
        <v>85000</v>
      </c>
    </row>
    <row r="3636" spans="1:6" x14ac:dyDescent="0.25">
      <c r="A3636">
        <v>30</v>
      </c>
      <c r="B3636" t="s">
        <v>6</v>
      </c>
      <c r="C3636" t="s">
        <v>196</v>
      </c>
      <c r="D3636" t="s">
        <v>148</v>
      </c>
      <c r="E3636">
        <v>2</v>
      </c>
      <c r="F3636">
        <v>33000</v>
      </c>
    </row>
    <row r="3637" spans="1:6" x14ac:dyDescent="0.25">
      <c r="A3637">
        <v>43</v>
      </c>
      <c r="B3637" t="s">
        <v>9</v>
      </c>
      <c r="C3637" t="s">
        <v>12</v>
      </c>
      <c r="D3637" t="s">
        <v>144</v>
      </c>
      <c r="E3637">
        <v>15</v>
      </c>
      <c r="F3637">
        <v>150000</v>
      </c>
    </row>
    <row r="3638" spans="1:6" x14ac:dyDescent="0.25">
      <c r="A3638">
        <v>34</v>
      </c>
      <c r="B3638" t="s">
        <v>6</v>
      </c>
      <c r="C3638" t="s">
        <v>185</v>
      </c>
      <c r="D3638" t="s">
        <v>98</v>
      </c>
      <c r="E3638">
        <v>3</v>
      </c>
      <c r="F3638">
        <v>50000</v>
      </c>
    </row>
    <row r="3639" spans="1:6" x14ac:dyDescent="0.25">
      <c r="A3639">
        <v>25</v>
      </c>
      <c r="B3639" t="s">
        <v>9</v>
      </c>
      <c r="C3639" t="s">
        <v>186</v>
      </c>
      <c r="D3639" t="s">
        <v>112</v>
      </c>
      <c r="E3639">
        <v>1</v>
      </c>
      <c r="F3639">
        <v>32000</v>
      </c>
    </row>
    <row r="3640" spans="1:6" x14ac:dyDescent="0.25">
      <c r="A3640">
        <v>37</v>
      </c>
      <c r="B3640" t="s">
        <v>6</v>
      </c>
      <c r="C3640" t="s">
        <v>12</v>
      </c>
      <c r="D3640" t="s">
        <v>181</v>
      </c>
      <c r="E3640">
        <v>11</v>
      </c>
      <c r="F3640">
        <v>115000</v>
      </c>
    </row>
    <row r="3641" spans="1:6" x14ac:dyDescent="0.25">
      <c r="A3641">
        <v>28</v>
      </c>
      <c r="B3641" t="s">
        <v>6</v>
      </c>
      <c r="C3641" t="s">
        <v>185</v>
      </c>
      <c r="D3641" t="s">
        <v>8</v>
      </c>
      <c r="E3641">
        <v>3</v>
      </c>
      <c r="F3641">
        <v>60000</v>
      </c>
    </row>
    <row r="3642" spans="1:6" x14ac:dyDescent="0.25">
      <c r="A3642">
        <v>37</v>
      </c>
      <c r="B3642" t="s">
        <v>9</v>
      </c>
      <c r="C3642" t="s">
        <v>186</v>
      </c>
      <c r="D3642" t="s">
        <v>27</v>
      </c>
      <c r="E3642">
        <v>9</v>
      </c>
      <c r="F3642">
        <v>100000</v>
      </c>
    </row>
    <row r="3643" spans="1:6" x14ac:dyDescent="0.25">
      <c r="A3643">
        <v>43</v>
      </c>
      <c r="B3643" t="s">
        <v>6</v>
      </c>
      <c r="C3643" t="s">
        <v>12</v>
      </c>
      <c r="D3643" t="s">
        <v>43</v>
      </c>
      <c r="E3643">
        <v>15</v>
      </c>
      <c r="F3643">
        <v>150000</v>
      </c>
    </row>
    <row r="3644" spans="1:6" x14ac:dyDescent="0.25">
      <c r="A3644">
        <v>31</v>
      </c>
      <c r="B3644" t="s">
        <v>9</v>
      </c>
      <c r="C3644" t="s">
        <v>185</v>
      </c>
      <c r="D3644" t="s">
        <v>197</v>
      </c>
      <c r="E3644">
        <v>4</v>
      </c>
      <c r="F3644">
        <v>55000</v>
      </c>
    </row>
    <row r="3645" spans="1:6" x14ac:dyDescent="0.25">
      <c r="A3645">
        <v>24</v>
      </c>
      <c r="B3645" t="s">
        <v>6</v>
      </c>
      <c r="C3645" t="s">
        <v>196</v>
      </c>
      <c r="D3645" t="s">
        <v>198</v>
      </c>
      <c r="E3645">
        <v>1</v>
      </c>
      <c r="F3645">
        <v>30000</v>
      </c>
    </row>
    <row r="3646" spans="1:6" x14ac:dyDescent="0.25">
      <c r="A3646">
        <v>29</v>
      </c>
      <c r="B3646" t="s">
        <v>9</v>
      </c>
      <c r="C3646" t="s">
        <v>186</v>
      </c>
      <c r="D3646" t="s">
        <v>21</v>
      </c>
      <c r="E3646">
        <v>5</v>
      </c>
      <c r="F3646">
        <v>70000</v>
      </c>
    </row>
    <row r="3647" spans="1:6" x14ac:dyDescent="0.25">
      <c r="A3647">
        <v>35</v>
      </c>
      <c r="B3647" t="s">
        <v>6</v>
      </c>
      <c r="C3647" t="s">
        <v>185</v>
      </c>
      <c r="D3647" t="s">
        <v>26</v>
      </c>
      <c r="E3647">
        <v>8</v>
      </c>
      <c r="F3647">
        <v>90000</v>
      </c>
    </row>
    <row r="3648" spans="1:6" x14ac:dyDescent="0.25">
      <c r="A3648">
        <v>26</v>
      </c>
      <c r="B3648" t="s">
        <v>9</v>
      </c>
      <c r="C3648" t="s">
        <v>186</v>
      </c>
      <c r="D3648" t="s">
        <v>19</v>
      </c>
      <c r="E3648">
        <v>2</v>
      </c>
      <c r="F3648">
        <v>40000</v>
      </c>
    </row>
    <row r="3649" spans="1:6" x14ac:dyDescent="0.25">
      <c r="A3649">
        <v>42</v>
      </c>
      <c r="B3649" t="s">
        <v>6</v>
      </c>
      <c r="C3649" t="s">
        <v>12</v>
      </c>
      <c r="D3649" t="s">
        <v>43</v>
      </c>
      <c r="E3649">
        <v>12</v>
      </c>
      <c r="F3649">
        <v>130000</v>
      </c>
    </row>
    <row r="3650" spans="1:6" x14ac:dyDescent="0.25">
      <c r="A3650">
        <v>34</v>
      </c>
      <c r="B3650" t="s">
        <v>9</v>
      </c>
      <c r="C3650" t="s">
        <v>185</v>
      </c>
      <c r="D3650" t="s">
        <v>199</v>
      </c>
      <c r="E3650">
        <v>6</v>
      </c>
      <c r="F3650">
        <v>75000</v>
      </c>
    </row>
    <row r="3651" spans="1:6" x14ac:dyDescent="0.25">
      <c r="A3651">
        <v>27</v>
      </c>
      <c r="B3651" t="s">
        <v>6</v>
      </c>
      <c r="C3651" t="s">
        <v>196</v>
      </c>
      <c r="D3651" t="s">
        <v>198</v>
      </c>
      <c r="E3651">
        <v>2</v>
      </c>
      <c r="F3651">
        <v>35000</v>
      </c>
    </row>
    <row r="3652" spans="1:6" x14ac:dyDescent="0.25">
      <c r="A3652">
        <v>38</v>
      </c>
      <c r="B3652" t="s">
        <v>9</v>
      </c>
      <c r="C3652" t="s">
        <v>186</v>
      </c>
      <c r="D3652" t="s">
        <v>27</v>
      </c>
      <c r="E3652">
        <v>10</v>
      </c>
      <c r="F3652">
        <v>110000</v>
      </c>
    </row>
    <row r="3653" spans="1:6" x14ac:dyDescent="0.25">
      <c r="A3653">
        <v>30</v>
      </c>
      <c r="B3653" t="s">
        <v>6</v>
      </c>
      <c r="C3653" t="s">
        <v>185</v>
      </c>
      <c r="D3653" t="s">
        <v>8</v>
      </c>
      <c r="E3653">
        <v>4</v>
      </c>
      <c r="F3653">
        <v>65000</v>
      </c>
    </row>
    <row r="3654" spans="1:6" x14ac:dyDescent="0.25">
      <c r="A3654">
        <v>45</v>
      </c>
      <c r="B3654" t="s">
        <v>6</v>
      </c>
      <c r="C3654" t="s">
        <v>12</v>
      </c>
      <c r="D3654" t="s">
        <v>43</v>
      </c>
      <c r="E3654">
        <v>18</v>
      </c>
      <c r="F3654">
        <v>180000</v>
      </c>
    </row>
    <row r="3655" spans="1:6" x14ac:dyDescent="0.25">
      <c r="A3655">
        <v>25</v>
      </c>
      <c r="B3655" t="s">
        <v>9</v>
      </c>
      <c r="C3655" t="s">
        <v>185</v>
      </c>
      <c r="D3655" t="s">
        <v>93</v>
      </c>
      <c r="E3655">
        <v>1</v>
      </c>
      <c r="F3655">
        <v>35000</v>
      </c>
    </row>
    <row r="3656" spans="1:6" x14ac:dyDescent="0.25">
      <c r="A3656">
        <v>40</v>
      </c>
      <c r="B3656" t="s">
        <v>9</v>
      </c>
      <c r="C3656" t="s">
        <v>186</v>
      </c>
      <c r="D3656" t="s">
        <v>199</v>
      </c>
      <c r="E3656">
        <v>11</v>
      </c>
      <c r="F3656">
        <v>120000</v>
      </c>
    </row>
    <row r="3657" spans="1:6" x14ac:dyDescent="0.25">
      <c r="A3657">
        <v>33</v>
      </c>
      <c r="B3657" t="s">
        <v>6</v>
      </c>
      <c r="C3657" t="s">
        <v>185</v>
      </c>
      <c r="D3657" t="s">
        <v>26</v>
      </c>
      <c r="E3657">
        <v>6</v>
      </c>
      <c r="F3657">
        <v>75000</v>
      </c>
    </row>
    <row r="3658" spans="1:6" x14ac:dyDescent="0.25">
      <c r="A3658">
        <v>29</v>
      </c>
      <c r="B3658" t="s">
        <v>9</v>
      </c>
      <c r="C3658" t="s">
        <v>196</v>
      </c>
      <c r="D3658" t="s">
        <v>198</v>
      </c>
      <c r="E3658">
        <v>1</v>
      </c>
      <c r="F3658">
        <v>30000</v>
      </c>
    </row>
    <row r="3659" spans="1:6" x14ac:dyDescent="0.25">
      <c r="A3659">
        <v>44</v>
      </c>
      <c r="B3659" t="s">
        <v>6</v>
      </c>
      <c r="C3659" t="s">
        <v>12</v>
      </c>
      <c r="D3659" t="s">
        <v>43</v>
      </c>
      <c r="E3659">
        <v>16</v>
      </c>
      <c r="F3659">
        <v>160000</v>
      </c>
    </row>
    <row r="3660" spans="1:6" x14ac:dyDescent="0.25">
      <c r="A3660">
        <v>26</v>
      </c>
      <c r="B3660" t="s">
        <v>6</v>
      </c>
      <c r="C3660" t="s">
        <v>185</v>
      </c>
      <c r="D3660" t="s">
        <v>21</v>
      </c>
      <c r="E3660">
        <v>3</v>
      </c>
      <c r="F3660">
        <v>60000</v>
      </c>
    </row>
    <row r="3661" spans="1:6" x14ac:dyDescent="0.25">
      <c r="A3661">
        <v>36</v>
      </c>
      <c r="B3661" t="s">
        <v>9</v>
      </c>
      <c r="C3661" t="s">
        <v>186</v>
      </c>
      <c r="D3661" t="s">
        <v>19</v>
      </c>
      <c r="E3661">
        <v>8</v>
      </c>
      <c r="F3661">
        <v>85000</v>
      </c>
    </row>
    <row r="3662" spans="1:6" x14ac:dyDescent="0.25">
      <c r="A3662">
        <v>31</v>
      </c>
      <c r="B3662" t="s">
        <v>6</v>
      </c>
      <c r="C3662" t="s">
        <v>185</v>
      </c>
      <c r="D3662" t="s">
        <v>26</v>
      </c>
      <c r="E3662">
        <v>5</v>
      </c>
      <c r="F3662">
        <v>70000</v>
      </c>
    </row>
    <row r="3663" spans="1:6" x14ac:dyDescent="0.25">
      <c r="A3663">
        <v>27</v>
      </c>
      <c r="B3663" t="s">
        <v>9</v>
      </c>
      <c r="C3663" t="s">
        <v>186</v>
      </c>
      <c r="D3663" t="s">
        <v>197</v>
      </c>
      <c r="E3663">
        <v>3</v>
      </c>
      <c r="F3663">
        <v>50000</v>
      </c>
    </row>
    <row r="3664" spans="1:6" x14ac:dyDescent="0.25">
      <c r="A3664">
        <v>42</v>
      </c>
      <c r="B3664" t="s">
        <v>6</v>
      </c>
      <c r="C3664" t="s">
        <v>12</v>
      </c>
      <c r="D3664" t="s">
        <v>43</v>
      </c>
      <c r="E3664">
        <v>13</v>
      </c>
      <c r="F3664">
        <v>140000</v>
      </c>
    </row>
    <row r="3665" spans="1:6" x14ac:dyDescent="0.25">
      <c r="A3665">
        <v>34</v>
      </c>
      <c r="B3665" t="s">
        <v>9</v>
      </c>
      <c r="C3665" t="s">
        <v>185</v>
      </c>
      <c r="D3665" t="s">
        <v>199</v>
      </c>
      <c r="E3665">
        <v>6</v>
      </c>
      <c r="F3665">
        <v>75000</v>
      </c>
    </row>
    <row r="3666" spans="1:6" x14ac:dyDescent="0.25">
      <c r="A3666">
        <v>28</v>
      </c>
      <c r="B3666" t="s">
        <v>6</v>
      </c>
      <c r="C3666" t="s">
        <v>196</v>
      </c>
      <c r="D3666" t="s">
        <v>198</v>
      </c>
      <c r="E3666">
        <v>2</v>
      </c>
      <c r="F3666">
        <v>35000</v>
      </c>
    </row>
    <row r="3667" spans="1:6" x14ac:dyDescent="0.25">
      <c r="A3667">
        <v>39</v>
      </c>
      <c r="B3667" t="s">
        <v>9</v>
      </c>
      <c r="C3667" t="s">
        <v>186</v>
      </c>
      <c r="D3667" t="s">
        <v>27</v>
      </c>
      <c r="E3667">
        <v>10</v>
      </c>
      <c r="F3667">
        <v>110000</v>
      </c>
    </row>
    <row r="3668" spans="1:6" x14ac:dyDescent="0.25">
      <c r="A3668">
        <v>31</v>
      </c>
      <c r="B3668" t="s">
        <v>6</v>
      </c>
      <c r="C3668" t="s">
        <v>185</v>
      </c>
      <c r="D3668" t="s">
        <v>8</v>
      </c>
      <c r="E3668">
        <v>4</v>
      </c>
      <c r="F3668">
        <v>65000</v>
      </c>
    </row>
    <row r="3669" spans="1:6" x14ac:dyDescent="0.25">
      <c r="A3669">
        <v>45</v>
      </c>
      <c r="B3669" t="s">
        <v>6</v>
      </c>
      <c r="C3669" t="s">
        <v>12</v>
      </c>
      <c r="D3669" t="s">
        <v>43</v>
      </c>
      <c r="E3669">
        <v>18</v>
      </c>
      <c r="F3669">
        <v>180000</v>
      </c>
    </row>
    <row r="3670" spans="1:6" x14ac:dyDescent="0.25">
      <c r="A3670">
        <v>25</v>
      </c>
      <c r="B3670" t="s">
        <v>9</v>
      </c>
      <c r="C3670" t="s">
        <v>185</v>
      </c>
      <c r="D3670" t="s">
        <v>93</v>
      </c>
      <c r="E3670">
        <v>1</v>
      </c>
      <c r="F3670">
        <v>35000</v>
      </c>
    </row>
    <row r="3671" spans="1:6" x14ac:dyDescent="0.25">
      <c r="A3671">
        <v>40</v>
      </c>
      <c r="B3671" t="s">
        <v>9</v>
      </c>
      <c r="C3671" t="s">
        <v>186</v>
      </c>
      <c r="D3671" t="s">
        <v>199</v>
      </c>
      <c r="E3671">
        <v>11</v>
      </c>
      <c r="F3671">
        <v>120000</v>
      </c>
    </row>
    <row r="3672" spans="1:6" x14ac:dyDescent="0.25">
      <c r="A3672">
        <v>33</v>
      </c>
      <c r="B3672" t="s">
        <v>6</v>
      </c>
      <c r="C3672" t="s">
        <v>185</v>
      </c>
      <c r="D3672" t="s">
        <v>26</v>
      </c>
      <c r="E3672">
        <v>6</v>
      </c>
      <c r="F3672">
        <v>75000</v>
      </c>
    </row>
    <row r="3673" spans="1:6" x14ac:dyDescent="0.25">
      <c r="A3673">
        <v>29</v>
      </c>
      <c r="B3673" t="s">
        <v>9</v>
      </c>
      <c r="C3673" t="s">
        <v>196</v>
      </c>
      <c r="D3673" t="s">
        <v>198</v>
      </c>
      <c r="E3673">
        <v>1</v>
      </c>
      <c r="F3673">
        <v>30000</v>
      </c>
    </row>
    <row r="3674" spans="1:6" x14ac:dyDescent="0.25">
      <c r="A3674">
        <v>44</v>
      </c>
      <c r="B3674" t="s">
        <v>6</v>
      </c>
      <c r="C3674" t="s">
        <v>12</v>
      </c>
      <c r="D3674" t="s">
        <v>43</v>
      </c>
      <c r="E3674">
        <v>16</v>
      </c>
      <c r="F3674">
        <v>160000</v>
      </c>
    </row>
    <row r="3675" spans="1:6" x14ac:dyDescent="0.25">
      <c r="A3675">
        <v>26</v>
      </c>
      <c r="B3675" t="s">
        <v>6</v>
      </c>
      <c r="C3675" t="s">
        <v>185</v>
      </c>
      <c r="D3675" t="s">
        <v>21</v>
      </c>
      <c r="E3675">
        <v>3</v>
      </c>
      <c r="F3675">
        <v>60000</v>
      </c>
    </row>
    <row r="3676" spans="1:6" x14ac:dyDescent="0.25">
      <c r="A3676">
        <v>36</v>
      </c>
      <c r="B3676" t="s">
        <v>9</v>
      </c>
      <c r="C3676" t="s">
        <v>186</v>
      </c>
      <c r="D3676" t="s">
        <v>19</v>
      </c>
      <c r="E3676">
        <v>8</v>
      </c>
      <c r="F3676">
        <v>85000</v>
      </c>
    </row>
    <row r="3677" spans="1:6" x14ac:dyDescent="0.25">
      <c r="A3677">
        <v>31</v>
      </c>
      <c r="B3677" t="s">
        <v>6</v>
      </c>
      <c r="C3677" t="s">
        <v>185</v>
      </c>
      <c r="D3677" t="s">
        <v>26</v>
      </c>
      <c r="E3677">
        <v>5</v>
      </c>
      <c r="F3677">
        <v>70000</v>
      </c>
    </row>
    <row r="3678" spans="1:6" x14ac:dyDescent="0.25">
      <c r="A3678">
        <v>27</v>
      </c>
      <c r="B3678" t="s">
        <v>9</v>
      </c>
      <c r="C3678" t="s">
        <v>186</v>
      </c>
      <c r="D3678" t="s">
        <v>197</v>
      </c>
      <c r="E3678">
        <v>3</v>
      </c>
      <c r="F3678">
        <v>50000</v>
      </c>
    </row>
    <row r="3679" spans="1:6" x14ac:dyDescent="0.25">
      <c r="A3679">
        <v>42</v>
      </c>
      <c r="B3679" t="s">
        <v>6</v>
      </c>
      <c r="C3679" t="s">
        <v>12</v>
      </c>
      <c r="D3679" t="s">
        <v>43</v>
      </c>
      <c r="E3679">
        <v>13</v>
      </c>
      <c r="F3679">
        <v>140000</v>
      </c>
    </row>
    <row r="3680" spans="1:6" x14ac:dyDescent="0.25">
      <c r="A3680">
        <v>34</v>
      </c>
      <c r="B3680" t="s">
        <v>9</v>
      </c>
      <c r="C3680" t="s">
        <v>185</v>
      </c>
      <c r="D3680" t="s">
        <v>199</v>
      </c>
      <c r="E3680">
        <v>6</v>
      </c>
      <c r="F3680">
        <v>75000</v>
      </c>
    </row>
    <row r="3681" spans="1:6" x14ac:dyDescent="0.25">
      <c r="A3681">
        <v>28</v>
      </c>
      <c r="B3681" t="s">
        <v>6</v>
      </c>
      <c r="C3681" t="s">
        <v>196</v>
      </c>
      <c r="D3681" t="s">
        <v>198</v>
      </c>
      <c r="E3681">
        <v>2</v>
      </c>
      <c r="F3681">
        <v>35000</v>
      </c>
    </row>
    <row r="3682" spans="1:6" x14ac:dyDescent="0.25">
      <c r="A3682">
        <v>39</v>
      </c>
      <c r="B3682" t="s">
        <v>9</v>
      </c>
      <c r="C3682" t="s">
        <v>186</v>
      </c>
      <c r="D3682" t="s">
        <v>27</v>
      </c>
      <c r="E3682">
        <v>10</v>
      </c>
      <c r="F3682">
        <v>110000</v>
      </c>
    </row>
    <row r="3683" spans="1:6" x14ac:dyDescent="0.25">
      <c r="A3683">
        <v>31</v>
      </c>
      <c r="B3683" t="s">
        <v>6</v>
      </c>
      <c r="C3683" t="s">
        <v>185</v>
      </c>
      <c r="D3683" t="s">
        <v>8</v>
      </c>
      <c r="E3683">
        <v>4</v>
      </c>
      <c r="F3683">
        <v>65000</v>
      </c>
    </row>
    <row r="3684" spans="1:6" x14ac:dyDescent="0.25">
      <c r="A3684">
        <v>45</v>
      </c>
      <c r="B3684" t="s">
        <v>6</v>
      </c>
      <c r="C3684" t="s">
        <v>12</v>
      </c>
      <c r="D3684" t="s">
        <v>43</v>
      </c>
      <c r="E3684">
        <v>18</v>
      </c>
      <c r="F3684">
        <v>180000</v>
      </c>
    </row>
    <row r="3685" spans="1:6" x14ac:dyDescent="0.25">
      <c r="A3685">
        <v>25</v>
      </c>
      <c r="B3685" t="s">
        <v>9</v>
      </c>
      <c r="C3685" t="s">
        <v>185</v>
      </c>
      <c r="D3685" t="s">
        <v>93</v>
      </c>
      <c r="E3685">
        <v>1</v>
      </c>
      <c r="F3685">
        <v>35000</v>
      </c>
    </row>
    <row r="3686" spans="1:6" x14ac:dyDescent="0.25">
      <c r="A3686">
        <v>40</v>
      </c>
      <c r="B3686" t="s">
        <v>9</v>
      </c>
      <c r="C3686" t="s">
        <v>186</v>
      </c>
      <c r="D3686" t="s">
        <v>199</v>
      </c>
      <c r="E3686">
        <v>11</v>
      </c>
      <c r="F3686">
        <v>120000</v>
      </c>
    </row>
    <row r="3687" spans="1:6" x14ac:dyDescent="0.25">
      <c r="A3687">
        <v>33</v>
      </c>
      <c r="B3687" t="s">
        <v>6</v>
      </c>
      <c r="C3687" t="s">
        <v>185</v>
      </c>
      <c r="D3687" t="s">
        <v>26</v>
      </c>
      <c r="E3687">
        <v>6</v>
      </c>
      <c r="F3687">
        <v>75000</v>
      </c>
    </row>
    <row r="3688" spans="1:6" x14ac:dyDescent="0.25">
      <c r="A3688">
        <v>29</v>
      </c>
      <c r="B3688" t="s">
        <v>9</v>
      </c>
      <c r="C3688" t="s">
        <v>196</v>
      </c>
      <c r="D3688" t="s">
        <v>198</v>
      </c>
      <c r="E3688">
        <v>1</v>
      </c>
      <c r="F3688">
        <v>30000</v>
      </c>
    </row>
    <row r="3689" spans="1:6" x14ac:dyDescent="0.25">
      <c r="A3689">
        <v>44</v>
      </c>
      <c r="B3689" t="s">
        <v>6</v>
      </c>
      <c r="C3689" t="s">
        <v>12</v>
      </c>
      <c r="D3689" t="s">
        <v>43</v>
      </c>
      <c r="E3689">
        <v>16</v>
      </c>
      <c r="F3689">
        <v>160000</v>
      </c>
    </row>
    <row r="3690" spans="1:6" x14ac:dyDescent="0.25">
      <c r="A3690">
        <v>26</v>
      </c>
      <c r="B3690" t="s">
        <v>6</v>
      </c>
      <c r="C3690" t="s">
        <v>185</v>
      </c>
      <c r="D3690" t="s">
        <v>21</v>
      </c>
      <c r="E3690">
        <v>3</v>
      </c>
      <c r="F3690">
        <v>60000</v>
      </c>
    </row>
    <row r="3691" spans="1:6" x14ac:dyDescent="0.25">
      <c r="A3691">
        <v>36</v>
      </c>
      <c r="B3691" t="s">
        <v>9</v>
      </c>
      <c r="C3691" t="s">
        <v>186</v>
      </c>
      <c r="D3691" t="s">
        <v>19</v>
      </c>
      <c r="E3691">
        <v>8</v>
      </c>
      <c r="F3691">
        <v>85000</v>
      </c>
    </row>
    <row r="3692" spans="1:6" x14ac:dyDescent="0.25">
      <c r="A3692">
        <v>31</v>
      </c>
      <c r="B3692" t="s">
        <v>6</v>
      </c>
      <c r="C3692" t="s">
        <v>185</v>
      </c>
      <c r="D3692" t="s">
        <v>26</v>
      </c>
      <c r="E3692">
        <v>5</v>
      </c>
      <c r="F3692">
        <v>70000</v>
      </c>
    </row>
    <row r="3693" spans="1:6" x14ac:dyDescent="0.25">
      <c r="A3693">
        <v>27</v>
      </c>
      <c r="B3693" t="s">
        <v>9</v>
      </c>
      <c r="C3693" t="s">
        <v>186</v>
      </c>
      <c r="D3693" t="s">
        <v>197</v>
      </c>
      <c r="E3693">
        <v>3</v>
      </c>
      <c r="F3693">
        <v>50000</v>
      </c>
    </row>
    <row r="3694" spans="1:6" x14ac:dyDescent="0.25">
      <c r="A3694">
        <v>42</v>
      </c>
      <c r="B3694" t="s">
        <v>6</v>
      </c>
      <c r="C3694" t="s">
        <v>12</v>
      </c>
      <c r="D3694" t="s">
        <v>43</v>
      </c>
      <c r="E3694">
        <v>13</v>
      </c>
      <c r="F3694">
        <v>140000</v>
      </c>
    </row>
    <row r="3695" spans="1:6" x14ac:dyDescent="0.25">
      <c r="A3695">
        <v>34</v>
      </c>
      <c r="B3695" t="s">
        <v>9</v>
      </c>
      <c r="C3695" t="s">
        <v>185</v>
      </c>
      <c r="D3695" t="s">
        <v>199</v>
      </c>
      <c r="E3695">
        <v>6</v>
      </c>
      <c r="F3695">
        <v>75000</v>
      </c>
    </row>
    <row r="3696" spans="1:6" x14ac:dyDescent="0.25">
      <c r="A3696">
        <v>28</v>
      </c>
      <c r="B3696" t="s">
        <v>6</v>
      </c>
      <c r="C3696" t="s">
        <v>196</v>
      </c>
      <c r="D3696" t="s">
        <v>198</v>
      </c>
      <c r="E3696">
        <v>2</v>
      </c>
      <c r="F3696">
        <v>35000</v>
      </c>
    </row>
    <row r="3697" spans="1:6" x14ac:dyDescent="0.25">
      <c r="A3697">
        <v>39</v>
      </c>
      <c r="B3697" t="s">
        <v>9</v>
      </c>
      <c r="C3697" t="s">
        <v>186</v>
      </c>
      <c r="D3697" t="s">
        <v>27</v>
      </c>
      <c r="E3697">
        <v>10</v>
      </c>
      <c r="F3697">
        <v>110000</v>
      </c>
    </row>
    <row r="3698" spans="1:6" x14ac:dyDescent="0.25">
      <c r="A3698">
        <v>31</v>
      </c>
      <c r="B3698" t="s">
        <v>6</v>
      </c>
      <c r="C3698" t="s">
        <v>185</v>
      </c>
      <c r="D3698" t="s">
        <v>8</v>
      </c>
      <c r="E3698">
        <v>4</v>
      </c>
      <c r="F3698">
        <v>65000</v>
      </c>
    </row>
    <row r="3699" spans="1:6" x14ac:dyDescent="0.25">
      <c r="A3699">
        <v>45</v>
      </c>
      <c r="B3699" t="s">
        <v>6</v>
      </c>
      <c r="C3699" t="s">
        <v>12</v>
      </c>
      <c r="D3699" t="s">
        <v>43</v>
      </c>
      <c r="E3699">
        <v>18</v>
      </c>
      <c r="F3699">
        <v>180000</v>
      </c>
    </row>
    <row r="3700" spans="1:6" x14ac:dyDescent="0.25">
      <c r="A3700">
        <v>25</v>
      </c>
      <c r="B3700" t="s">
        <v>9</v>
      </c>
      <c r="C3700" t="s">
        <v>185</v>
      </c>
      <c r="D3700" t="s">
        <v>93</v>
      </c>
      <c r="E3700">
        <v>1</v>
      </c>
      <c r="F3700">
        <v>35000</v>
      </c>
    </row>
    <row r="3701" spans="1:6" x14ac:dyDescent="0.25">
      <c r="A3701">
        <v>40</v>
      </c>
      <c r="B3701" t="s">
        <v>9</v>
      </c>
      <c r="C3701" t="s">
        <v>186</v>
      </c>
      <c r="D3701" t="s">
        <v>199</v>
      </c>
      <c r="E3701">
        <v>11</v>
      </c>
      <c r="F3701">
        <v>120000</v>
      </c>
    </row>
    <row r="3702" spans="1:6" x14ac:dyDescent="0.25">
      <c r="A3702">
        <v>33</v>
      </c>
      <c r="B3702" t="s">
        <v>6</v>
      </c>
      <c r="C3702" t="s">
        <v>185</v>
      </c>
      <c r="D3702" t="s">
        <v>26</v>
      </c>
      <c r="E3702">
        <v>6</v>
      </c>
      <c r="F3702">
        <v>75000</v>
      </c>
    </row>
    <row r="3703" spans="1:6" x14ac:dyDescent="0.25">
      <c r="A3703">
        <v>29</v>
      </c>
      <c r="B3703" t="s">
        <v>9</v>
      </c>
      <c r="C3703" t="s">
        <v>196</v>
      </c>
      <c r="D3703" t="s">
        <v>198</v>
      </c>
      <c r="E3703">
        <v>1</v>
      </c>
      <c r="F3703">
        <v>30000</v>
      </c>
    </row>
    <row r="3704" spans="1:6" x14ac:dyDescent="0.25">
      <c r="A3704">
        <v>44</v>
      </c>
      <c r="B3704" t="s">
        <v>6</v>
      </c>
      <c r="C3704" t="s">
        <v>12</v>
      </c>
      <c r="D3704" t="s">
        <v>43</v>
      </c>
      <c r="E3704">
        <v>16</v>
      </c>
      <c r="F3704">
        <v>160000</v>
      </c>
    </row>
    <row r="3705" spans="1:6" x14ac:dyDescent="0.25">
      <c r="A3705">
        <v>26</v>
      </c>
      <c r="B3705" t="s">
        <v>6</v>
      </c>
      <c r="C3705" t="s">
        <v>185</v>
      </c>
      <c r="D3705" t="s">
        <v>21</v>
      </c>
      <c r="E3705">
        <v>3</v>
      </c>
      <c r="F3705">
        <v>60000</v>
      </c>
    </row>
    <row r="3706" spans="1:6" x14ac:dyDescent="0.25">
      <c r="A3706">
        <v>36</v>
      </c>
      <c r="B3706" t="s">
        <v>9</v>
      </c>
      <c r="C3706" t="s">
        <v>186</v>
      </c>
      <c r="D3706" t="s">
        <v>19</v>
      </c>
      <c r="E3706">
        <v>8</v>
      </c>
      <c r="F3706">
        <v>85000</v>
      </c>
    </row>
    <row r="3707" spans="1:6" x14ac:dyDescent="0.25">
      <c r="A3707">
        <v>31</v>
      </c>
      <c r="B3707" t="s">
        <v>6</v>
      </c>
      <c r="C3707" t="s">
        <v>185</v>
      </c>
      <c r="D3707" t="s">
        <v>26</v>
      </c>
      <c r="E3707">
        <v>5</v>
      </c>
      <c r="F3707">
        <v>70000</v>
      </c>
    </row>
    <row r="3708" spans="1:6" x14ac:dyDescent="0.25">
      <c r="A3708">
        <v>27</v>
      </c>
      <c r="B3708" t="s">
        <v>9</v>
      </c>
      <c r="C3708" t="s">
        <v>186</v>
      </c>
      <c r="D3708" t="s">
        <v>197</v>
      </c>
      <c r="E3708">
        <v>3</v>
      </c>
      <c r="F3708">
        <v>50000</v>
      </c>
    </row>
    <row r="3709" spans="1:6" x14ac:dyDescent="0.25">
      <c r="A3709">
        <v>42</v>
      </c>
      <c r="B3709" t="s">
        <v>6</v>
      </c>
      <c r="C3709" t="s">
        <v>12</v>
      </c>
      <c r="D3709" t="s">
        <v>43</v>
      </c>
      <c r="E3709">
        <v>13</v>
      </c>
      <c r="F3709">
        <v>140000</v>
      </c>
    </row>
    <row r="3710" spans="1:6" x14ac:dyDescent="0.25">
      <c r="A3710">
        <v>34</v>
      </c>
      <c r="B3710" t="s">
        <v>9</v>
      </c>
      <c r="C3710" t="s">
        <v>185</v>
      </c>
      <c r="D3710" t="s">
        <v>199</v>
      </c>
      <c r="E3710">
        <v>6</v>
      </c>
      <c r="F3710">
        <v>75000</v>
      </c>
    </row>
    <row r="3711" spans="1:6" x14ac:dyDescent="0.25">
      <c r="A3711">
        <v>28</v>
      </c>
      <c r="B3711" t="s">
        <v>6</v>
      </c>
      <c r="C3711" t="s">
        <v>196</v>
      </c>
      <c r="D3711" t="s">
        <v>198</v>
      </c>
      <c r="E3711">
        <v>2</v>
      </c>
      <c r="F3711">
        <v>35000</v>
      </c>
    </row>
    <row r="3712" spans="1:6" x14ac:dyDescent="0.25">
      <c r="A3712">
        <v>39</v>
      </c>
      <c r="B3712" t="s">
        <v>9</v>
      </c>
      <c r="C3712" t="s">
        <v>186</v>
      </c>
      <c r="D3712" t="s">
        <v>27</v>
      </c>
      <c r="E3712">
        <v>10</v>
      </c>
      <c r="F3712">
        <v>110000</v>
      </c>
    </row>
    <row r="3713" spans="1:6" x14ac:dyDescent="0.25">
      <c r="A3713">
        <v>31</v>
      </c>
      <c r="B3713" t="s">
        <v>6</v>
      </c>
      <c r="C3713" t="s">
        <v>185</v>
      </c>
      <c r="D3713" t="s">
        <v>8</v>
      </c>
      <c r="E3713">
        <v>4</v>
      </c>
      <c r="F3713">
        <v>65000</v>
      </c>
    </row>
    <row r="3714" spans="1:6" x14ac:dyDescent="0.25">
      <c r="A3714">
        <v>45</v>
      </c>
      <c r="B3714" t="s">
        <v>6</v>
      </c>
      <c r="C3714" t="s">
        <v>12</v>
      </c>
      <c r="D3714" t="s">
        <v>43</v>
      </c>
      <c r="E3714">
        <v>18</v>
      </c>
      <c r="F3714">
        <v>180000</v>
      </c>
    </row>
    <row r="3715" spans="1:6" x14ac:dyDescent="0.25">
      <c r="A3715">
        <v>25</v>
      </c>
      <c r="B3715" t="s">
        <v>9</v>
      </c>
      <c r="C3715" t="s">
        <v>185</v>
      </c>
      <c r="D3715" t="s">
        <v>93</v>
      </c>
      <c r="E3715">
        <v>1</v>
      </c>
      <c r="F3715">
        <v>35000</v>
      </c>
    </row>
    <row r="3716" spans="1:6" x14ac:dyDescent="0.25">
      <c r="A3716">
        <v>40</v>
      </c>
      <c r="B3716" t="s">
        <v>9</v>
      </c>
      <c r="C3716" t="s">
        <v>186</v>
      </c>
      <c r="D3716" t="s">
        <v>199</v>
      </c>
      <c r="E3716">
        <v>11</v>
      </c>
      <c r="F3716">
        <v>120000</v>
      </c>
    </row>
    <row r="3717" spans="1:6" x14ac:dyDescent="0.25">
      <c r="A3717">
        <v>33</v>
      </c>
      <c r="B3717" t="s">
        <v>6</v>
      </c>
      <c r="C3717" t="s">
        <v>185</v>
      </c>
      <c r="D3717" t="s">
        <v>26</v>
      </c>
      <c r="E3717">
        <v>6</v>
      </c>
      <c r="F3717">
        <v>75000</v>
      </c>
    </row>
    <row r="3718" spans="1:6" x14ac:dyDescent="0.25">
      <c r="A3718">
        <v>29</v>
      </c>
      <c r="B3718" t="s">
        <v>9</v>
      </c>
      <c r="C3718" t="s">
        <v>196</v>
      </c>
      <c r="D3718" t="s">
        <v>198</v>
      </c>
      <c r="E3718">
        <v>1</v>
      </c>
      <c r="F3718">
        <v>30000</v>
      </c>
    </row>
    <row r="3719" spans="1:6" x14ac:dyDescent="0.25">
      <c r="A3719">
        <v>44</v>
      </c>
      <c r="B3719" t="s">
        <v>6</v>
      </c>
      <c r="C3719" t="s">
        <v>12</v>
      </c>
      <c r="D3719" t="s">
        <v>43</v>
      </c>
      <c r="E3719">
        <v>16</v>
      </c>
      <c r="F3719">
        <v>160000</v>
      </c>
    </row>
    <row r="3720" spans="1:6" x14ac:dyDescent="0.25">
      <c r="A3720">
        <v>26</v>
      </c>
      <c r="B3720" t="s">
        <v>6</v>
      </c>
      <c r="C3720" t="s">
        <v>185</v>
      </c>
      <c r="D3720" t="s">
        <v>21</v>
      </c>
      <c r="E3720">
        <v>3</v>
      </c>
      <c r="F3720">
        <v>60000</v>
      </c>
    </row>
    <row r="3721" spans="1:6" x14ac:dyDescent="0.25">
      <c r="A3721">
        <v>36</v>
      </c>
      <c r="B3721" t="s">
        <v>9</v>
      </c>
      <c r="C3721" t="s">
        <v>186</v>
      </c>
      <c r="D3721" t="s">
        <v>19</v>
      </c>
      <c r="E3721">
        <v>8</v>
      </c>
      <c r="F3721">
        <v>85000</v>
      </c>
    </row>
    <row r="3722" spans="1:6" x14ac:dyDescent="0.25">
      <c r="A3722">
        <v>31</v>
      </c>
      <c r="B3722" t="s">
        <v>6</v>
      </c>
      <c r="C3722" t="s">
        <v>185</v>
      </c>
      <c r="D3722" t="s">
        <v>26</v>
      </c>
      <c r="E3722">
        <v>5</v>
      </c>
      <c r="F3722">
        <v>70000</v>
      </c>
    </row>
    <row r="3723" spans="1:6" x14ac:dyDescent="0.25">
      <c r="A3723">
        <v>27</v>
      </c>
      <c r="B3723" t="s">
        <v>9</v>
      </c>
      <c r="C3723" t="s">
        <v>186</v>
      </c>
      <c r="D3723" t="s">
        <v>197</v>
      </c>
      <c r="E3723">
        <v>3</v>
      </c>
      <c r="F3723">
        <v>50000</v>
      </c>
    </row>
    <row r="3724" spans="1:6" x14ac:dyDescent="0.25">
      <c r="A3724">
        <v>42</v>
      </c>
      <c r="B3724" t="s">
        <v>6</v>
      </c>
      <c r="C3724" t="s">
        <v>12</v>
      </c>
      <c r="D3724" t="s">
        <v>43</v>
      </c>
      <c r="E3724">
        <v>13</v>
      </c>
      <c r="F3724">
        <v>140000</v>
      </c>
    </row>
    <row r="3725" spans="1:6" x14ac:dyDescent="0.25">
      <c r="A3725">
        <v>34</v>
      </c>
      <c r="B3725" t="s">
        <v>9</v>
      </c>
      <c r="C3725" t="s">
        <v>185</v>
      </c>
      <c r="D3725" t="s">
        <v>199</v>
      </c>
      <c r="E3725">
        <v>6</v>
      </c>
      <c r="F3725">
        <v>75000</v>
      </c>
    </row>
    <row r="3726" spans="1:6" x14ac:dyDescent="0.25">
      <c r="A3726">
        <v>28</v>
      </c>
      <c r="B3726" t="s">
        <v>6</v>
      </c>
      <c r="C3726" t="s">
        <v>196</v>
      </c>
      <c r="D3726" t="s">
        <v>198</v>
      </c>
      <c r="E3726">
        <v>2</v>
      </c>
      <c r="F3726">
        <v>35000</v>
      </c>
    </row>
    <row r="3727" spans="1:6" x14ac:dyDescent="0.25">
      <c r="A3727">
        <v>39</v>
      </c>
      <c r="B3727" t="s">
        <v>9</v>
      </c>
      <c r="C3727" t="s">
        <v>186</v>
      </c>
      <c r="D3727" t="s">
        <v>27</v>
      </c>
      <c r="E3727">
        <v>10</v>
      </c>
      <c r="F3727">
        <v>110000</v>
      </c>
    </row>
    <row r="3728" spans="1:6" x14ac:dyDescent="0.25">
      <c r="A3728">
        <v>31</v>
      </c>
      <c r="B3728" t="s">
        <v>6</v>
      </c>
      <c r="C3728" t="s">
        <v>185</v>
      </c>
      <c r="D3728" t="s">
        <v>8</v>
      </c>
      <c r="E3728">
        <v>4</v>
      </c>
      <c r="F3728">
        <v>65000</v>
      </c>
    </row>
    <row r="3729" spans="1:6" x14ac:dyDescent="0.25">
      <c r="A3729">
        <v>45</v>
      </c>
      <c r="B3729" t="s">
        <v>6</v>
      </c>
      <c r="C3729" t="s">
        <v>12</v>
      </c>
      <c r="D3729" t="s">
        <v>43</v>
      </c>
      <c r="E3729">
        <v>18</v>
      </c>
      <c r="F3729">
        <v>180000</v>
      </c>
    </row>
    <row r="3730" spans="1:6" x14ac:dyDescent="0.25">
      <c r="A3730">
        <v>25</v>
      </c>
      <c r="B3730" t="s">
        <v>9</v>
      </c>
      <c r="C3730" t="s">
        <v>185</v>
      </c>
      <c r="D3730" t="s">
        <v>93</v>
      </c>
      <c r="E3730">
        <v>1</v>
      </c>
      <c r="F3730">
        <v>35000</v>
      </c>
    </row>
    <row r="3731" spans="1:6" x14ac:dyDescent="0.25">
      <c r="A3731">
        <v>40</v>
      </c>
      <c r="B3731" t="s">
        <v>9</v>
      </c>
      <c r="C3731" t="s">
        <v>186</v>
      </c>
      <c r="D3731" t="s">
        <v>199</v>
      </c>
      <c r="E3731">
        <v>11</v>
      </c>
      <c r="F3731">
        <v>120000</v>
      </c>
    </row>
    <row r="3732" spans="1:6" x14ac:dyDescent="0.25">
      <c r="A3732">
        <v>33</v>
      </c>
      <c r="B3732" t="s">
        <v>6</v>
      </c>
      <c r="C3732" t="s">
        <v>185</v>
      </c>
      <c r="D3732" t="s">
        <v>26</v>
      </c>
      <c r="E3732">
        <v>6</v>
      </c>
      <c r="F3732">
        <v>75000</v>
      </c>
    </row>
    <row r="3733" spans="1:6" x14ac:dyDescent="0.25">
      <c r="A3733">
        <v>29</v>
      </c>
      <c r="B3733" t="s">
        <v>9</v>
      </c>
      <c r="C3733" t="s">
        <v>196</v>
      </c>
      <c r="D3733" t="s">
        <v>198</v>
      </c>
      <c r="E3733">
        <v>1</v>
      </c>
      <c r="F3733">
        <v>30000</v>
      </c>
    </row>
    <row r="3734" spans="1:6" x14ac:dyDescent="0.25">
      <c r="A3734">
        <v>44</v>
      </c>
      <c r="B3734" t="s">
        <v>6</v>
      </c>
      <c r="C3734" t="s">
        <v>12</v>
      </c>
      <c r="D3734" t="s">
        <v>43</v>
      </c>
      <c r="E3734">
        <v>16</v>
      </c>
      <c r="F3734">
        <v>160000</v>
      </c>
    </row>
    <row r="3735" spans="1:6" x14ac:dyDescent="0.25">
      <c r="A3735">
        <v>26</v>
      </c>
      <c r="B3735" t="s">
        <v>6</v>
      </c>
      <c r="C3735" t="s">
        <v>185</v>
      </c>
      <c r="D3735" t="s">
        <v>21</v>
      </c>
      <c r="E3735">
        <v>3</v>
      </c>
      <c r="F3735">
        <v>60000</v>
      </c>
    </row>
    <row r="3736" spans="1:6" x14ac:dyDescent="0.25">
      <c r="A3736">
        <v>36</v>
      </c>
      <c r="B3736" t="s">
        <v>9</v>
      </c>
      <c r="C3736" t="s">
        <v>186</v>
      </c>
      <c r="D3736" t="s">
        <v>19</v>
      </c>
      <c r="E3736">
        <v>8</v>
      </c>
      <c r="F3736">
        <v>85000</v>
      </c>
    </row>
    <row r="3737" spans="1:6" x14ac:dyDescent="0.25">
      <c r="A3737">
        <v>31</v>
      </c>
      <c r="B3737" t="s">
        <v>6</v>
      </c>
      <c r="C3737" t="s">
        <v>185</v>
      </c>
      <c r="D3737" t="s">
        <v>26</v>
      </c>
      <c r="E3737">
        <v>5</v>
      </c>
      <c r="F3737">
        <v>70000</v>
      </c>
    </row>
    <row r="3738" spans="1:6" x14ac:dyDescent="0.25">
      <c r="A3738">
        <v>27</v>
      </c>
      <c r="B3738" t="s">
        <v>9</v>
      </c>
      <c r="C3738" t="s">
        <v>186</v>
      </c>
      <c r="D3738" t="s">
        <v>197</v>
      </c>
      <c r="E3738">
        <v>3</v>
      </c>
      <c r="F3738">
        <v>50000</v>
      </c>
    </row>
    <row r="3739" spans="1:6" x14ac:dyDescent="0.25">
      <c r="A3739">
        <v>42</v>
      </c>
      <c r="B3739" t="s">
        <v>6</v>
      </c>
      <c r="C3739" t="s">
        <v>12</v>
      </c>
      <c r="D3739" t="s">
        <v>43</v>
      </c>
      <c r="E3739">
        <v>13</v>
      </c>
      <c r="F3739">
        <v>140000</v>
      </c>
    </row>
    <row r="3740" spans="1:6" x14ac:dyDescent="0.25">
      <c r="A3740">
        <v>34</v>
      </c>
      <c r="B3740" t="s">
        <v>9</v>
      </c>
      <c r="C3740" t="s">
        <v>185</v>
      </c>
      <c r="D3740" t="s">
        <v>199</v>
      </c>
      <c r="E3740">
        <v>6</v>
      </c>
      <c r="F3740">
        <v>75000</v>
      </c>
    </row>
    <row r="3741" spans="1:6" x14ac:dyDescent="0.25">
      <c r="A3741">
        <v>28</v>
      </c>
      <c r="B3741" t="s">
        <v>6</v>
      </c>
      <c r="C3741" t="s">
        <v>196</v>
      </c>
      <c r="D3741" t="s">
        <v>198</v>
      </c>
      <c r="E3741">
        <v>2</v>
      </c>
      <c r="F3741">
        <v>35000</v>
      </c>
    </row>
    <row r="3742" spans="1:6" x14ac:dyDescent="0.25">
      <c r="A3742">
        <v>39</v>
      </c>
      <c r="B3742" t="s">
        <v>9</v>
      </c>
      <c r="C3742" t="s">
        <v>186</v>
      </c>
      <c r="D3742" t="s">
        <v>27</v>
      </c>
      <c r="E3742">
        <v>10</v>
      </c>
      <c r="F3742">
        <v>110000</v>
      </c>
    </row>
    <row r="3743" spans="1:6" x14ac:dyDescent="0.25">
      <c r="A3743">
        <v>31</v>
      </c>
      <c r="B3743" t="s">
        <v>6</v>
      </c>
      <c r="C3743" t="s">
        <v>185</v>
      </c>
      <c r="D3743" t="s">
        <v>8</v>
      </c>
      <c r="E3743">
        <v>4</v>
      </c>
      <c r="F3743">
        <v>65000</v>
      </c>
    </row>
    <row r="3744" spans="1:6" x14ac:dyDescent="0.25">
      <c r="A3744">
        <v>45</v>
      </c>
      <c r="B3744" t="s">
        <v>6</v>
      </c>
      <c r="C3744" t="s">
        <v>12</v>
      </c>
      <c r="D3744" t="s">
        <v>43</v>
      </c>
      <c r="E3744">
        <v>18</v>
      </c>
      <c r="F3744">
        <v>180000</v>
      </c>
    </row>
    <row r="3745" spans="1:6" x14ac:dyDescent="0.25">
      <c r="A3745">
        <v>25</v>
      </c>
      <c r="B3745" t="s">
        <v>9</v>
      </c>
      <c r="C3745" t="s">
        <v>185</v>
      </c>
      <c r="D3745" t="s">
        <v>93</v>
      </c>
      <c r="E3745">
        <v>1</v>
      </c>
      <c r="F3745">
        <v>35000</v>
      </c>
    </row>
    <row r="3746" spans="1:6" x14ac:dyDescent="0.25">
      <c r="A3746">
        <v>40</v>
      </c>
      <c r="B3746" t="s">
        <v>9</v>
      </c>
      <c r="C3746" t="s">
        <v>186</v>
      </c>
      <c r="D3746" t="s">
        <v>199</v>
      </c>
      <c r="E3746">
        <v>11</v>
      </c>
      <c r="F3746">
        <v>120000</v>
      </c>
    </row>
    <row r="3747" spans="1:6" x14ac:dyDescent="0.25">
      <c r="A3747">
        <v>33</v>
      </c>
      <c r="B3747" t="s">
        <v>6</v>
      </c>
      <c r="C3747" t="s">
        <v>185</v>
      </c>
      <c r="D3747" t="s">
        <v>26</v>
      </c>
      <c r="E3747">
        <v>6</v>
      </c>
      <c r="F3747">
        <v>75000</v>
      </c>
    </row>
    <row r="3748" spans="1:6" x14ac:dyDescent="0.25">
      <c r="A3748">
        <v>29</v>
      </c>
      <c r="B3748" t="s">
        <v>9</v>
      </c>
      <c r="C3748" t="s">
        <v>196</v>
      </c>
      <c r="D3748" t="s">
        <v>198</v>
      </c>
      <c r="E3748">
        <v>1</v>
      </c>
      <c r="F3748">
        <v>30000</v>
      </c>
    </row>
    <row r="3749" spans="1:6" x14ac:dyDescent="0.25">
      <c r="A3749">
        <v>44</v>
      </c>
      <c r="B3749" t="s">
        <v>6</v>
      </c>
      <c r="C3749" t="s">
        <v>12</v>
      </c>
      <c r="D3749" t="s">
        <v>43</v>
      </c>
      <c r="E3749">
        <v>16</v>
      </c>
      <c r="F3749">
        <v>160000</v>
      </c>
    </row>
    <row r="3750" spans="1:6" x14ac:dyDescent="0.25">
      <c r="A3750">
        <v>26</v>
      </c>
      <c r="B3750" t="s">
        <v>6</v>
      </c>
      <c r="C3750" t="s">
        <v>185</v>
      </c>
      <c r="D3750" t="s">
        <v>21</v>
      </c>
      <c r="E3750">
        <v>3</v>
      </c>
      <c r="F3750">
        <v>60000</v>
      </c>
    </row>
    <row r="3751" spans="1:6" x14ac:dyDescent="0.25">
      <c r="A3751">
        <v>36</v>
      </c>
      <c r="B3751" t="s">
        <v>9</v>
      </c>
      <c r="C3751" t="s">
        <v>186</v>
      </c>
      <c r="D3751" t="s">
        <v>19</v>
      </c>
      <c r="E3751">
        <v>8</v>
      </c>
      <c r="F3751">
        <v>85000</v>
      </c>
    </row>
    <row r="3752" spans="1:6" x14ac:dyDescent="0.25">
      <c r="A3752">
        <v>31</v>
      </c>
      <c r="B3752" t="s">
        <v>6</v>
      </c>
      <c r="C3752" t="s">
        <v>185</v>
      </c>
      <c r="D3752" t="s">
        <v>26</v>
      </c>
      <c r="E3752">
        <v>5</v>
      </c>
      <c r="F3752">
        <v>70000</v>
      </c>
    </row>
    <row r="3753" spans="1:6" x14ac:dyDescent="0.25">
      <c r="A3753">
        <v>27</v>
      </c>
      <c r="B3753" t="s">
        <v>9</v>
      </c>
      <c r="C3753" t="s">
        <v>186</v>
      </c>
      <c r="D3753" t="s">
        <v>197</v>
      </c>
      <c r="E3753">
        <v>3</v>
      </c>
      <c r="F3753">
        <v>50000</v>
      </c>
    </row>
    <row r="3754" spans="1:6" x14ac:dyDescent="0.25">
      <c r="A3754">
        <v>42</v>
      </c>
      <c r="B3754" t="s">
        <v>6</v>
      </c>
      <c r="C3754" t="s">
        <v>12</v>
      </c>
      <c r="D3754" t="s">
        <v>43</v>
      </c>
      <c r="E3754">
        <v>13</v>
      </c>
      <c r="F3754">
        <v>140000</v>
      </c>
    </row>
    <row r="3755" spans="1:6" x14ac:dyDescent="0.25">
      <c r="A3755">
        <v>34</v>
      </c>
      <c r="B3755" t="s">
        <v>9</v>
      </c>
      <c r="C3755" t="s">
        <v>185</v>
      </c>
      <c r="D3755" t="s">
        <v>199</v>
      </c>
      <c r="E3755">
        <v>6</v>
      </c>
      <c r="F3755">
        <v>75000</v>
      </c>
    </row>
    <row r="3756" spans="1:6" x14ac:dyDescent="0.25">
      <c r="A3756">
        <v>28</v>
      </c>
      <c r="B3756" t="s">
        <v>6</v>
      </c>
      <c r="C3756" t="s">
        <v>196</v>
      </c>
      <c r="D3756" t="s">
        <v>198</v>
      </c>
      <c r="E3756">
        <v>2</v>
      </c>
      <c r="F3756">
        <v>35000</v>
      </c>
    </row>
    <row r="3757" spans="1:6" x14ac:dyDescent="0.25">
      <c r="A3757">
        <v>39</v>
      </c>
      <c r="B3757" t="s">
        <v>9</v>
      </c>
      <c r="C3757" t="s">
        <v>186</v>
      </c>
      <c r="D3757" t="s">
        <v>27</v>
      </c>
      <c r="E3757">
        <v>10</v>
      </c>
      <c r="F3757">
        <v>110000</v>
      </c>
    </row>
    <row r="3758" spans="1:6" x14ac:dyDescent="0.25">
      <c r="A3758">
        <v>31</v>
      </c>
      <c r="B3758" t="s">
        <v>6</v>
      </c>
      <c r="C3758" t="s">
        <v>185</v>
      </c>
      <c r="D3758" t="s">
        <v>8</v>
      </c>
      <c r="E3758">
        <v>4</v>
      </c>
      <c r="F3758">
        <v>65000</v>
      </c>
    </row>
    <row r="3759" spans="1:6" x14ac:dyDescent="0.25">
      <c r="A3759">
        <v>45</v>
      </c>
      <c r="B3759" t="s">
        <v>6</v>
      </c>
      <c r="C3759" t="s">
        <v>12</v>
      </c>
      <c r="D3759" t="s">
        <v>43</v>
      </c>
      <c r="E3759">
        <v>18</v>
      </c>
      <c r="F3759">
        <v>180000</v>
      </c>
    </row>
    <row r="3760" spans="1:6" x14ac:dyDescent="0.25">
      <c r="A3760">
        <v>25</v>
      </c>
      <c r="B3760" t="s">
        <v>9</v>
      </c>
      <c r="C3760" t="s">
        <v>185</v>
      </c>
      <c r="D3760" t="s">
        <v>93</v>
      </c>
      <c r="E3760">
        <v>1</v>
      </c>
      <c r="F3760">
        <v>35000</v>
      </c>
    </row>
    <row r="3761" spans="1:6" x14ac:dyDescent="0.25">
      <c r="A3761">
        <v>40</v>
      </c>
      <c r="B3761" t="s">
        <v>9</v>
      </c>
      <c r="C3761" t="s">
        <v>186</v>
      </c>
      <c r="D3761" t="s">
        <v>199</v>
      </c>
      <c r="E3761">
        <v>11</v>
      </c>
      <c r="F3761">
        <v>120000</v>
      </c>
    </row>
    <row r="3762" spans="1:6" x14ac:dyDescent="0.25">
      <c r="A3762">
        <v>33</v>
      </c>
      <c r="B3762" t="s">
        <v>6</v>
      </c>
      <c r="C3762" t="s">
        <v>185</v>
      </c>
      <c r="D3762" t="s">
        <v>26</v>
      </c>
      <c r="E3762">
        <v>6</v>
      </c>
      <c r="F3762">
        <v>75000</v>
      </c>
    </row>
    <row r="3763" spans="1:6" x14ac:dyDescent="0.25">
      <c r="A3763">
        <v>29</v>
      </c>
      <c r="B3763" t="s">
        <v>9</v>
      </c>
      <c r="C3763" t="s">
        <v>196</v>
      </c>
      <c r="D3763" t="s">
        <v>198</v>
      </c>
      <c r="E3763">
        <v>1</v>
      </c>
      <c r="F3763">
        <v>30000</v>
      </c>
    </row>
    <row r="3764" spans="1:6" x14ac:dyDescent="0.25">
      <c r="A3764">
        <v>44</v>
      </c>
      <c r="B3764" t="s">
        <v>6</v>
      </c>
      <c r="C3764" t="s">
        <v>12</v>
      </c>
      <c r="D3764" t="s">
        <v>43</v>
      </c>
      <c r="E3764">
        <v>16</v>
      </c>
      <c r="F3764">
        <v>160000</v>
      </c>
    </row>
    <row r="3765" spans="1:6" x14ac:dyDescent="0.25">
      <c r="A3765">
        <v>26</v>
      </c>
      <c r="B3765" t="s">
        <v>6</v>
      </c>
      <c r="C3765" t="s">
        <v>185</v>
      </c>
      <c r="D3765" t="s">
        <v>21</v>
      </c>
      <c r="E3765">
        <v>3</v>
      </c>
      <c r="F3765">
        <v>60000</v>
      </c>
    </row>
    <row r="3766" spans="1:6" x14ac:dyDescent="0.25">
      <c r="A3766">
        <v>27</v>
      </c>
      <c r="B3766" t="s">
        <v>6</v>
      </c>
      <c r="C3766" t="s">
        <v>185</v>
      </c>
      <c r="D3766" t="s">
        <v>8</v>
      </c>
      <c r="E3766">
        <v>3</v>
      </c>
      <c r="F3766">
        <v>60000</v>
      </c>
    </row>
    <row r="3767" spans="1:6" x14ac:dyDescent="0.25">
      <c r="A3767">
        <v>38</v>
      </c>
      <c r="B3767" t="s">
        <v>9</v>
      </c>
      <c r="C3767" t="s">
        <v>186</v>
      </c>
      <c r="D3767" t="s">
        <v>27</v>
      </c>
      <c r="E3767">
        <v>9</v>
      </c>
      <c r="F3767">
        <v>100000</v>
      </c>
    </row>
    <row r="3768" spans="1:6" x14ac:dyDescent="0.25">
      <c r="A3768">
        <v>44</v>
      </c>
      <c r="B3768" t="s">
        <v>6</v>
      </c>
      <c r="C3768" t="s">
        <v>12</v>
      </c>
      <c r="D3768" t="s">
        <v>43</v>
      </c>
      <c r="E3768">
        <v>15</v>
      </c>
      <c r="F3768">
        <v>150000</v>
      </c>
    </row>
    <row r="3769" spans="1:6" x14ac:dyDescent="0.25">
      <c r="A3769">
        <v>30</v>
      </c>
      <c r="B3769" t="s">
        <v>9</v>
      </c>
      <c r="C3769" t="s">
        <v>185</v>
      </c>
      <c r="D3769" t="s">
        <v>197</v>
      </c>
      <c r="E3769">
        <v>4</v>
      </c>
      <c r="F3769">
        <v>55000</v>
      </c>
    </row>
    <row r="3770" spans="1:6" x14ac:dyDescent="0.25">
      <c r="A3770">
        <v>23</v>
      </c>
      <c r="B3770" t="s">
        <v>6</v>
      </c>
      <c r="C3770" t="s">
        <v>196</v>
      </c>
      <c r="D3770" t="s">
        <v>198</v>
      </c>
      <c r="E3770">
        <v>1</v>
      </c>
      <c r="F3770">
        <v>30000</v>
      </c>
    </row>
    <row r="3771" spans="1:6" x14ac:dyDescent="0.25">
      <c r="A3771">
        <v>28</v>
      </c>
      <c r="B3771" t="s">
        <v>9</v>
      </c>
      <c r="C3771" t="s">
        <v>186</v>
      </c>
      <c r="D3771" t="s">
        <v>21</v>
      </c>
      <c r="E3771">
        <v>5</v>
      </c>
      <c r="F3771">
        <v>70000</v>
      </c>
    </row>
    <row r="3772" spans="1:6" x14ac:dyDescent="0.25">
      <c r="A3772">
        <v>34</v>
      </c>
      <c r="B3772" t="s">
        <v>6</v>
      </c>
      <c r="C3772" t="s">
        <v>185</v>
      </c>
      <c r="D3772" t="s">
        <v>26</v>
      </c>
      <c r="E3772">
        <v>8</v>
      </c>
      <c r="F3772">
        <v>90000</v>
      </c>
    </row>
    <row r="3773" spans="1:6" x14ac:dyDescent="0.25">
      <c r="A3773">
        <v>25</v>
      </c>
      <c r="B3773" t="s">
        <v>9</v>
      </c>
      <c r="C3773" t="s">
        <v>186</v>
      </c>
      <c r="D3773" t="s">
        <v>19</v>
      </c>
      <c r="E3773">
        <v>2</v>
      </c>
      <c r="F3773">
        <v>40000</v>
      </c>
    </row>
    <row r="3774" spans="1:6" x14ac:dyDescent="0.25">
      <c r="A3774">
        <v>41</v>
      </c>
      <c r="B3774" t="s">
        <v>6</v>
      </c>
      <c r="C3774" t="s">
        <v>12</v>
      </c>
      <c r="D3774" t="s">
        <v>43</v>
      </c>
      <c r="E3774">
        <v>12</v>
      </c>
      <c r="F3774">
        <v>130000</v>
      </c>
    </row>
    <row r="3775" spans="1:6" x14ac:dyDescent="0.25">
      <c r="A3775">
        <v>33</v>
      </c>
      <c r="B3775" t="s">
        <v>9</v>
      </c>
      <c r="C3775" t="s">
        <v>185</v>
      </c>
      <c r="D3775" t="s">
        <v>199</v>
      </c>
      <c r="E3775">
        <v>6</v>
      </c>
      <c r="F3775">
        <v>75000</v>
      </c>
    </row>
    <row r="3776" spans="1:6" x14ac:dyDescent="0.25">
      <c r="A3776">
        <v>26</v>
      </c>
      <c r="B3776" t="s">
        <v>6</v>
      </c>
      <c r="C3776" t="s">
        <v>196</v>
      </c>
      <c r="D3776" t="s">
        <v>198</v>
      </c>
      <c r="E3776">
        <v>2</v>
      </c>
      <c r="F3776">
        <v>35000</v>
      </c>
    </row>
    <row r="3777" spans="1:6" x14ac:dyDescent="0.25">
      <c r="A3777">
        <v>37</v>
      </c>
      <c r="B3777" t="s">
        <v>9</v>
      </c>
      <c r="C3777" t="s">
        <v>186</v>
      </c>
      <c r="D3777" t="s">
        <v>27</v>
      </c>
      <c r="E3777">
        <v>10</v>
      </c>
      <c r="F3777">
        <v>110000</v>
      </c>
    </row>
    <row r="3778" spans="1:6" x14ac:dyDescent="0.25">
      <c r="A3778">
        <v>29</v>
      </c>
      <c r="B3778" t="s">
        <v>6</v>
      </c>
      <c r="C3778" t="s">
        <v>185</v>
      </c>
      <c r="D3778" t="s">
        <v>8</v>
      </c>
      <c r="E3778">
        <v>4</v>
      </c>
      <c r="F3778">
        <v>65000</v>
      </c>
    </row>
    <row r="3779" spans="1:6" x14ac:dyDescent="0.25">
      <c r="A3779">
        <v>46</v>
      </c>
      <c r="B3779" t="s">
        <v>6</v>
      </c>
      <c r="C3779" t="s">
        <v>12</v>
      </c>
      <c r="D3779" t="s">
        <v>43</v>
      </c>
      <c r="E3779">
        <v>18</v>
      </c>
      <c r="F3779">
        <v>180000</v>
      </c>
    </row>
    <row r="3780" spans="1:6" x14ac:dyDescent="0.25">
      <c r="A3780">
        <v>26</v>
      </c>
      <c r="B3780" t="s">
        <v>9</v>
      </c>
      <c r="C3780" t="s">
        <v>185</v>
      </c>
      <c r="D3780" t="s">
        <v>93</v>
      </c>
      <c r="E3780">
        <v>1</v>
      </c>
      <c r="F3780">
        <v>35000</v>
      </c>
    </row>
    <row r="3781" spans="1:6" x14ac:dyDescent="0.25">
      <c r="A3781">
        <v>39</v>
      </c>
      <c r="B3781" t="s">
        <v>9</v>
      </c>
      <c r="C3781" t="s">
        <v>186</v>
      </c>
      <c r="D3781" t="s">
        <v>199</v>
      </c>
      <c r="E3781">
        <v>11</v>
      </c>
      <c r="F3781">
        <v>120000</v>
      </c>
    </row>
    <row r="3782" spans="1:6" x14ac:dyDescent="0.25">
      <c r="A3782">
        <v>32</v>
      </c>
      <c r="B3782" t="s">
        <v>6</v>
      </c>
      <c r="C3782" t="s">
        <v>185</v>
      </c>
      <c r="D3782" t="s">
        <v>26</v>
      </c>
      <c r="E3782">
        <v>6</v>
      </c>
      <c r="F3782">
        <v>75000</v>
      </c>
    </row>
    <row r="3783" spans="1:6" x14ac:dyDescent="0.25">
      <c r="A3783">
        <v>28</v>
      </c>
      <c r="B3783" t="s">
        <v>9</v>
      </c>
      <c r="C3783" t="s">
        <v>196</v>
      </c>
      <c r="D3783" t="s">
        <v>198</v>
      </c>
      <c r="E3783">
        <v>1</v>
      </c>
      <c r="F3783">
        <v>30000</v>
      </c>
    </row>
    <row r="3784" spans="1:6" x14ac:dyDescent="0.25">
      <c r="A3784">
        <v>43</v>
      </c>
      <c r="B3784" t="s">
        <v>6</v>
      </c>
      <c r="C3784" t="s">
        <v>12</v>
      </c>
      <c r="D3784" t="s">
        <v>43</v>
      </c>
      <c r="E3784">
        <v>16</v>
      </c>
      <c r="F3784">
        <v>160000</v>
      </c>
    </row>
    <row r="3785" spans="1:6" x14ac:dyDescent="0.25">
      <c r="A3785">
        <v>27</v>
      </c>
      <c r="B3785" t="s">
        <v>6</v>
      </c>
      <c r="C3785" t="s">
        <v>185</v>
      </c>
      <c r="D3785" t="s">
        <v>21</v>
      </c>
      <c r="E3785">
        <v>3</v>
      </c>
      <c r="F3785">
        <v>60000</v>
      </c>
    </row>
    <row r="3786" spans="1:6" x14ac:dyDescent="0.25">
      <c r="A3786">
        <v>35</v>
      </c>
      <c r="B3786" t="s">
        <v>9</v>
      </c>
      <c r="C3786" t="s">
        <v>186</v>
      </c>
      <c r="D3786" t="s">
        <v>19</v>
      </c>
      <c r="E3786">
        <v>8</v>
      </c>
      <c r="F3786">
        <v>85000</v>
      </c>
    </row>
    <row r="3787" spans="1:6" x14ac:dyDescent="0.25">
      <c r="A3787">
        <v>30</v>
      </c>
      <c r="B3787" t="s">
        <v>6</v>
      </c>
      <c r="C3787" t="s">
        <v>185</v>
      </c>
      <c r="D3787" t="s">
        <v>26</v>
      </c>
      <c r="E3787">
        <v>5</v>
      </c>
      <c r="F3787">
        <v>70000</v>
      </c>
    </row>
    <row r="3788" spans="1:6" x14ac:dyDescent="0.25">
      <c r="A3788">
        <v>26</v>
      </c>
      <c r="B3788" t="s">
        <v>9</v>
      </c>
      <c r="C3788" t="s">
        <v>186</v>
      </c>
      <c r="D3788" t="s">
        <v>197</v>
      </c>
      <c r="E3788">
        <v>3</v>
      </c>
      <c r="F3788">
        <v>50000</v>
      </c>
    </row>
    <row r="3789" spans="1:6" x14ac:dyDescent="0.25">
      <c r="A3789">
        <v>41</v>
      </c>
      <c r="B3789" t="s">
        <v>6</v>
      </c>
      <c r="C3789" t="s">
        <v>12</v>
      </c>
      <c r="D3789" t="s">
        <v>43</v>
      </c>
      <c r="E3789">
        <v>13</v>
      </c>
      <c r="F3789">
        <v>140000</v>
      </c>
    </row>
    <row r="3790" spans="1:6" x14ac:dyDescent="0.25">
      <c r="A3790">
        <v>33</v>
      </c>
      <c r="B3790" t="s">
        <v>9</v>
      </c>
      <c r="C3790" t="s">
        <v>185</v>
      </c>
      <c r="D3790" t="s">
        <v>199</v>
      </c>
      <c r="E3790">
        <v>6</v>
      </c>
      <c r="F3790">
        <v>75000</v>
      </c>
    </row>
    <row r="3791" spans="1:6" x14ac:dyDescent="0.25">
      <c r="A3791">
        <v>27</v>
      </c>
      <c r="B3791" t="s">
        <v>6</v>
      </c>
      <c r="C3791" t="s">
        <v>196</v>
      </c>
      <c r="D3791" t="s">
        <v>198</v>
      </c>
      <c r="E3791">
        <v>2</v>
      </c>
      <c r="F3791">
        <v>35000</v>
      </c>
    </row>
    <row r="3792" spans="1:6" x14ac:dyDescent="0.25">
      <c r="A3792">
        <v>38</v>
      </c>
      <c r="B3792" t="s">
        <v>9</v>
      </c>
      <c r="C3792" t="s">
        <v>186</v>
      </c>
      <c r="D3792" t="s">
        <v>27</v>
      </c>
      <c r="E3792">
        <v>10</v>
      </c>
      <c r="F3792">
        <v>110000</v>
      </c>
    </row>
    <row r="3793" spans="1:6" x14ac:dyDescent="0.25">
      <c r="A3793">
        <v>29</v>
      </c>
      <c r="B3793" t="s">
        <v>6</v>
      </c>
      <c r="C3793" t="s">
        <v>185</v>
      </c>
      <c r="D3793" t="s">
        <v>8</v>
      </c>
      <c r="E3793">
        <v>4</v>
      </c>
      <c r="F3793">
        <v>65000</v>
      </c>
    </row>
    <row r="3794" spans="1:6" x14ac:dyDescent="0.25">
      <c r="A3794">
        <v>46</v>
      </c>
      <c r="B3794" t="s">
        <v>6</v>
      </c>
      <c r="C3794" t="s">
        <v>12</v>
      </c>
      <c r="D3794" t="s">
        <v>43</v>
      </c>
      <c r="E3794">
        <v>18</v>
      </c>
      <c r="F3794">
        <v>180000</v>
      </c>
    </row>
    <row r="3795" spans="1:6" x14ac:dyDescent="0.25">
      <c r="A3795">
        <v>26</v>
      </c>
      <c r="B3795" t="s">
        <v>9</v>
      </c>
      <c r="C3795" t="s">
        <v>185</v>
      </c>
      <c r="D3795" t="s">
        <v>93</v>
      </c>
      <c r="E3795">
        <v>1</v>
      </c>
      <c r="F3795">
        <v>35000</v>
      </c>
    </row>
    <row r="3796" spans="1:6" x14ac:dyDescent="0.25">
      <c r="A3796">
        <v>39</v>
      </c>
      <c r="B3796" t="s">
        <v>9</v>
      </c>
      <c r="C3796" t="s">
        <v>186</v>
      </c>
      <c r="D3796" t="s">
        <v>199</v>
      </c>
      <c r="E3796">
        <v>11</v>
      </c>
      <c r="F3796">
        <v>120000</v>
      </c>
    </row>
    <row r="3797" spans="1:6" x14ac:dyDescent="0.25">
      <c r="A3797">
        <v>32</v>
      </c>
      <c r="B3797" t="s">
        <v>6</v>
      </c>
      <c r="C3797" t="s">
        <v>185</v>
      </c>
      <c r="D3797" t="s">
        <v>26</v>
      </c>
      <c r="E3797">
        <v>6</v>
      </c>
      <c r="F3797">
        <v>75000</v>
      </c>
    </row>
    <row r="3798" spans="1:6" x14ac:dyDescent="0.25">
      <c r="A3798">
        <v>28</v>
      </c>
      <c r="B3798" t="s">
        <v>9</v>
      </c>
      <c r="C3798" t="s">
        <v>196</v>
      </c>
      <c r="D3798" t="s">
        <v>198</v>
      </c>
      <c r="E3798">
        <v>1</v>
      </c>
      <c r="F3798">
        <v>30000</v>
      </c>
    </row>
    <row r="3799" spans="1:6" x14ac:dyDescent="0.25">
      <c r="A3799">
        <v>43</v>
      </c>
      <c r="B3799" t="s">
        <v>6</v>
      </c>
      <c r="C3799" t="s">
        <v>12</v>
      </c>
      <c r="D3799" t="s">
        <v>43</v>
      </c>
      <c r="E3799">
        <v>16</v>
      </c>
      <c r="F3799">
        <v>160000</v>
      </c>
    </row>
    <row r="3800" spans="1:6" x14ac:dyDescent="0.25">
      <c r="A3800">
        <v>27</v>
      </c>
      <c r="B3800" t="s">
        <v>6</v>
      </c>
      <c r="C3800" t="s">
        <v>185</v>
      </c>
      <c r="D3800" t="s">
        <v>21</v>
      </c>
      <c r="E3800">
        <v>3</v>
      </c>
      <c r="F3800">
        <v>60000</v>
      </c>
    </row>
    <row r="3801" spans="1:6" x14ac:dyDescent="0.25">
      <c r="A3801">
        <v>35</v>
      </c>
      <c r="B3801" t="s">
        <v>9</v>
      </c>
      <c r="C3801" t="s">
        <v>186</v>
      </c>
      <c r="D3801" t="s">
        <v>19</v>
      </c>
      <c r="E3801">
        <v>8</v>
      </c>
      <c r="F3801">
        <v>85000</v>
      </c>
    </row>
    <row r="3802" spans="1:6" x14ac:dyDescent="0.25">
      <c r="A3802">
        <v>30</v>
      </c>
      <c r="B3802" t="s">
        <v>6</v>
      </c>
      <c r="C3802" t="s">
        <v>185</v>
      </c>
      <c r="D3802" t="s">
        <v>26</v>
      </c>
      <c r="E3802">
        <v>5</v>
      </c>
      <c r="F3802">
        <v>70000</v>
      </c>
    </row>
    <row r="3803" spans="1:6" x14ac:dyDescent="0.25">
      <c r="A3803">
        <v>26</v>
      </c>
      <c r="B3803" t="s">
        <v>9</v>
      </c>
      <c r="C3803" t="s">
        <v>186</v>
      </c>
      <c r="D3803" t="s">
        <v>197</v>
      </c>
      <c r="E3803">
        <v>3</v>
      </c>
      <c r="F3803">
        <v>50000</v>
      </c>
    </row>
    <row r="3804" spans="1:6" x14ac:dyDescent="0.25">
      <c r="A3804">
        <v>41</v>
      </c>
      <c r="B3804" t="s">
        <v>6</v>
      </c>
      <c r="C3804" t="s">
        <v>12</v>
      </c>
      <c r="D3804" t="s">
        <v>43</v>
      </c>
      <c r="E3804">
        <v>13</v>
      </c>
      <c r="F3804">
        <v>140000</v>
      </c>
    </row>
    <row r="3805" spans="1:6" x14ac:dyDescent="0.25">
      <c r="A3805">
        <v>33</v>
      </c>
      <c r="B3805" t="s">
        <v>9</v>
      </c>
      <c r="C3805" t="s">
        <v>185</v>
      </c>
      <c r="D3805" t="s">
        <v>199</v>
      </c>
      <c r="E3805">
        <v>6</v>
      </c>
      <c r="F3805">
        <v>75000</v>
      </c>
    </row>
    <row r="3806" spans="1:6" x14ac:dyDescent="0.25">
      <c r="A3806">
        <v>27</v>
      </c>
      <c r="B3806" t="s">
        <v>6</v>
      </c>
      <c r="C3806" t="s">
        <v>196</v>
      </c>
      <c r="D3806" t="s">
        <v>198</v>
      </c>
      <c r="E3806">
        <v>2</v>
      </c>
      <c r="F3806">
        <v>35000</v>
      </c>
    </row>
    <row r="3807" spans="1:6" x14ac:dyDescent="0.25">
      <c r="A3807">
        <v>38</v>
      </c>
      <c r="B3807" t="s">
        <v>9</v>
      </c>
      <c r="C3807" t="s">
        <v>186</v>
      </c>
      <c r="D3807" t="s">
        <v>27</v>
      </c>
      <c r="E3807">
        <v>10</v>
      </c>
      <c r="F3807">
        <v>110000</v>
      </c>
    </row>
    <row r="3808" spans="1:6" x14ac:dyDescent="0.25">
      <c r="A3808">
        <v>29</v>
      </c>
      <c r="B3808" t="s">
        <v>6</v>
      </c>
      <c r="C3808" t="s">
        <v>185</v>
      </c>
      <c r="D3808" t="s">
        <v>8</v>
      </c>
      <c r="E3808">
        <v>4</v>
      </c>
      <c r="F3808">
        <v>65000</v>
      </c>
    </row>
    <row r="3809" spans="1:6" x14ac:dyDescent="0.25">
      <c r="A3809">
        <v>46</v>
      </c>
      <c r="B3809" t="s">
        <v>6</v>
      </c>
      <c r="C3809" t="s">
        <v>12</v>
      </c>
      <c r="D3809" t="s">
        <v>43</v>
      </c>
      <c r="E3809">
        <v>18</v>
      </c>
      <c r="F3809">
        <v>180000</v>
      </c>
    </row>
    <row r="3810" spans="1:6" x14ac:dyDescent="0.25">
      <c r="A3810">
        <v>26</v>
      </c>
      <c r="B3810" t="s">
        <v>9</v>
      </c>
      <c r="C3810" t="s">
        <v>185</v>
      </c>
      <c r="D3810" t="s">
        <v>93</v>
      </c>
      <c r="E3810">
        <v>1</v>
      </c>
      <c r="F3810">
        <v>35000</v>
      </c>
    </row>
    <row r="3811" spans="1:6" x14ac:dyDescent="0.25">
      <c r="A3811">
        <v>39</v>
      </c>
      <c r="B3811" t="s">
        <v>9</v>
      </c>
      <c r="C3811" t="s">
        <v>186</v>
      </c>
      <c r="D3811" t="s">
        <v>199</v>
      </c>
      <c r="E3811">
        <v>11</v>
      </c>
      <c r="F3811">
        <v>120000</v>
      </c>
    </row>
    <row r="3812" spans="1:6" x14ac:dyDescent="0.25">
      <c r="A3812">
        <v>32</v>
      </c>
      <c r="B3812" t="s">
        <v>6</v>
      </c>
      <c r="C3812" t="s">
        <v>185</v>
      </c>
      <c r="D3812" t="s">
        <v>26</v>
      </c>
      <c r="E3812">
        <v>6</v>
      </c>
      <c r="F3812">
        <v>75000</v>
      </c>
    </row>
    <row r="3813" spans="1:6" x14ac:dyDescent="0.25">
      <c r="A3813">
        <v>28</v>
      </c>
      <c r="B3813" t="s">
        <v>9</v>
      </c>
      <c r="C3813" t="s">
        <v>196</v>
      </c>
      <c r="D3813" t="s">
        <v>198</v>
      </c>
      <c r="E3813">
        <v>1</v>
      </c>
      <c r="F3813">
        <v>30000</v>
      </c>
    </row>
    <row r="3814" spans="1:6" x14ac:dyDescent="0.25">
      <c r="A3814">
        <v>43</v>
      </c>
      <c r="B3814" t="s">
        <v>6</v>
      </c>
      <c r="C3814" t="s">
        <v>12</v>
      </c>
      <c r="D3814" t="s">
        <v>43</v>
      </c>
      <c r="E3814">
        <v>16</v>
      </c>
      <c r="F3814">
        <v>160000</v>
      </c>
    </row>
    <row r="3815" spans="1:6" x14ac:dyDescent="0.25">
      <c r="A3815">
        <v>27</v>
      </c>
      <c r="B3815" t="s">
        <v>6</v>
      </c>
      <c r="C3815" t="s">
        <v>185</v>
      </c>
      <c r="D3815" t="s">
        <v>21</v>
      </c>
      <c r="E3815">
        <v>3</v>
      </c>
      <c r="F3815">
        <v>60000</v>
      </c>
    </row>
    <row r="3816" spans="1:6" x14ac:dyDescent="0.25">
      <c r="A3816">
        <v>35</v>
      </c>
      <c r="B3816" t="s">
        <v>9</v>
      </c>
      <c r="C3816" t="s">
        <v>186</v>
      </c>
      <c r="D3816" t="s">
        <v>19</v>
      </c>
      <c r="E3816">
        <v>8</v>
      </c>
      <c r="F3816">
        <v>85000</v>
      </c>
    </row>
    <row r="3817" spans="1:6" x14ac:dyDescent="0.25">
      <c r="A3817">
        <v>30</v>
      </c>
      <c r="B3817" t="s">
        <v>6</v>
      </c>
      <c r="C3817" t="s">
        <v>185</v>
      </c>
      <c r="D3817" t="s">
        <v>26</v>
      </c>
      <c r="E3817">
        <v>5</v>
      </c>
      <c r="F3817">
        <v>70000</v>
      </c>
    </row>
    <row r="3818" spans="1:6" x14ac:dyDescent="0.25">
      <c r="A3818">
        <v>26</v>
      </c>
      <c r="B3818" t="s">
        <v>9</v>
      </c>
      <c r="C3818" t="s">
        <v>186</v>
      </c>
      <c r="D3818" t="s">
        <v>197</v>
      </c>
      <c r="E3818">
        <v>3</v>
      </c>
      <c r="F3818">
        <v>50000</v>
      </c>
    </row>
    <row r="3819" spans="1:6" x14ac:dyDescent="0.25">
      <c r="A3819">
        <v>41</v>
      </c>
      <c r="B3819" t="s">
        <v>6</v>
      </c>
      <c r="C3819" t="s">
        <v>12</v>
      </c>
      <c r="D3819" t="s">
        <v>43</v>
      </c>
      <c r="E3819">
        <v>13</v>
      </c>
      <c r="F3819">
        <v>140000</v>
      </c>
    </row>
    <row r="3820" spans="1:6" x14ac:dyDescent="0.25">
      <c r="A3820">
        <v>33</v>
      </c>
      <c r="B3820" t="s">
        <v>9</v>
      </c>
      <c r="C3820" t="s">
        <v>185</v>
      </c>
      <c r="D3820" t="s">
        <v>199</v>
      </c>
      <c r="E3820">
        <v>6</v>
      </c>
      <c r="F3820">
        <v>75000</v>
      </c>
    </row>
    <row r="3821" spans="1:6" x14ac:dyDescent="0.25">
      <c r="A3821">
        <v>27</v>
      </c>
      <c r="B3821" t="s">
        <v>6</v>
      </c>
      <c r="C3821" t="s">
        <v>196</v>
      </c>
      <c r="D3821" t="s">
        <v>198</v>
      </c>
      <c r="E3821">
        <v>2</v>
      </c>
      <c r="F3821">
        <v>35000</v>
      </c>
    </row>
    <row r="3822" spans="1:6" x14ac:dyDescent="0.25">
      <c r="A3822">
        <v>38</v>
      </c>
      <c r="B3822" t="s">
        <v>9</v>
      </c>
      <c r="C3822" t="s">
        <v>186</v>
      </c>
      <c r="D3822" t="s">
        <v>27</v>
      </c>
      <c r="E3822">
        <v>10</v>
      </c>
      <c r="F3822">
        <v>110000</v>
      </c>
    </row>
    <row r="3823" spans="1:6" x14ac:dyDescent="0.25">
      <c r="A3823">
        <v>29</v>
      </c>
      <c r="B3823" t="s">
        <v>6</v>
      </c>
      <c r="C3823" t="s">
        <v>185</v>
      </c>
      <c r="D3823" t="s">
        <v>8</v>
      </c>
      <c r="E3823">
        <v>4</v>
      </c>
      <c r="F3823">
        <v>65000</v>
      </c>
    </row>
    <row r="3824" spans="1:6" x14ac:dyDescent="0.25">
      <c r="A3824">
        <v>46</v>
      </c>
      <c r="B3824" t="s">
        <v>6</v>
      </c>
      <c r="C3824" t="s">
        <v>12</v>
      </c>
      <c r="D3824" t="s">
        <v>43</v>
      </c>
      <c r="E3824">
        <v>18</v>
      </c>
      <c r="F3824">
        <v>180000</v>
      </c>
    </row>
    <row r="3825" spans="1:6" x14ac:dyDescent="0.25">
      <c r="A3825">
        <v>26</v>
      </c>
      <c r="B3825" t="s">
        <v>9</v>
      </c>
      <c r="C3825" t="s">
        <v>185</v>
      </c>
      <c r="D3825" t="s">
        <v>93</v>
      </c>
      <c r="E3825">
        <v>1</v>
      </c>
      <c r="F3825">
        <v>35000</v>
      </c>
    </row>
    <row r="3826" spans="1:6" x14ac:dyDescent="0.25">
      <c r="A3826">
        <v>39</v>
      </c>
      <c r="B3826" t="s">
        <v>9</v>
      </c>
      <c r="C3826" t="s">
        <v>186</v>
      </c>
      <c r="D3826" t="s">
        <v>199</v>
      </c>
      <c r="E3826">
        <v>11</v>
      </c>
      <c r="F3826">
        <v>120000</v>
      </c>
    </row>
    <row r="3827" spans="1:6" x14ac:dyDescent="0.25">
      <c r="A3827">
        <v>32</v>
      </c>
      <c r="B3827" t="s">
        <v>6</v>
      </c>
      <c r="C3827" t="s">
        <v>185</v>
      </c>
      <c r="D3827" t="s">
        <v>26</v>
      </c>
      <c r="E3827">
        <v>6</v>
      </c>
      <c r="F3827">
        <v>75000</v>
      </c>
    </row>
    <row r="3828" spans="1:6" x14ac:dyDescent="0.25">
      <c r="A3828">
        <v>28</v>
      </c>
      <c r="B3828" t="s">
        <v>9</v>
      </c>
      <c r="C3828" t="s">
        <v>196</v>
      </c>
      <c r="D3828" t="s">
        <v>198</v>
      </c>
      <c r="E3828">
        <v>1</v>
      </c>
      <c r="F3828">
        <v>30000</v>
      </c>
    </row>
    <row r="3829" spans="1:6" x14ac:dyDescent="0.25">
      <c r="A3829">
        <v>43</v>
      </c>
      <c r="B3829" t="s">
        <v>6</v>
      </c>
      <c r="C3829" t="s">
        <v>12</v>
      </c>
      <c r="D3829" t="s">
        <v>43</v>
      </c>
      <c r="E3829">
        <v>16</v>
      </c>
      <c r="F3829">
        <v>160000</v>
      </c>
    </row>
    <row r="3830" spans="1:6" x14ac:dyDescent="0.25">
      <c r="A3830">
        <v>27</v>
      </c>
      <c r="B3830" t="s">
        <v>6</v>
      </c>
      <c r="C3830" t="s">
        <v>185</v>
      </c>
      <c r="D3830" t="s">
        <v>21</v>
      </c>
      <c r="E3830">
        <v>3</v>
      </c>
      <c r="F3830">
        <v>60000</v>
      </c>
    </row>
    <row r="3831" spans="1:6" x14ac:dyDescent="0.25">
      <c r="A3831">
        <v>35</v>
      </c>
      <c r="B3831" t="s">
        <v>9</v>
      </c>
      <c r="C3831" t="s">
        <v>186</v>
      </c>
      <c r="D3831" t="s">
        <v>19</v>
      </c>
      <c r="E3831">
        <v>8</v>
      </c>
      <c r="F3831">
        <v>85000</v>
      </c>
    </row>
    <row r="3832" spans="1:6" x14ac:dyDescent="0.25">
      <c r="A3832">
        <v>30</v>
      </c>
      <c r="B3832" t="s">
        <v>6</v>
      </c>
      <c r="C3832" t="s">
        <v>185</v>
      </c>
      <c r="D3832" t="s">
        <v>26</v>
      </c>
      <c r="E3832">
        <v>5</v>
      </c>
      <c r="F3832">
        <v>70000</v>
      </c>
    </row>
    <row r="3833" spans="1:6" x14ac:dyDescent="0.25">
      <c r="A3833">
        <v>26</v>
      </c>
      <c r="B3833" t="s">
        <v>9</v>
      </c>
      <c r="C3833" t="s">
        <v>186</v>
      </c>
      <c r="D3833" t="s">
        <v>197</v>
      </c>
      <c r="E3833">
        <v>3</v>
      </c>
      <c r="F3833">
        <v>50000</v>
      </c>
    </row>
    <row r="3834" spans="1:6" x14ac:dyDescent="0.25">
      <c r="A3834">
        <v>41</v>
      </c>
      <c r="B3834" t="s">
        <v>6</v>
      </c>
      <c r="C3834" t="s">
        <v>12</v>
      </c>
      <c r="D3834" t="s">
        <v>43</v>
      </c>
      <c r="E3834">
        <v>13</v>
      </c>
      <c r="F3834">
        <v>140000</v>
      </c>
    </row>
    <row r="3835" spans="1:6" x14ac:dyDescent="0.25">
      <c r="A3835">
        <v>33</v>
      </c>
      <c r="B3835" t="s">
        <v>9</v>
      </c>
      <c r="C3835" t="s">
        <v>185</v>
      </c>
      <c r="D3835" t="s">
        <v>199</v>
      </c>
      <c r="E3835">
        <v>6</v>
      </c>
      <c r="F3835">
        <v>75000</v>
      </c>
    </row>
    <row r="3836" spans="1:6" x14ac:dyDescent="0.25">
      <c r="A3836">
        <v>27</v>
      </c>
      <c r="B3836" t="s">
        <v>6</v>
      </c>
      <c r="C3836" t="s">
        <v>196</v>
      </c>
      <c r="D3836" t="s">
        <v>198</v>
      </c>
      <c r="E3836">
        <v>2</v>
      </c>
      <c r="F3836">
        <v>35000</v>
      </c>
    </row>
    <row r="3837" spans="1:6" x14ac:dyDescent="0.25">
      <c r="A3837">
        <v>38</v>
      </c>
      <c r="B3837" t="s">
        <v>9</v>
      </c>
      <c r="C3837" t="s">
        <v>186</v>
      </c>
      <c r="D3837" t="s">
        <v>27</v>
      </c>
      <c r="E3837">
        <v>10</v>
      </c>
      <c r="F3837">
        <v>110000</v>
      </c>
    </row>
    <row r="3838" spans="1:6" x14ac:dyDescent="0.25">
      <c r="A3838">
        <v>29</v>
      </c>
      <c r="B3838" t="s">
        <v>6</v>
      </c>
      <c r="C3838" t="s">
        <v>185</v>
      </c>
      <c r="D3838" t="s">
        <v>8</v>
      </c>
      <c r="E3838">
        <v>4</v>
      </c>
      <c r="F3838">
        <v>65000</v>
      </c>
    </row>
    <row r="3839" spans="1:6" x14ac:dyDescent="0.25">
      <c r="A3839">
        <v>46</v>
      </c>
      <c r="B3839" t="s">
        <v>6</v>
      </c>
      <c r="C3839" t="s">
        <v>12</v>
      </c>
      <c r="D3839" t="s">
        <v>43</v>
      </c>
      <c r="E3839">
        <v>18</v>
      </c>
      <c r="F3839">
        <v>180000</v>
      </c>
    </row>
    <row r="3840" spans="1:6" x14ac:dyDescent="0.25">
      <c r="A3840">
        <v>26</v>
      </c>
      <c r="B3840" t="s">
        <v>9</v>
      </c>
      <c r="C3840" t="s">
        <v>185</v>
      </c>
      <c r="D3840" t="s">
        <v>93</v>
      </c>
      <c r="E3840">
        <v>1</v>
      </c>
      <c r="F3840">
        <v>35000</v>
      </c>
    </row>
    <row r="3841" spans="1:6" x14ac:dyDescent="0.25">
      <c r="A3841">
        <v>39</v>
      </c>
      <c r="B3841" t="s">
        <v>9</v>
      </c>
      <c r="C3841" t="s">
        <v>186</v>
      </c>
      <c r="D3841" t="s">
        <v>199</v>
      </c>
      <c r="E3841">
        <v>11</v>
      </c>
      <c r="F3841">
        <v>120000</v>
      </c>
    </row>
    <row r="3842" spans="1:6" x14ac:dyDescent="0.25">
      <c r="A3842">
        <v>32</v>
      </c>
      <c r="B3842" t="s">
        <v>6</v>
      </c>
      <c r="C3842" t="s">
        <v>185</v>
      </c>
      <c r="D3842" t="s">
        <v>26</v>
      </c>
      <c r="E3842">
        <v>6</v>
      </c>
      <c r="F3842">
        <v>75000</v>
      </c>
    </row>
    <row r="3843" spans="1:6" x14ac:dyDescent="0.25">
      <c r="A3843">
        <v>28</v>
      </c>
      <c r="B3843" t="s">
        <v>9</v>
      </c>
      <c r="C3843" t="s">
        <v>196</v>
      </c>
      <c r="D3843" t="s">
        <v>198</v>
      </c>
      <c r="E3843">
        <v>1</v>
      </c>
      <c r="F3843">
        <v>30000</v>
      </c>
    </row>
    <row r="3844" spans="1:6" x14ac:dyDescent="0.25">
      <c r="A3844">
        <v>43</v>
      </c>
      <c r="B3844" t="s">
        <v>6</v>
      </c>
      <c r="C3844" t="s">
        <v>12</v>
      </c>
      <c r="D3844" t="s">
        <v>43</v>
      </c>
      <c r="E3844">
        <v>16</v>
      </c>
      <c r="F3844">
        <v>160000</v>
      </c>
    </row>
    <row r="3845" spans="1:6" x14ac:dyDescent="0.25">
      <c r="A3845">
        <v>27</v>
      </c>
      <c r="B3845" t="s">
        <v>6</v>
      </c>
      <c r="C3845" t="s">
        <v>185</v>
      </c>
      <c r="D3845" t="s">
        <v>21</v>
      </c>
      <c r="E3845">
        <v>3</v>
      </c>
      <c r="F3845">
        <v>60000</v>
      </c>
    </row>
    <row r="3846" spans="1:6" x14ac:dyDescent="0.25">
      <c r="A3846">
        <v>35</v>
      </c>
      <c r="B3846" t="s">
        <v>9</v>
      </c>
      <c r="C3846" t="s">
        <v>186</v>
      </c>
      <c r="D3846" t="s">
        <v>19</v>
      </c>
      <c r="E3846">
        <v>8</v>
      </c>
      <c r="F3846">
        <v>85000</v>
      </c>
    </row>
    <row r="3847" spans="1:6" x14ac:dyDescent="0.25">
      <c r="A3847">
        <v>30</v>
      </c>
      <c r="B3847" t="s">
        <v>6</v>
      </c>
      <c r="C3847" t="s">
        <v>185</v>
      </c>
      <c r="D3847" t="s">
        <v>26</v>
      </c>
      <c r="E3847">
        <v>5</v>
      </c>
      <c r="F3847">
        <v>70000</v>
      </c>
    </row>
    <row r="3848" spans="1:6" x14ac:dyDescent="0.25">
      <c r="A3848">
        <v>26</v>
      </c>
      <c r="B3848" t="s">
        <v>9</v>
      </c>
      <c r="C3848" t="s">
        <v>186</v>
      </c>
      <c r="D3848" t="s">
        <v>197</v>
      </c>
      <c r="E3848">
        <v>3</v>
      </c>
      <c r="F3848">
        <v>50000</v>
      </c>
    </row>
    <row r="3849" spans="1:6" x14ac:dyDescent="0.25">
      <c r="A3849">
        <v>41</v>
      </c>
      <c r="B3849" t="s">
        <v>6</v>
      </c>
      <c r="C3849" t="s">
        <v>12</v>
      </c>
      <c r="D3849" t="s">
        <v>43</v>
      </c>
      <c r="E3849">
        <v>13</v>
      </c>
      <c r="F3849">
        <v>140000</v>
      </c>
    </row>
    <row r="3850" spans="1:6" x14ac:dyDescent="0.25">
      <c r="A3850">
        <v>33</v>
      </c>
      <c r="B3850" t="s">
        <v>9</v>
      </c>
      <c r="C3850" t="s">
        <v>185</v>
      </c>
      <c r="D3850" t="s">
        <v>199</v>
      </c>
      <c r="E3850">
        <v>6</v>
      </c>
      <c r="F3850">
        <v>75000</v>
      </c>
    </row>
    <row r="3851" spans="1:6" x14ac:dyDescent="0.25">
      <c r="A3851">
        <v>27</v>
      </c>
      <c r="B3851" t="s">
        <v>6</v>
      </c>
      <c r="C3851" t="s">
        <v>196</v>
      </c>
      <c r="D3851" t="s">
        <v>198</v>
      </c>
      <c r="E3851">
        <v>2</v>
      </c>
      <c r="F3851">
        <v>35000</v>
      </c>
    </row>
    <row r="3852" spans="1:6" x14ac:dyDescent="0.25">
      <c r="A3852">
        <v>38</v>
      </c>
      <c r="B3852" t="s">
        <v>9</v>
      </c>
      <c r="C3852" t="s">
        <v>186</v>
      </c>
      <c r="D3852" t="s">
        <v>27</v>
      </c>
      <c r="E3852">
        <v>10</v>
      </c>
      <c r="F3852">
        <v>110000</v>
      </c>
    </row>
    <row r="3853" spans="1:6" x14ac:dyDescent="0.25">
      <c r="A3853">
        <v>29</v>
      </c>
      <c r="B3853" t="s">
        <v>6</v>
      </c>
      <c r="C3853" t="s">
        <v>185</v>
      </c>
      <c r="D3853" t="s">
        <v>8</v>
      </c>
      <c r="E3853">
        <v>4</v>
      </c>
      <c r="F3853">
        <v>65000</v>
      </c>
    </row>
    <row r="3854" spans="1:6" x14ac:dyDescent="0.25">
      <c r="A3854">
        <v>46</v>
      </c>
      <c r="B3854" t="s">
        <v>6</v>
      </c>
      <c r="C3854" t="s">
        <v>12</v>
      </c>
      <c r="D3854" t="s">
        <v>43</v>
      </c>
      <c r="E3854">
        <v>18</v>
      </c>
      <c r="F3854">
        <v>180000</v>
      </c>
    </row>
    <row r="3855" spans="1:6" x14ac:dyDescent="0.25">
      <c r="A3855">
        <v>26</v>
      </c>
      <c r="B3855" t="s">
        <v>9</v>
      </c>
      <c r="C3855" t="s">
        <v>185</v>
      </c>
      <c r="D3855" t="s">
        <v>93</v>
      </c>
      <c r="E3855">
        <v>1</v>
      </c>
      <c r="F3855">
        <v>35000</v>
      </c>
    </row>
    <row r="3856" spans="1:6" x14ac:dyDescent="0.25">
      <c r="A3856">
        <v>39</v>
      </c>
      <c r="B3856" t="s">
        <v>9</v>
      </c>
      <c r="C3856" t="s">
        <v>186</v>
      </c>
      <c r="D3856" t="s">
        <v>199</v>
      </c>
      <c r="E3856">
        <v>11</v>
      </c>
      <c r="F3856">
        <v>120000</v>
      </c>
    </row>
    <row r="3857" spans="1:6" x14ac:dyDescent="0.25">
      <c r="A3857">
        <v>32</v>
      </c>
      <c r="B3857" t="s">
        <v>6</v>
      </c>
      <c r="C3857" t="s">
        <v>185</v>
      </c>
      <c r="D3857" t="s">
        <v>26</v>
      </c>
      <c r="E3857">
        <v>6</v>
      </c>
      <c r="F3857">
        <v>75000</v>
      </c>
    </row>
    <row r="3858" spans="1:6" x14ac:dyDescent="0.25">
      <c r="A3858">
        <v>28</v>
      </c>
      <c r="B3858" t="s">
        <v>9</v>
      </c>
      <c r="C3858" t="s">
        <v>196</v>
      </c>
      <c r="D3858" t="s">
        <v>198</v>
      </c>
      <c r="E3858">
        <v>1</v>
      </c>
      <c r="F3858">
        <v>30000</v>
      </c>
    </row>
    <row r="3859" spans="1:6" x14ac:dyDescent="0.25">
      <c r="A3859">
        <v>43</v>
      </c>
      <c r="B3859" t="s">
        <v>6</v>
      </c>
      <c r="C3859" t="s">
        <v>12</v>
      </c>
      <c r="D3859" t="s">
        <v>43</v>
      </c>
      <c r="E3859">
        <v>16</v>
      </c>
      <c r="F3859">
        <v>160000</v>
      </c>
    </row>
    <row r="3860" spans="1:6" x14ac:dyDescent="0.25">
      <c r="A3860">
        <v>27</v>
      </c>
      <c r="B3860" t="s">
        <v>6</v>
      </c>
      <c r="C3860" t="s">
        <v>185</v>
      </c>
      <c r="D3860" t="s">
        <v>21</v>
      </c>
      <c r="E3860">
        <v>3</v>
      </c>
      <c r="F3860">
        <v>60000</v>
      </c>
    </row>
    <row r="3861" spans="1:6" x14ac:dyDescent="0.25">
      <c r="A3861">
        <v>35</v>
      </c>
      <c r="B3861" t="s">
        <v>9</v>
      </c>
      <c r="C3861" t="s">
        <v>186</v>
      </c>
      <c r="D3861" t="s">
        <v>19</v>
      </c>
      <c r="E3861">
        <v>8</v>
      </c>
      <c r="F3861">
        <v>85000</v>
      </c>
    </row>
    <row r="3862" spans="1:6" x14ac:dyDescent="0.25">
      <c r="A3862">
        <v>30</v>
      </c>
      <c r="B3862" t="s">
        <v>6</v>
      </c>
      <c r="C3862" t="s">
        <v>185</v>
      </c>
      <c r="D3862" t="s">
        <v>26</v>
      </c>
      <c r="E3862">
        <v>5</v>
      </c>
      <c r="F3862">
        <v>70000</v>
      </c>
    </row>
    <row r="3863" spans="1:6" x14ac:dyDescent="0.25">
      <c r="A3863">
        <v>26</v>
      </c>
      <c r="B3863" t="s">
        <v>9</v>
      </c>
      <c r="C3863" t="s">
        <v>186</v>
      </c>
      <c r="D3863" t="s">
        <v>197</v>
      </c>
      <c r="E3863">
        <v>3</v>
      </c>
      <c r="F3863">
        <v>50000</v>
      </c>
    </row>
    <row r="3864" spans="1:6" x14ac:dyDescent="0.25">
      <c r="A3864">
        <v>41</v>
      </c>
      <c r="B3864" t="s">
        <v>6</v>
      </c>
      <c r="C3864" t="s">
        <v>12</v>
      </c>
      <c r="D3864" t="s">
        <v>43</v>
      </c>
      <c r="E3864">
        <v>13</v>
      </c>
      <c r="F3864">
        <v>140000</v>
      </c>
    </row>
    <row r="3865" spans="1:6" x14ac:dyDescent="0.25">
      <c r="A3865">
        <v>33</v>
      </c>
      <c r="B3865" t="s">
        <v>9</v>
      </c>
      <c r="C3865" t="s">
        <v>185</v>
      </c>
      <c r="D3865" t="s">
        <v>199</v>
      </c>
      <c r="E3865">
        <v>6</v>
      </c>
      <c r="F3865">
        <v>75000</v>
      </c>
    </row>
    <row r="3866" spans="1:6" x14ac:dyDescent="0.25">
      <c r="A3866">
        <v>27</v>
      </c>
      <c r="B3866" t="s">
        <v>6</v>
      </c>
      <c r="C3866" t="s">
        <v>196</v>
      </c>
      <c r="D3866" t="s">
        <v>198</v>
      </c>
      <c r="E3866">
        <v>2</v>
      </c>
      <c r="F3866">
        <v>35000</v>
      </c>
    </row>
    <row r="3867" spans="1:6" x14ac:dyDescent="0.25">
      <c r="A3867">
        <v>38</v>
      </c>
      <c r="B3867" t="s">
        <v>9</v>
      </c>
      <c r="C3867" t="s">
        <v>186</v>
      </c>
      <c r="D3867" t="s">
        <v>27</v>
      </c>
      <c r="E3867">
        <v>10</v>
      </c>
      <c r="F3867">
        <v>110000</v>
      </c>
    </row>
    <row r="3868" spans="1:6" x14ac:dyDescent="0.25">
      <c r="A3868">
        <v>29</v>
      </c>
      <c r="B3868" t="s">
        <v>6</v>
      </c>
      <c r="C3868" t="s">
        <v>185</v>
      </c>
      <c r="D3868" t="s">
        <v>8</v>
      </c>
      <c r="E3868">
        <v>4</v>
      </c>
      <c r="F3868">
        <v>65000</v>
      </c>
    </row>
    <row r="3869" spans="1:6" x14ac:dyDescent="0.25">
      <c r="A3869">
        <v>46</v>
      </c>
      <c r="B3869" t="s">
        <v>6</v>
      </c>
      <c r="C3869" t="s">
        <v>12</v>
      </c>
      <c r="D3869" t="s">
        <v>43</v>
      </c>
      <c r="E3869">
        <v>18</v>
      </c>
      <c r="F3869">
        <v>180000</v>
      </c>
    </row>
    <row r="3870" spans="1:6" x14ac:dyDescent="0.25">
      <c r="A3870">
        <v>26</v>
      </c>
      <c r="B3870" t="s">
        <v>9</v>
      </c>
      <c r="C3870" t="s">
        <v>185</v>
      </c>
      <c r="D3870" t="s">
        <v>93</v>
      </c>
      <c r="E3870">
        <v>1</v>
      </c>
      <c r="F3870">
        <v>35000</v>
      </c>
    </row>
    <row r="3871" spans="1:6" x14ac:dyDescent="0.25">
      <c r="A3871">
        <v>39</v>
      </c>
      <c r="B3871" t="s">
        <v>9</v>
      </c>
      <c r="C3871" t="s">
        <v>186</v>
      </c>
      <c r="D3871" t="s">
        <v>199</v>
      </c>
      <c r="E3871">
        <v>11</v>
      </c>
      <c r="F3871">
        <v>120000</v>
      </c>
    </row>
    <row r="3872" spans="1:6" x14ac:dyDescent="0.25">
      <c r="A3872">
        <v>32</v>
      </c>
      <c r="B3872" t="s">
        <v>6</v>
      </c>
      <c r="C3872" t="s">
        <v>185</v>
      </c>
      <c r="D3872" t="s">
        <v>26</v>
      </c>
      <c r="E3872">
        <v>6</v>
      </c>
      <c r="F3872">
        <v>75000</v>
      </c>
    </row>
    <row r="3873" spans="1:6" x14ac:dyDescent="0.25">
      <c r="A3873">
        <v>28</v>
      </c>
      <c r="B3873" t="s">
        <v>9</v>
      </c>
      <c r="C3873" t="s">
        <v>196</v>
      </c>
      <c r="D3873" t="s">
        <v>198</v>
      </c>
      <c r="E3873">
        <v>1</v>
      </c>
      <c r="F3873">
        <v>30000</v>
      </c>
    </row>
    <row r="3874" spans="1:6" x14ac:dyDescent="0.25">
      <c r="A3874">
        <v>43</v>
      </c>
      <c r="B3874" t="s">
        <v>6</v>
      </c>
      <c r="C3874" t="s">
        <v>12</v>
      </c>
      <c r="D3874" t="s">
        <v>43</v>
      </c>
      <c r="E3874">
        <v>16</v>
      </c>
      <c r="F3874">
        <v>160000</v>
      </c>
    </row>
    <row r="3875" spans="1:6" x14ac:dyDescent="0.25">
      <c r="A3875">
        <v>27</v>
      </c>
      <c r="B3875" t="s">
        <v>6</v>
      </c>
      <c r="C3875" t="s">
        <v>185</v>
      </c>
      <c r="D3875" t="s">
        <v>21</v>
      </c>
      <c r="E3875">
        <v>3</v>
      </c>
      <c r="F3875">
        <v>60000</v>
      </c>
    </row>
    <row r="3876" spans="1:6" x14ac:dyDescent="0.25">
      <c r="A3876">
        <v>35</v>
      </c>
      <c r="B3876" t="s">
        <v>9</v>
      </c>
      <c r="C3876" t="s">
        <v>186</v>
      </c>
      <c r="D3876" t="s">
        <v>19</v>
      </c>
      <c r="E3876">
        <v>8</v>
      </c>
      <c r="F3876">
        <v>85000</v>
      </c>
    </row>
    <row r="3877" spans="1:6" x14ac:dyDescent="0.25">
      <c r="A3877">
        <v>30</v>
      </c>
      <c r="B3877" t="s">
        <v>6</v>
      </c>
      <c r="C3877" t="s">
        <v>185</v>
      </c>
      <c r="D3877" t="s">
        <v>26</v>
      </c>
      <c r="E3877">
        <v>5</v>
      </c>
      <c r="F3877">
        <v>70000</v>
      </c>
    </row>
    <row r="3878" spans="1:6" x14ac:dyDescent="0.25">
      <c r="A3878">
        <v>26</v>
      </c>
      <c r="B3878" t="s">
        <v>9</v>
      </c>
      <c r="C3878" t="s">
        <v>186</v>
      </c>
      <c r="D3878" t="s">
        <v>197</v>
      </c>
      <c r="E3878">
        <v>3</v>
      </c>
      <c r="F3878">
        <v>50000</v>
      </c>
    </row>
    <row r="3879" spans="1:6" x14ac:dyDescent="0.25">
      <c r="A3879">
        <v>41</v>
      </c>
      <c r="B3879" t="s">
        <v>6</v>
      </c>
      <c r="C3879" t="s">
        <v>12</v>
      </c>
      <c r="D3879" t="s">
        <v>43</v>
      </c>
      <c r="E3879">
        <v>13</v>
      </c>
      <c r="F3879">
        <v>140000</v>
      </c>
    </row>
    <row r="3880" spans="1:6" x14ac:dyDescent="0.25">
      <c r="A3880">
        <v>33</v>
      </c>
      <c r="B3880" t="s">
        <v>9</v>
      </c>
      <c r="C3880" t="s">
        <v>185</v>
      </c>
      <c r="D3880" t="s">
        <v>199</v>
      </c>
      <c r="E3880">
        <v>6</v>
      </c>
      <c r="F3880">
        <v>75000</v>
      </c>
    </row>
    <row r="3881" spans="1:6" x14ac:dyDescent="0.25">
      <c r="A3881">
        <v>27</v>
      </c>
      <c r="B3881" t="s">
        <v>6</v>
      </c>
      <c r="C3881" t="s">
        <v>196</v>
      </c>
      <c r="D3881" t="s">
        <v>198</v>
      </c>
      <c r="E3881">
        <v>2</v>
      </c>
      <c r="F3881">
        <v>35000</v>
      </c>
    </row>
    <row r="3882" spans="1:6" x14ac:dyDescent="0.25">
      <c r="A3882">
        <v>38</v>
      </c>
      <c r="B3882" t="s">
        <v>9</v>
      </c>
      <c r="C3882" t="s">
        <v>186</v>
      </c>
      <c r="D3882" t="s">
        <v>27</v>
      </c>
      <c r="E3882">
        <v>10</v>
      </c>
      <c r="F3882">
        <v>110000</v>
      </c>
    </row>
    <row r="3883" spans="1:6" x14ac:dyDescent="0.25">
      <c r="A3883">
        <v>29</v>
      </c>
      <c r="B3883" t="s">
        <v>6</v>
      </c>
      <c r="C3883" t="s">
        <v>185</v>
      </c>
      <c r="D3883" t="s">
        <v>8</v>
      </c>
      <c r="E3883">
        <v>4</v>
      </c>
      <c r="F3883">
        <v>65000</v>
      </c>
    </row>
    <row r="3884" spans="1:6" x14ac:dyDescent="0.25">
      <c r="A3884">
        <v>46</v>
      </c>
      <c r="B3884" t="s">
        <v>6</v>
      </c>
      <c r="C3884" t="s">
        <v>12</v>
      </c>
      <c r="D3884" t="s">
        <v>43</v>
      </c>
      <c r="E3884">
        <v>18</v>
      </c>
      <c r="F3884">
        <v>180000</v>
      </c>
    </row>
    <row r="3885" spans="1:6" x14ac:dyDescent="0.25">
      <c r="A3885">
        <v>26</v>
      </c>
      <c r="B3885" t="s">
        <v>9</v>
      </c>
      <c r="C3885" t="s">
        <v>185</v>
      </c>
      <c r="D3885" t="s">
        <v>93</v>
      </c>
      <c r="E3885">
        <v>1</v>
      </c>
      <c r="F3885">
        <v>35000</v>
      </c>
    </row>
    <row r="3886" spans="1:6" x14ac:dyDescent="0.25">
      <c r="A3886">
        <v>39</v>
      </c>
      <c r="B3886" t="s">
        <v>9</v>
      </c>
      <c r="C3886" t="s">
        <v>186</v>
      </c>
      <c r="D3886" t="s">
        <v>199</v>
      </c>
      <c r="E3886">
        <v>11</v>
      </c>
      <c r="F3886">
        <v>120000</v>
      </c>
    </row>
    <row r="3887" spans="1:6" x14ac:dyDescent="0.25">
      <c r="A3887">
        <v>32</v>
      </c>
      <c r="B3887" t="s">
        <v>6</v>
      </c>
      <c r="C3887" t="s">
        <v>185</v>
      </c>
      <c r="D3887" t="s">
        <v>26</v>
      </c>
      <c r="E3887">
        <v>6</v>
      </c>
      <c r="F3887">
        <v>75000</v>
      </c>
    </row>
    <row r="3888" spans="1:6" x14ac:dyDescent="0.25">
      <c r="A3888">
        <v>28</v>
      </c>
      <c r="B3888" t="s">
        <v>9</v>
      </c>
      <c r="C3888" t="s">
        <v>196</v>
      </c>
      <c r="D3888" t="s">
        <v>198</v>
      </c>
      <c r="E3888">
        <v>1</v>
      </c>
      <c r="F3888">
        <v>30000</v>
      </c>
    </row>
    <row r="3889" spans="1:6" x14ac:dyDescent="0.25">
      <c r="A3889">
        <v>43</v>
      </c>
      <c r="B3889" t="s">
        <v>6</v>
      </c>
      <c r="C3889" t="s">
        <v>12</v>
      </c>
      <c r="D3889" t="s">
        <v>43</v>
      </c>
      <c r="E3889">
        <v>16</v>
      </c>
      <c r="F3889">
        <v>160000</v>
      </c>
    </row>
    <row r="3890" spans="1:6" x14ac:dyDescent="0.25">
      <c r="A3890">
        <v>27</v>
      </c>
      <c r="B3890" t="s">
        <v>6</v>
      </c>
      <c r="C3890" t="s">
        <v>185</v>
      </c>
      <c r="D3890" t="s">
        <v>21</v>
      </c>
      <c r="E3890">
        <v>3</v>
      </c>
      <c r="F3890">
        <v>60000</v>
      </c>
    </row>
    <row r="3891" spans="1:6" x14ac:dyDescent="0.25">
      <c r="A3891">
        <v>24</v>
      </c>
      <c r="B3891" t="s">
        <v>6</v>
      </c>
      <c r="C3891" t="s">
        <v>185</v>
      </c>
      <c r="D3891" t="s">
        <v>8</v>
      </c>
      <c r="E3891">
        <v>2</v>
      </c>
      <c r="F3891">
        <v>55000</v>
      </c>
    </row>
    <row r="3892" spans="1:6" x14ac:dyDescent="0.25">
      <c r="A3892">
        <v>32</v>
      </c>
      <c r="B3892" t="s">
        <v>9</v>
      </c>
      <c r="C3892" t="s">
        <v>186</v>
      </c>
      <c r="D3892" t="s">
        <v>27</v>
      </c>
      <c r="E3892">
        <v>7</v>
      </c>
      <c r="F3892">
        <v>90000</v>
      </c>
    </row>
    <row r="3893" spans="1:6" x14ac:dyDescent="0.25">
      <c r="A3893">
        <v>45</v>
      </c>
      <c r="B3893" t="s">
        <v>6</v>
      </c>
      <c r="C3893" t="s">
        <v>12</v>
      </c>
      <c r="D3893" t="s">
        <v>43</v>
      </c>
      <c r="E3893">
        <v>16</v>
      </c>
      <c r="F3893">
        <v>160000</v>
      </c>
    </row>
    <row r="3894" spans="1:6" x14ac:dyDescent="0.25">
      <c r="A3894">
        <v>28</v>
      </c>
      <c r="B3894" t="s">
        <v>9</v>
      </c>
      <c r="C3894" t="s">
        <v>185</v>
      </c>
      <c r="D3894" t="s">
        <v>197</v>
      </c>
      <c r="E3894">
        <v>4</v>
      </c>
      <c r="F3894">
        <v>60000</v>
      </c>
    </row>
    <row r="3895" spans="1:6" x14ac:dyDescent="0.25">
      <c r="A3895">
        <v>22</v>
      </c>
      <c r="B3895" t="s">
        <v>6</v>
      </c>
      <c r="C3895" t="s">
        <v>196</v>
      </c>
      <c r="D3895" t="s">
        <v>198</v>
      </c>
      <c r="E3895">
        <v>1</v>
      </c>
      <c r="F3895">
        <v>25000</v>
      </c>
    </row>
    <row r="3896" spans="1:6" x14ac:dyDescent="0.25">
      <c r="A3896">
        <v>29</v>
      </c>
      <c r="B3896" t="s">
        <v>9</v>
      </c>
      <c r="C3896" t="s">
        <v>186</v>
      </c>
      <c r="D3896" t="s">
        <v>21</v>
      </c>
      <c r="E3896">
        <v>5</v>
      </c>
      <c r="F3896">
        <v>70000</v>
      </c>
    </row>
    <row r="3897" spans="1:6" x14ac:dyDescent="0.25">
      <c r="A3897">
        <v>36</v>
      </c>
      <c r="B3897" t="s">
        <v>6</v>
      </c>
      <c r="C3897" t="s">
        <v>185</v>
      </c>
      <c r="D3897" t="s">
        <v>26</v>
      </c>
      <c r="E3897">
        <v>8</v>
      </c>
      <c r="F3897">
        <v>100000</v>
      </c>
    </row>
    <row r="3898" spans="1:6" x14ac:dyDescent="0.25">
      <c r="A3898">
        <v>27</v>
      </c>
      <c r="B3898" t="s">
        <v>9</v>
      </c>
      <c r="C3898" t="s">
        <v>185</v>
      </c>
      <c r="D3898" t="s">
        <v>19</v>
      </c>
      <c r="E3898">
        <v>3</v>
      </c>
      <c r="F3898">
        <v>45000</v>
      </c>
    </row>
    <row r="3899" spans="1:6" x14ac:dyDescent="0.25">
      <c r="A3899">
        <v>42</v>
      </c>
      <c r="B3899" t="s">
        <v>6</v>
      </c>
      <c r="C3899" t="s">
        <v>12</v>
      </c>
      <c r="D3899" t="s">
        <v>43</v>
      </c>
      <c r="E3899">
        <v>14</v>
      </c>
      <c r="F3899">
        <v>140000</v>
      </c>
    </row>
    <row r="3900" spans="1:6" x14ac:dyDescent="0.25">
      <c r="A3900">
        <v>34</v>
      </c>
      <c r="B3900" t="s">
        <v>9</v>
      </c>
      <c r="C3900" t="s">
        <v>185</v>
      </c>
      <c r="D3900" t="s">
        <v>199</v>
      </c>
      <c r="E3900">
        <v>6</v>
      </c>
      <c r="F3900">
        <v>75000</v>
      </c>
    </row>
    <row r="3901" spans="1:6" x14ac:dyDescent="0.25">
      <c r="A3901">
        <v>25</v>
      </c>
      <c r="B3901" t="s">
        <v>6</v>
      </c>
      <c r="C3901" t="s">
        <v>196</v>
      </c>
      <c r="D3901" t="s">
        <v>198</v>
      </c>
      <c r="E3901">
        <v>2</v>
      </c>
      <c r="F3901">
        <v>30000</v>
      </c>
    </row>
    <row r="3902" spans="1:6" x14ac:dyDescent="0.25">
      <c r="A3902">
        <v>39</v>
      </c>
      <c r="B3902" t="s">
        <v>9</v>
      </c>
      <c r="C3902" t="s">
        <v>186</v>
      </c>
      <c r="D3902" t="s">
        <v>27</v>
      </c>
      <c r="E3902">
        <v>11</v>
      </c>
      <c r="F3902">
        <v>120000</v>
      </c>
    </row>
    <row r="3903" spans="1:6" x14ac:dyDescent="0.25">
      <c r="A3903">
        <v>30</v>
      </c>
      <c r="B3903" t="s">
        <v>6</v>
      </c>
      <c r="C3903" t="s">
        <v>185</v>
      </c>
      <c r="D3903" t="s">
        <v>8</v>
      </c>
      <c r="E3903">
        <v>4</v>
      </c>
      <c r="F3903">
        <v>65000</v>
      </c>
    </row>
    <row r="3904" spans="1:6" x14ac:dyDescent="0.25">
      <c r="A3904">
        <v>47</v>
      </c>
      <c r="B3904" t="s">
        <v>6</v>
      </c>
      <c r="C3904" t="s">
        <v>12</v>
      </c>
      <c r="D3904" t="s">
        <v>43</v>
      </c>
      <c r="E3904">
        <v>19</v>
      </c>
      <c r="F3904">
        <v>190000</v>
      </c>
    </row>
    <row r="3905" spans="1:6" x14ac:dyDescent="0.25">
      <c r="A3905">
        <v>25</v>
      </c>
      <c r="B3905" t="s">
        <v>9</v>
      </c>
      <c r="C3905" t="s">
        <v>185</v>
      </c>
      <c r="D3905" t="s">
        <v>93</v>
      </c>
      <c r="E3905">
        <v>1</v>
      </c>
      <c r="F3905">
        <v>35000</v>
      </c>
    </row>
    <row r="3906" spans="1:6" x14ac:dyDescent="0.25">
      <c r="A3906">
        <v>40</v>
      </c>
      <c r="B3906" t="s">
        <v>9</v>
      </c>
      <c r="C3906" t="s">
        <v>186</v>
      </c>
      <c r="D3906" t="s">
        <v>199</v>
      </c>
      <c r="E3906">
        <v>12</v>
      </c>
      <c r="F3906">
        <v>130000</v>
      </c>
    </row>
    <row r="3907" spans="1:6" x14ac:dyDescent="0.25">
      <c r="A3907">
        <v>33</v>
      </c>
      <c r="B3907" t="s">
        <v>6</v>
      </c>
      <c r="C3907" t="s">
        <v>185</v>
      </c>
      <c r="D3907" t="s">
        <v>26</v>
      </c>
      <c r="E3907">
        <v>7</v>
      </c>
      <c r="F3907">
        <v>85000</v>
      </c>
    </row>
    <row r="3908" spans="1:6" x14ac:dyDescent="0.25">
      <c r="A3908">
        <v>29</v>
      </c>
      <c r="B3908" t="s">
        <v>9</v>
      </c>
      <c r="C3908" t="s">
        <v>196</v>
      </c>
      <c r="D3908" t="s">
        <v>198</v>
      </c>
      <c r="E3908">
        <v>1</v>
      </c>
      <c r="F3908">
        <v>25000</v>
      </c>
    </row>
    <row r="3909" spans="1:6" x14ac:dyDescent="0.25">
      <c r="A3909">
        <v>44</v>
      </c>
      <c r="B3909" t="s">
        <v>6</v>
      </c>
      <c r="C3909" t="s">
        <v>12</v>
      </c>
      <c r="D3909" t="s">
        <v>43</v>
      </c>
      <c r="E3909">
        <v>15</v>
      </c>
      <c r="F3909">
        <v>150000</v>
      </c>
    </row>
    <row r="3910" spans="1:6" x14ac:dyDescent="0.25">
      <c r="A3910">
        <v>28</v>
      </c>
      <c r="B3910" t="s">
        <v>6</v>
      </c>
      <c r="C3910" t="s">
        <v>185</v>
      </c>
      <c r="D3910" t="s">
        <v>21</v>
      </c>
      <c r="E3910">
        <v>3</v>
      </c>
      <c r="F3910">
        <v>60000</v>
      </c>
    </row>
    <row r="3911" spans="1:6" x14ac:dyDescent="0.25">
      <c r="A3911">
        <v>36</v>
      </c>
      <c r="B3911" t="s">
        <v>9</v>
      </c>
      <c r="C3911" t="s">
        <v>186</v>
      </c>
      <c r="D3911" t="s">
        <v>19</v>
      </c>
      <c r="E3911">
        <v>9</v>
      </c>
      <c r="F3911">
        <v>100000</v>
      </c>
    </row>
    <row r="3912" spans="1:6" x14ac:dyDescent="0.25">
      <c r="A3912">
        <v>31</v>
      </c>
      <c r="B3912" t="s">
        <v>6</v>
      </c>
      <c r="C3912" t="s">
        <v>185</v>
      </c>
      <c r="D3912" t="s">
        <v>26</v>
      </c>
      <c r="E3912">
        <v>6</v>
      </c>
      <c r="F3912">
        <v>75000</v>
      </c>
    </row>
    <row r="3913" spans="1:6" x14ac:dyDescent="0.25">
      <c r="A3913">
        <v>27</v>
      </c>
      <c r="B3913" t="s">
        <v>9</v>
      </c>
      <c r="C3913" t="s">
        <v>186</v>
      </c>
      <c r="D3913" t="s">
        <v>197</v>
      </c>
      <c r="E3913">
        <v>3</v>
      </c>
      <c r="F3913">
        <v>50000</v>
      </c>
    </row>
    <row r="3914" spans="1:6" x14ac:dyDescent="0.25">
      <c r="A3914">
        <v>42</v>
      </c>
      <c r="B3914" t="s">
        <v>6</v>
      </c>
      <c r="C3914" t="s">
        <v>12</v>
      </c>
      <c r="D3914" t="s">
        <v>43</v>
      </c>
      <c r="E3914">
        <v>14</v>
      </c>
      <c r="F3914">
        <v>140000</v>
      </c>
    </row>
    <row r="3915" spans="1:6" x14ac:dyDescent="0.25">
      <c r="A3915">
        <v>34</v>
      </c>
      <c r="B3915" t="s">
        <v>9</v>
      </c>
      <c r="C3915" t="s">
        <v>185</v>
      </c>
      <c r="D3915" t="s">
        <v>199</v>
      </c>
      <c r="E3915">
        <v>6</v>
      </c>
      <c r="F3915">
        <v>75000</v>
      </c>
    </row>
    <row r="3916" spans="1:6" x14ac:dyDescent="0.25">
      <c r="A3916">
        <v>26</v>
      </c>
      <c r="B3916" t="s">
        <v>6</v>
      </c>
      <c r="C3916" t="s">
        <v>196</v>
      </c>
      <c r="D3916" t="s">
        <v>198</v>
      </c>
      <c r="E3916">
        <v>2</v>
      </c>
      <c r="F3916">
        <v>30000</v>
      </c>
    </row>
    <row r="3917" spans="1:6" x14ac:dyDescent="0.25">
      <c r="A3917">
        <v>39</v>
      </c>
      <c r="B3917" t="s">
        <v>9</v>
      </c>
      <c r="C3917" t="s">
        <v>186</v>
      </c>
      <c r="D3917" t="s">
        <v>27</v>
      </c>
      <c r="E3917">
        <v>11</v>
      </c>
      <c r="F3917">
        <v>120000</v>
      </c>
    </row>
    <row r="3918" spans="1:6" x14ac:dyDescent="0.25">
      <c r="A3918">
        <v>30</v>
      </c>
      <c r="B3918" t="s">
        <v>6</v>
      </c>
      <c r="C3918" t="s">
        <v>185</v>
      </c>
      <c r="D3918" t="s">
        <v>8</v>
      </c>
      <c r="E3918">
        <v>4</v>
      </c>
      <c r="F3918">
        <v>65000</v>
      </c>
    </row>
    <row r="3919" spans="1:6" x14ac:dyDescent="0.25">
      <c r="A3919">
        <v>47</v>
      </c>
      <c r="B3919" t="s">
        <v>6</v>
      </c>
      <c r="C3919" t="s">
        <v>12</v>
      </c>
      <c r="D3919" t="s">
        <v>43</v>
      </c>
      <c r="E3919">
        <v>19</v>
      </c>
      <c r="F3919">
        <v>190000</v>
      </c>
    </row>
    <row r="3920" spans="1:6" x14ac:dyDescent="0.25">
      <c r="A3920">
        <v>25</v>
      </c>
      <c r="B3920" t="s">
        <v>9</v>
      </c>
      <c r="C3920" t="s">
        <v>185</v>
      </c>
      <c r="D3920" t="s">
        <v>93</v>
      </c>
      <c r="E3920">
        <v>1</v>
      </c>
      <c r="F3920">
        <v>35000</v>
      </c>
    </row>
    <row r="3921" spans="1:6" x14ac:dyDescent="0.25">
      <c r="A3921">
        <v>40</v>
      </c>
      <c r="B3921" t="s">
        <v>9</v>
      </c>
      <c r="C3921" t="s">
        <v>186</v>
      </c>
      <c r="D3921" t="s">
        <v>199</v>
      </c>
      <c r="E3921">
        <v>12</v>
      </c>
      <c r="F3921">
        <v>130000</v>
      </c>
    </row>
    <row r="3922" spans="1:6" x14ac:dyDescent="0.25">
      <c r="A3922">
        <v>33</v>
      </c>
      <c r="B3922" t="s">
        <v>6</v>
      </c>
      <c r="C3922" t="s">
        <v>185</v>
      </c>
      <c r="D3922" t="s">
        <v>26</v>
      </c>
      <c r="E3922">
        <v>7</v>
      </c>
      <c r="F3922">
        <v>85000</v>
      </c>
    </row>
    <row r="3923" spans="1:6" x14ac:dyDescent="0.25">
      <c r="A3923">
        <v>29</v>
      </c>
      <c r="B3923" t="s">
        <v>9</v>
      </c>
      <c r="C3923" t="s">
        <v>196</v>
      </c>
      <c r="D3923" t="s">
        <v>198</v>
      </c>
      <c r="E3923">
        <v>1</v>
      </c>
      <c r="F3923">
        <v>25000</v>
      </c>
    </row>
    <row r="3924" spans="1:6" x14ac:dyDescent="0.25">
      <c r="A3924">
        <v>44</v>
      </c>
      <c r="B3924" t="s">
        <v>6</v>
      </c>
      <c r="C3924" t="s">
        <v>12</v>
      </c>
      <c r="D3924" t="s">
        <v>43</v>
      </c>
      <c r="E3924">
        <v>15</v>
      </c>
      <c r="F3924">
        <v>150000</v>
      </c>
    </row>
    <row r="3925" spans="1:6" x14ac:dyDescent="0.25">
      <c r="A3925">
        <v>28</v>
      </c>
      <c r="B3925" t="s">
        <v>6</v>
      </c>
      <c r="C3925" t="s">
        <v>185</v>
      </c>
      <c r="D3925" t="s">
        <v>21</v>
      </c>
      <c r="E3925">
        <v>3</v>
      </c>
      <c r="F3925">
        <v>60000</v>
      </c>
    </row>
    <row r="3926" spans="1:6" x14ac:dyDescent="0.25">
      <c r="A3926">
        <v>36</v>
      </c>
      <c r="B3926" t="s">
        <v>9</v>
      </c>
      <c r="C3926" t="s">
        <v>186</v>
      </c>
      <c r="D3926" t="s">
        <v>19</v>
      </c>
      <c r="E3926">
        <v>9</v>
      </c>
      <c r="F3926">
        <v>100000</v>
      </c>
    </row>
    <row r="3927" spans="1:6" x14ac:dyDescent="0.25">
      <c r="A3927">
        <v>31</v>
      </c>
      <c r="B3927" t="s">
        <v>6</v>
      </c>
      <c r="C3927" t="s">
        <v>185</v>
      </c>
      <c r="D3927" t="s">
        <v>26</v>
      </c>
      <c r="E3927">
        <v>6</v>
      </c>
      <c r="F3927">
        <v>75000</v>
      </c>
    </row>
    <row r="3928" spans="1:6" x14ac:dyDescent="0.25">
      <c r="A3928">
        <v>27</v>
      </c>
      <c r="B3928" t="s">
        <v>9</v>
      </c>
      <c r="C3928" t="s">
        <v>186</v>
      </c>
      <c r="D3928" t="s">
        <v>197</v>
      </c>
      <c r="E3928">
        <v>3</v>
      </c>
      <c r="F3928">
        <v>50000</v>
      </c>
    </row>
    <row r="3929" spans="1:6" x14ac:dyDescent="0.25">
      <c r="A3929">
        <v>42</v>
      </c>
      <c r="B3929" t="s">
        <v>6</v>
      </c>
      <c r="C3929" t="s">
        <v>12</v>
      </c>
      <c r="D3929" t="s">
        <v>43</v>
      </c>
      <c r="E3929">
        <v>14</v>
      </c>
      <c r="F3929">
        <v>140000</v>
      </c>
    </row>
    <row r="3930" spans="1:6" x14ac:dyDescent="0.25">
      <c r="A3930">
        <v>34</v>
      </c>
      <c r="B3930" t="s">
        <v>9</v>
      </c>
      <c r="C3930" t="s">
        <v>185</v>
      </c>
      <c r="D3930" t="s">
        <v>199</v>
      </c>
      <c r="E3930">
        <v>6</v>
      </c>
      <c r="F3930">
        <v>75000</v>
      </c>
    </row>
    <row r="3931" spans="1:6" x14ac:dyDescent="0.25">
      <c r="A3931">
        <v>26</v>
      </c>
      <c r="B3931" t="s">
        <v>6</v>
      </c>
      <c r="C3931" t="s">
        <v>196</v>
      </c>
      <c r="D3931" t="s">
        <v>198</v>
      </c>
      <c r="E3931">
        <v>2</v>
      </c>
      <c r="F3931">
        <v>30000</v>
      </c>
    </row>
    <row r="3932" spans="1:6" x14ac:dyDescent="0.25">
      <c r="A3932">
        <v>39</v>
      </c>
      <c r="B3932" t="s">
        <v>9</v>
      </c>
      <c r="C3932" t="s">
        <v>186</v>
      </c>
      <c r="D3932" t="s">
        <v>27</v>
      </c>
      <c r="E3932">
        <v>11</v>
      </c>
      <c r="F3932">
        <v>120000</v>
      </c>
    </row>
    <row r="3933" spans="1:6" x14ac:dyDescent="0.25">
      <c r="A3933">
        <v>30</v>
      </c>
      <c r="B3933" t="s">
        <v>6</v>
      </c>
      <c r="C3933" t="s">
        <v>185</v>
      </c>
      <c r="D3933" t="s">
        <v>8</v>
      </c>
      <c r="E3933">
        <v>4</v>
      </c>
      <c r="F3933">
        <v>65000</v>
      </c>
    </row>
    <row r="3934" spans="1:6" x14ac:dyDescent="0.25">
      <c r="A3934">
        <v>47</v>
      </c>
      <c r="B3934" t="s">
        <v>6</v>
      </c>
      <c r="C3934" t="s">
        <v>12</v>
      </c>
      <c r="D3934" t="s">
        <v>43</v>
      </c>
      <c r="E3934">
        <v>19</v>
      </c>
      <c r="F3934">
        <v>190000</v>
      </c>
    </row>
    <row r="3935" spans="1:6" x14ac:dyDescent="0.25">
      <c r="A3935">
        <v>25</v>
      </c>
      <c r="B3935" t="s">
        <v>9</v>
      </c>
      <c r="C3935" t="s">
        <v>185</v>
      </c>
      <c r="D3935" t="s">
        <v>93</v>
      </c>
      <c r="E3935">
        <v>1</v>
      </c>
      <c r="F3935">
        <v>35000</v>
      </c>
    </row>
    <row r="3936" spans="1:6" x14ac:dyDescent="0.25">
      <c r="A3936">
        <v>40</v>
      </c>
      <c r="B3936" t="s">
        <v>9</v>
      </c>
      <c r="C3936" t="s">
        <v>186</v>
      </c>
      <c r="D3936" t="s">
        <v>199</v>
      </c>
      <c r="E3936">
        <v>12</v>
      </c>
      <c r="F3936">
        <v>130000</v>
      </c>
    </row>
    <row r="3937" spans="1:6" x14ac:dyDescent="0.25">
      <c r="A3937">
        <v>33</v>
      </c>
      <c r="B3937" t="s">
        <v>6</v>
      </c>
      <c r="C3937" t="s">
        <v>185</v>
      </c>
      <c r="D3937" t="s">
        <v>26</v>
      </c>
      <c r="E3937">
        <v>7</v>
      </c>
      <c r="F3937">
        <v>85000</v>
      </c>
    </row>
    <row r="3938" spans="1:6" x14ac:dyDescent="0.25">
      <c r="A3938">
        <v>29</v>
      </c>
      <c r="B3938" t="s">
        <v>9</v>
      </c>
      <c r="C3938" t="s">
        <v>196</v>
      </c>
      <c r="D3938" t="s">
        <v>198</v>
      </c>
      <c r="E3938">
        <v>1</v>
      </c>
      <c r="F3938">
        <v>25000</v>
      </c>
    </row>
    <row r="3939" spans="1:6" x14ac:dyDescent="0.25">
      <c r="A3939">
        <v>44</v>
      </c>
      <c r="B3939" t="s">
        <v>6</v>
      </c>
      <c r="C3939" t="s">
        <v>12</v>
      </c>
      <c r="D3939" t="s">
        <v>43</v>
      </c>
      <c r="E3939">
        <v>15</v>
      </c>
      <c r="F3939">
        <v>150000</v>
      </c>
    </row>
    <row r="3940" spans="1:6" x14ac:dyDescent="0.25">
      <c r="A3940">
        <v>28</v>
      </c>
      <c r="B3940" t="s">
        <v>6</v>
      </c>
      <c r="C3940" t="s">
        <v>185</v>
      </c>
      <c r="D3940" t="s">
        <v>21</v>
      </c>
      <c r="E3940">
        <v>3</v>
      </c>
      <c r="F3940">
        <v>60000</v>
      </c>
    </row>
    <row r="3941" spans="1:6" x14ac:dyDescent="0.25">
      <c r="A3941">
        <v>36</v>
      </c>
      <c r="B3941" t="s">
        <v>9</v>
      </c>
      <c r="C3941" t="s">
        <v>186</v>
      </c>
      <c r="D3941" t="s">
        <v>19</v>
      </c>
      <c r="E3941">
        <v>9</v>
      </c>
      <c r="F3941">
        <v>100000</v>
      </c>
    </row>
    <row r="3942" spans="1:6" x14ac:dyDescent="0.25">
      <c r="A3942">
        <v>31</v>
      </c>
      <c r="B3942" t="s">
        <v>6</v>
      </c>
      <c r="C3942" t="s">
        <v>185</v>
      </c>
      <c r="D3942" t="s">
        <v>26</v>
      </c>
      <c r="E3942">
        <v>6</v>
      </c>
      <c r="F3942">
        <v>75000</v>
      </c>
    </row>
    <row r="3943" spans="1:6" x14ac:dyDescent="0.25">
      <c r="A3943">
        <v>27</v>
      </c>
      <c r="B3943" t="s">
        <v>9</v>
      </c>
      <c r="C3943" t="s">
        <v>186</v>
      </c>
      <c r="D3943" t="s">
        <v>197</v>
      </c>
      <c r="E3943">
        <v>3</v>
      </c>
      <c r="F3943">
        <v>50000</v>
      </c>
    </row>
    <row r="3944" spans="1:6" x14ac:dyDescent="0.25">
      <c r="A3944">
        <v>42</v>
      </c>
      <c r="B3944" t="s">
        <v>6</v>
      </c>
      <c r="C3944" t="s">
        <v>12</v>
      </c>
      <c r="D3944" t="s">
        <v>43</v>
      </c>
      <c r="E3944">
        <v>14</v>
      </c>
      <c r="F3944">
        <v>140000</v>
      </c>
    </row>
    <row r="3945" spans="1:6" x14ac:dyDescent="0.25">
      <c r="A3945">
        <v>34</v>
      </c>
      <c r="B3945" t="s">
        <v>9</v>
      </c>
      <c r="C3945" t="s">
        <v>185</v>
      </c>
      <c r="D3945" t="s">
        <v>199</v>
      </c>
      <c r="E3945">
        <v>6</v>
      </c>
      <c r="F3945">
        <v>75000</v>
      </c>
    </row>
    <row r="3946" spans="1:6" x14ac:dyDescent="0.25">
      <c r="A3946">
        <v>26</v>
      </c>
      <c r="B3946" t="s">
        <v>6</v>
      </c>
      <c r="C3946" t="s">
        <v>196</v>
      </c>
      <c r="D3946" t="s">
        <v>198</v>
      </c>
      <c r="E3946">
        <v>2</v>
      </c>
      <c r="F3946">
        <v>30000</v>
      </c>
    </row>
    <row r="3947" spans="1:6" x14ac:dyDescent="0.25">
      <c r="A3947">
        <v>39</v>
      </c>
      <c r="B3947" t="s">
        <v>9</v>
      </c>
      <c r="C3947" t="s">
        <v>186</v>
      </c>
      <c r="D3947" t="s">
        <v>27</v>
      </c>
      <c r="E3947">
        <v>11</v>
      </c>
      <c r="F3947">
        <v>120000</v>
      </c>
    </row>
    <row r="3948" spans="1:6" x14ac:dyDescent="0.25">
      <c r="A3948">
        <v>30</v>
      </c>
      <c r="B3948" t="s">
        <v>6</v>
      </c>
      <c r="C3948" t="s">
        <v>185</v>
      </c>
      <c r="D3948" t="s">
        <v>8</v>
      </c>
      <c r="E3948">
        <v>4</v>
      </c>
      <c r="F3948">
        <v>65000</v>
      </c>
    </row>
    <row r="3949" spans="1:6" x14ac:dyDescent="0.25">
      <c r="A3949">
        <v>47</v>
      </c>
      <c r="B3949" t="s">
        <v>6</v>
      </c>
      <c r="C3949" t="s">
        <v>12</v>
      </c>
      <c r="D3949" t="s">
        <v>43</v>
      </c>
      <c r="E3949">
        <v>19</v>
      </c>
      <c r="F3949">
        <v>190000</v>
      </c>
    </row>
    <row r="3950" spans="1:6" x14ac:dyDescent="0.25">
      <c r="A3950">
        <v>25</v>
      </c>
      <c r="B3950" t="s">
        <v>9</v>
      </c>
      <c r="C3950" t="s">
        <v>185</v>
      </c>
      <c r="D3950" t="s">
        <v>93</v>
      </c>
      <c r="E3950">
        <v>1</v>
      </c>
      <c r="F3950">
        <v>35000</v>
      </c>
    </row>
    <row r="3951" spans="1:6" x14ac:dyDescent="0.25">
      <c r="A3951">
        <v>40</v>
      </c>
      <c r="B3951" t="s">
        <v>9</v>
      </c>
      <c r="C3951" t="s">
        <v>186</v>
      </c>
      <c r="D3951" t="s">
        <v>199</v>
      </c>
      <c r="E3951">
        <v>12</v>
      </c>
      <c r="F3951">
        <v>130000</v>
      </c>
    </row>
    <row r="3952" spans="1:6" x14ac:dyDescent="0.25">
      <c r="A3952">
        <v>33</v>
      </c>
      <c r="B3952" t="s">
        <v>6</v>
      </c>
      <c r="C3952" t="s">
        <v>185</v>
      </c>
      <c r="D3952" t="s">
        <v>26</v>
      </c>
      <c r="E3952">
        <v>7</v>
      </c>
      <c r="F3952">
        <v>85000</v>
      </c>
    </row>
    <row r="3953" spans="1:6" x14ac:dyDescent="0.25">
      <c r="A3953">
        <v>29</v>
      </c>
      <c r="B3953" t="s">
        <v>9</v>
      </c>
      <c r="C3953" t="s">
        <v>196</v>
      </c>
      <c r="D3953" t="s">
        <v>198</v>
      </c>
      <c r="E3953">
        <v>1</v>
      </c>
      <c r="F3953">
        <v>25000</v>
      </c>
    </row>
    <row r="3954" spans="1:6" x14ac:dyDescent="0.25">
      <c r="A3954">
        <v>44</v>
      </c>
      <c r="B3954" t="s">
        <v>6</v>
      </c>
      <c r="C3954" t="s">
        <v>12</v>
      </c>
      <c r="D3954" t="s">
        <v>43</v>
      </c>
      <c r="E3954">
        <v>15</v>
      </c>
      <c r="F3954">
        <v>150000</v>
      </c>
    </row>
    <row r="3955" spans="1:6" x14ac:dyDescent="0.25">
      <c r="A3955">
        <v>28</v>
      </c>
      <c r="B3955" t="s">
        <v>6</v>
      </c>
      <c r="C3955" t="s">
        <v>185</v>
      </c>
      <c r="D3955" t="s">
        <v>21</v>
      </c>
      <c r="E3955">
        <v>3</v>
      </c>
      <c r="F3955">
        <v>60000</v>
      </c>
    </row>
    <row r="3956" spans="1:6" x14ac:dyDescent="0.25">
      <c r="A3956">
        <v>36</v>
      </c>
      <c r="B3956" t="s">
        <v>9</v>
      </c>
      <c r="C3956" t="s">
        <v>186</v>
      </c>
      <c r="D3956" t="s">
        <v>19</v>
      </c>
      <c r="E3956">
        <v>9</v>
      </c>
      <c r="F3956">
        <v>100000</v>
      </c>
    </row>
    <row r="3957" spans="1:6" x14ac:dyDescent="0.25">
      <c r="A3957">
        <v>31</v>
      </c>
      <c r="B3957" t="s">
        <v>6</v>
      </c>
      <c r="C3957" t="s">
        <v>185</v>
      </c>
      <c r="D3957" t="s">
        <v>26</v>
      </c>
      <c r="E3957">
        <v>6</v>
      </c>
      <c r="F3957">
        <v>75000</v>
      </c>
    </row>
    <row r="3958" spans="1:6" x14ac:dyDescent="0.25">
      <c r="A3958">
        <v>27</v>
      </c>
      <c r="B3958" t="s">
        <v>9</v>
      </c>
      <c r="C3958" t="s">
        <v>186</v>
      </c>
      <c r="D3958" t="s">
        <v>197</v>
      </c>
      <c r="E3958">
        <v>3</v>
      </c>
      <c r="F3958">
        <v>50000</v>
      </c>
    </row>
    <row r="3959" spans="1:6" x14ac:dyDescent="0.25">
      <c r="A3959">
        <v>42</v>
      </c>
      <c r="B3959" t="s">
        <v>6</v>
      </c>
      <c r="C3959" t="s">
        <v>12</v>
      </c>
      <c r="D3959" t="s">
        <v>43</v>
      </c>
      <c r="E3959">
        <v>14</v>
      </c>
      <c r="F3959">
        <v>140000</v>
      </c>
    </row>
    <row r="3960" spans="1:6" x14ac:dyDescent="0.25">
      <c r="A3960">
        <v>34</v>
      </c>
      <c r="B3960" t="s">
        <v>9</v>
      </c>
      <c r="C3960" t="s">
        <v>185</v>
      </c>
      <c r="D3960" t="s">
        <v>199</v>
      </c>
      <c r="E3960">
        <v>6</v>
      </c>
      <c r="F3960">
        <v>75000</v>
      </c>
    </row>
    <row r="3961" spans="1:6" x14ac:dyDescent="0.25">
      <c r="A3961">
        <v>26</v>
      </c>
      <c r="B3961" t="s">
        <v>6</v>
      </c>
      <c r="C3961" t="s">
        <v>196</v>
      </c>
      <c r="D3961" t="s">
        <v>198</v>
      </c>
      <c r="E3961">
        <v>2</v>
      </c>
      <c r="F3961">
        <v>30000</v>
      </c>
    </row>
    <row r="3962" spans="1:6" x14ac:dyDescent="0.25">
      <c r="A3962">
        <v>39</v>
      </c>
      <c r="B3962" t="s">
        <v>9</v>
      </c>
      <c r="C3962" t="s">
        <v>186</v>
      </c>
      <c r="D3962" t="s">
        <v>27</v>
      </c>
      <c r="E3962">
        <v>11</v>
      </c>
      <c r="F3962">
        <v>120000</v>
      </c>
    </row>
    <row r="3963" spans="1:6" x14ac:dyDescent="0.25">
      <c r="A3963">
        <v>30</v>
      </c>
      <c r="B3963" t="s">
        <v>6</v>
      </c>
      <c r="C3963" t="s">
        <v>185</v>
      </c>
      <c r="D3963" t="s">
        <v>8</v>
      </c>
      <c r="E3963">
        <v>4</v>
      </c>
      <c r="F3963">
        <v>65000</v>
      </c>
    </row>
    <row r="3964" spans="1:6" x14ac:dyDescent="0.25">
      <c r="A3964">
        <v>47</v>
      </c>
      <c r="B3964" t="s">
        <v>6</v>
      </c>
      <c r="C3964" t="s">
        <v>12</v>
      </c>
      <c r="D3964" t="s">
        <v>43</v>
      </c>
      <c r="E3964">
        <v>19</v>
      </c>
      <c r="F3964">
        <v>190000</v>
      </c>
    </row>
    <row r="3965" spans="1:6" x14ac:dyDescent="0.25">
      <c r="A3965">
        <v>25</v>
      </c>
      <c r="B3965" t="s">
        <v>9</v>
      </c>
      <c r="C3965" t="s">
        <v>185</v>
      </c>
      <c r="D3965" t="s">
        <v>93</v>
      </c>
      <c r="E3965">
        <v>1</v>
      </c>
      <c r="F3965">
        <v>35000</v>
      </c>
    </row>
    <row r="3966" spans="1:6" x14ac:dyDescent="0.25">
      <c r="A3966">
        <v>40</v>
      </c>
      <c r="B3966" t="s">
        <v>9</v>
      </c>
      <c r="C3966" t="s">
        <v>186</v>
      </c>
      <c r="D3966" t="s">
        <v>199</v>
      </c>
      <c r="E3966">
        <v>12</v>
      </c>
      <c r="F3966">
        <v>130000</v>
      </c>
    </row>
    <row r="3967" spans="1:6" x14ac:dyDescent="0.25">
      <c r="A3967">
        <v>33</v>
      </c>
      <c r="B3967" t="s">
        <v>6</v>
      </c>
      <c r="C3967" t="s">
        <v>185</v>
      </c>
      <c r="D3967" t="s">
        <v>26</v>
      </c>
      <c r="E3967">
        <v>7</v>
      </c>
      <c r="F3967">
        <v>85000</v>
      </c>
    </row>
    <row r="3968" spans="1:6" x14ac:dyDescent="0.25">
      <c r="A3968">
        <v>29</v>
      </c>
      <c r="B3968" t="s">
        <v>9</v>
      </c>
      <c r="C3968" t="s">
        <v>196</v>
      </c>
      <c r="D3968" t="s">
        <v>198</v>
      </c>
      <c r="E3968">
        <v>1</v>
      </c>
      <c r="F3968">
        <v>25000</v>
      </c>
    </row>
    <row r="3969" spans="1:6" x14ac:dyDescent="0.25">
      <c r="A3969">
        <v>44</v>
      </c>
      <c r="B3969" t="s">
        <v>6</v>
      </c>
      <c r="C3969" t="s">
        <v>12</v>
      </c>
      <c r="D3969" t="s">
        <v>43</v>
      </c>
      <c r="E3969">
        <v>15</v>
      </c>
      <c r="F3969">
        <v>150000</v>
      </c>
    </row>
    <row r="3970" spans="1:6" x14ac:dyDescent="0.25">
      <c r="A3970">
        <v>28</v>
      </c>
      <c r="B3970" t="s">
        <v>6</v>
      </c>
      <c r="C3970" t="s">
        <v>185</v>
      </c>
      <c r="D3970" t="s">
        <v>21</v>
      </c>
      <c r="E3970">
        <v>3</v>
      </c>
      <c r="F3970">
        <v>60000</v>
      </c>
    </row>
    <row r="3971" spans="1:6" x14ac:dyDescent="0.25">
      <c r="A3971">
        <v>36</v>
      </c>
      <c r="B3971" t="s">
        <v>9</v>
      </c>
      <c r="C3971" t="s">
        <v>186</v>
      </c>
      <c r="D3971" t="s">
        <v>19</v>
      </c>
      <c r="E3971">
        <v>9</v>
      </c>
      <c r="F3971">
        <v>100000</v>
      </c>
    </row>
    <row r="3972" spans="1:6" x14ac:dyDescent="0.25">
      <c r="A3972">
        <v>31</v>
      </c>
      <c r="B3972" t="s">
        <v>6</v>
      </c>
      <c r="C3972" t="s">
        <v>185</v>
      </c>
      <c r="D3972" t="s">
        <v>26</v>
      </c>
      <c r="E3972">
        <v>6</v>
      </c>
      <c r="F3972">
        <v>75000</v>
      </c>
    </row>
    <row r="3973" spans="1:6" x14ac:dyDescent="0.25">
      <c r="A3973">
        <v>27</v>
      </c>
      <c r="B3973" t="s">
        <v>9</v>
      </c>
      <c r="C3973" t="s">
        <v>186</v>
      </c>
      <c r="D3973" t="s">
        <v>197</v>
      </c>
      <c r="E3973">
        <v>3</v>
      </c>
      <c r="F3973">
        <v>50000</v>
      </c>
    </row>
    <row r="3974" spans="1:6" x14ac:dyDescent="0.25">
      <c r="A3974">
        <v>42</v>
      </c>
      <c r="B3974" t="s">
        <v>6</v>
      </c>
      <c r="C3974" t="s">
        <v>12</v>
      </c>
      <c r="D3974" t="s">
        <v>43</v>
      </c>
      <c r="E3974">
        <v>14</v>
      </c>
      <c r="F3974">
        <v>140000</v>
      </c>
    </row>
    <row r="3975" spans="1:6" x14ac:dyDescent="0.25">
      <c r="A3975">
        <v>34</v>
      </c>
      <c r="B3975" t="s">
        <v>9</v>
      </c>
      <c r="C3975" t="s">
        <v>185</v>
      </c>
      <c r="D3975" t="s">
        <v>199</v>
      </c>
      <c r="E3975">
        <v>6</v>
      </c>
      <c r="F3975">
        <v>75000</v>
      </c>
    </row>
    <row r="3976" spans="1:6" x14ac:dyDescent="0.25">
      <c r="A3976">
        <v>26</v>
      </c>
      <c r="B3976" t="s">
        <v>6</v>
      </c>
      <c r="C3976" t="s">
        <v>196</v>
      </c>
      <c r="D3976" t="s">
        <v>198</v>
      </c>
      <c r="E3976">
        <v>2</v>
      </c>
      <c r="F3976">
        <v>30000</v>
      </c>
    </row>
    <row r="3977" spans="1:6" x14ac:dyDescent="0.25">
      <c r="A3977">
        <v>39</v>
      </c>
      <c r="B3977" t="s">
        <v>9</v>
      </c>
      <c r="C3977" t="s">
        <v>186</v>
      </c>
      <c r="D3977" t="s">
        <v>27</v>
      </c>
      <c r="E3977">
        <v>11</v>
      </c>
      <c r="F3977">
        <v>120000</v>
      </c>
    </row>
    <row r="3978" spans="1:6" x14ac:dyDescent="0.25">
      <c r="A3978">
        <v>30</v>
      </c>
      <c r="B3978" t="s">
        <v>6</v>
      </c>
      <c r="C3978" t="s">
        <v>185</v>
      </c>
      <c r="D3978" t="s">
        <v>8</v>
      </c>
      <c r="E3978">
        <v>4</v>
      </c>
      <c r="F3978">
        <v>65000</v>
      </c>
    </row>
    <row r="3979" spans="1:6" x14ac:dyDescent="0.25">
      <c r="A3979">
        <v>47</v>
      </c>
      <c r="B3979" t="s">
        <v>6</v>
      </c>
      <c r="C3979" t="s">
        <v>12</v>
      </c>
      <c r="D3979" t="s">
        <v>43</v>
      </c>
      <c r="E3979">
        <v>19</v>
      </c>
      <c r="F3979">
        <v>190000</v>
      </c>
    </row>
    <row r="3980" spans="1:6" x14ac:dyDescent="0.25">
      <c r="A3980">
        <v>25</v>
      </c>
      <c r="B3980" t="s">
        <v>9</v>
      </c>
      <c r="C3980" t="s">
        <v>185</v>
      </c>
      <c r="D3980" t="s">
        <v>93</v>
      </c>
      <c r="E3980">
        <v>1</v>
      </c>
      <c r="F3980">
        <v>35000</v>
      </c>
    </row>
    <row r="3981" spans="1:6" x14ac:dyDescent="0.25">
      <c r="A3981">
        <v>40</v>
      </c>
      <c r="B3981" t="s">
        <v>9</v>
      </c>
      <c r="C3981" t="s">
        <v>186</v>
      </c>
      <c r="D3981" t="s">
        <v>199</v>
      </c>
      <c r="E3981">
        <v>12</v>
      </c>
      <c r="F3981">
        <v>130000</v>
      </c>
    </row>
    <row r="3982" spans="1:6" x14ac:dyDescent="0.25">
      <c r="A3982">
        <v>33</v>
      </c>
      <c r="B3982" t="s">
        <v>6</v>
      </c>
      <c r="C3982" t="s">
        <v>185</v>
      </c>
      <c r="D3982" t="s">
        <v>26</v>
      </c>
      <c r="E3982">
        <v>7</v>
      </c>
      <c r="F3982">
        <v>85000</v>
      </c>
    </row>
    <row r="3983" spans="1:6" x14ac:dyDescent="0.25">
      <c r="A3983">
        <v>29</v>
      </c>
      <c r="B3983" t="s">
        <v>9</v>
      </c>
      <c r="C3983" t="s">
        <v>196</v>
      </c>
      <c r="D3983" t="s">
        <v>198</v>
      </c>
      <c r="E3983">
        <v>1</v>
      </c>
      <c r="F3983">
        <v>25000</v>
      </c>
    </row>
    <row r="3984" spans="1:6" x14ac:dyDescent="0.25">
      <c r="A3984">
        <v>44</v>
      </c>
      <c r="B3984" t="s">
        <v>6</v>
      </c>
      <c r="C3984" t="s">
        <v>12</v>
      </c>
      <c r="D3984" t="s">
        <v>43</v>
      </c>
      <c r="E3984">
        <v>15</v>
      </c>
      <c r="F3984">
        <v>150000</v>
      </c>
    </row>
    <row r="3985" spans="1:6" x14ac:dyDescent="0.25">
      <c r="A3985">
        <v>28</v>
      </c>
      <c r="B3985" t="s">
        <v>6</v>
      </c>
      <c r="C3985" t="s">
        <v>185</v>
      </c>
      <c r="D3985" t="s">
        <v>21</v>
      </c>
      <c r="E3985">
        <v>3</v>
      </c>
      <c r="F3985">
        <v>60000</v>
      </c>
    </row>
    <row r="3986" spans="1:6" x14ac:dyDescent="0.25">
      <c r="A3986">
        <v>36</v>
      </c>
      <c r="B3986" t="s">
        <v>9</v>
      </c>
      <c r="C3986" t="s">
        <v>186</v>
      </c>
      <c r="D3986" t="s">
        <v>19</v>
      </c>
      <c r="E3986">
        <v>9</v>
      </c>
      <c r="F3986">
        <v>100000</v>
      </c>
    </row>
    <row r="3987" spans="1:6" x14ac:dyDescent="0.25">
      <c r="A3987">
        <v>31</v>
      </c>
      <c r="B3987" t="s">
        <v>6</v>
      </c>
      <c r="C3987" t="s">
        <v>185</v>
      </c>
      <c r="D3987" t="s">
        <v>26</v>
      </c>
      <c r="E3987">
        <v>6</v>
      </c>
      <c r="F3987">
        <v>75000</v>
      </c>
    </row>
    <row r="3988" spans="1:6" x14ac:dyDescent="0.25">
      <c r="A3988">
        <v>27</v>
      </c>
      <c r="B3988" t="s">
        <v>9</v>
      </c>
      <c r="C3988" t="s">
        <v>186</v>
      </c>
      <c r="D3988" t="s">
        <v>197</v>
      </c>
      <c r="E3988">
        <v>3</v>
      </c>
      <c r="F3988">
        <v>50000</v>
      </c>
    </row>
    <row r="3989" spans="1:6" x14ac:dyDescent="0.25">
      <c r="A3989">
        <v>42</v>
      </c>
      <c r="B3989" t="s">
        <v>6</v>
      </c>
      <c r="C3989" t="s">
        <v>12</v>
      </c>
      <c r="D3989" t="s">
        <v>43</v>
      </c>
      <c r="E3989">
        <v>14</v>
      </c>
      <c r="F3989">
        <v>140000</v>
      </c>
    </row>
    <row r="3990" spans="1:6" x14ac:dyDescent="0.25">
      <c r="A3990">
        <v>34</v>
      </c>
      <c r="B3990" t="s">
        <v>9</v>
      </c>
      <c r="C3990" t="s">
        <v>185</v>
      </c>
      <c r="D3990" t="s">
        <v>199</v>
      </c>
      <c r="E3990">
        <v>6</v>
      </c>
      <c r="F3990">
        <v>75000</v>
      </c>
    </row>
    <row r="3991" spans="1:6" x14ac:dyDescent="0.25">
      <c r="A3991">
        <v>26</v>
      </c>
      <c r="B3991" t="s">
        <v>6</v>
      </c>
      <c r="C3991" t="s">
        <v>196</v>
      </c>
      <c r="D3991" t="s">
        <v>198</v>
      </c>
      <c r="E3991">
        <v>2</v>
      </c>
      <c r="F3991">
        <v>30000</v>
      </c>
    </row>
    <row r="3992" spans="1:6" x14ac:dyDescent="0.25">
      <c r="A3992">
        <v>39</v>
      </c>
      <c r="B3992" t="s">
        <v>9</v>
      </c>
      <c r="C3992" t="s">
        <v>186</v>
      </c>
      <c r="D3992" t="s">
        <v>27</v>
      </c>
      <c r="E3992">
        <v>11</v>
      </c>
      <c r="F3992">
        <v>120000</v>
      </c>
    </row>
    <row r="3993" spans="1:6" x14ac:dyDescent="0.25">
      <c r="A3993">
        <v>30</v>
      </c>
      <c r="B3993" t="s">
        <v>6</v>
      </c>
      <c r="C3993" t="s">
        <v>185</v>
      </c>
      <c r="D3993" t="s">
        <v>8</v>
      </c>
      <c r="E3993">
        <v>4</v>
      </c>
      <c r="F3993">
        <v>65000</v>
      </c>
    </row>
    <row r="3994" spans="1:6" x14ac:dyDescent="0.25">
      <c r="A3994">
        <v>47</v>
      </c>
      <c r="B3994" t="s">
        <v>6</v>
      </c>
      <c r="C3994" t="s">
        <v>12</v>
      </c>
      <c r="D3994" t="s">
        <v>43</v>
      </c>
      <c r="E3994">
        <v>19</v>
      </c>
      <c r="F3994">
        <v>190000</v>
      </c>
    </row>
    <row r="3995" spans="1:6" x14ac:dyDescent="0.25">
      <c r="A3995">
        <v>25</v>
      </c>
      <c r="B3995" t="s">
        <v>9</v>
      </c>
      <c r="C3995" t="s">
        <v>185</v>
      </c>
      <c r="D3995" t="s">
        <v>93</v>
      </c>
      <c r="E3995">
        <v>1</v>
      </c>
      <c r="F3995">
        <v>35000</v>
      </c>
    </row>
    <row r="3996" spans="1:6" x14ac:dyDescent="0.25">
      <c r="A3996">
        <v>40</v>
      </c>
      <c r="B3996" t="s">
        <v>9</v>
      </c>
      <c r="C3996" t="s">
        <v>186</v>
      </c>
      <c r="D3996" t="s">
        <v>199</v>
      </c>
      <c r="E3996">
        <v>12</v>
      </c>
      <c r="F3996">
        <v>130000</v>
      </c>
    </row>
    <row r="3997" spans="1:6" x14ac:dyDescent="0.25">
      <c r="A3997">
        <v>33</v>
      </c>
      <c r="B3997" t="s">
        <v>6</v>
      </c>
      <c r="C3997" t="s">
        <v>185</v>
      </c>
      <c r="D3997" t="s">
        <v>26</v>
      </c>
      <c r="E3997">
        <v>7</v>
      </c>
      <c r="F3997">
        <v>85000</v>
      </c>
    </row>
    <row r="3998" spans="1:6" x14ac:dyDescent="0.25">
      <c r="A3998">
        <v>29</v>
      </c>
      <c r="B3998" t="s">
        <v>9</v>
      </c>
      <c r="C3998" t="s">
        <v>196</v>
      </c>
      <c r="D3998" t="s">
        <v>198</v>
      </c>
      <c r="E3998">
        <v>1</v>
      </c>
      <c r="F3998">
        <v>25000</v>
      </c>
    </row>
    <row r="3999" spans="1:6" x14ac:dyDescent="0.25">
      <c r="A3999">
        <v>44</v>
      </c>
      <c r="B3999" t="s">
        <v>6</v>
      </c>
      <c r="C3999" t="s">
        <v>12</v>
      </c>
      <c r="D3999" t="s">
        <v>43</v>
      </c>
      <c r="E3999">
        <v>15</v>
      </c>
      <c r="F3999">
        <v>150000</v>
      </c>
    </row>
    <row r="4000" spans="1:6" x14ac:dyDescent="0.25">
      <c r="A4000">
        <v>28</v>
      </c>
      <c r="B4000" t="s">
        <v>6</v>
      </c>
      <c r="C4000" t="s">
        <v>185</v>
      </c>
      <c r="D4000" t="s">
        <v>21</v>
      </c>
      <c r="E4000">
        <v>3</v>
      </c>
      <c r="F4000">
        <v>60000</v>
      </c>
    </row>
    <row r="4001" spans="1:6" x14ac:dyDescent="0.25">
      <c r="A4001">
        <v>36</v>
      </c>
      <c r="B4001" t="s">
        <v>9</v>
      </c>
      <c r="C4001" t="s">
        <v>186</v>
      </c>
      <c r="D4001" t="s">
        <v>19</v>
      </c>
      <c r="E4001">
        <v>9</v>
      </c>
      <c r="F4001">
        <v>100000</v>
      </c>
    </row>
    <row r="4002" spans="1:6" x14ac:dyDescent="0.25">
      <c r="A4002">
        <v>31</v>
      </c>
      <c r="B4002" t="s">
        <v>6</v>
      </c>
      <c r="C4002" t="s">
        <v>185</v>
      </c>
      <c r="D4002" t="s">
        <v>26</v>
      </c>
      <c r="E4002">
        <v>6</v>
      </c>
      <c r="F4002">
        <v>75000</v>
      </c>
    </row>
    <row r="4003" spans="1:6" x14ac:dyDescent="0.25">
      <c r="A4003">
        <v>27</v>
      </c>
      <c r="B4003" t="s">
        <v>9</v>
      </c>
      <c r="C4003" t="s">
        <v>186</v>
      </c>
      <c r="D4003" t="s">
        <v>197</v>
      </c>
      <c r="E4003">
        <v>3</v>
      </c>
      <c r="F4003">
        <v>50000</v>
      </c>
    </row>
    <row r="4004" spans="1:6" x14ac:dyDescent="0.25">
      <c r="A4004">
        <v>42</v>
      </c>
      <c r="B4004" t="s">
        <v>6</v>
      </c>
      <c r="C4004" t="s">
        <v>12</v>
      </c>
      <c r="D4004" t="s">
        <v>43</v>
      </c>
      <c r="E4004">
        <v>14</v>
      </c>
      <c r="F4004">
        <v>140000</v>
      </c>
    </row>
    <row r="4005" spans="1:6" x14ac:dyDescent="0.25">
      <c r="A4005">
        <v>34</v>
      </c>
      <c r="B4005" t="s">
        <v>9</v>
      </c>
      <c r="C4005" t="s">
        <v>185</v>
      </c>
      <c r="D4005" t="s">
        <v>199</v>
      </c>
      <c r="E4005">
        <v>6</v>
      </c>
      <c r="F4005">
        <v>75000</v>
      </c>
    </row>
    <row r="4006" spans="1:6" x14ac:dyDescent="0.25">
      <c r="A4006">
        <v>26</v>
      </c>
      <c r="B4006" t="s">
        <v>6</v>
      </c>
      <c r="C4006" t="s">
        <v>196</v>
      </c>
      <c r="D4006" t="s">
        <v>198</v>
      </c>
      <c r="E4006">
        <v>2</v>
      </c>
      <c r="F4006">
        <v>30000</v>
      </c>
    </row>
    <row r="4007" spans="1:6" x14ac:dyDescent="0.25">
      <c r="A4007">
        <v>39</v>
      </c>
      <c r="B4007" t="s">
        <v>9</v>
      </c>
      <c r="C4007" t="s">
        <v>186</v>
      </c>
      <c r="D4007" t="s">
        <v>27</v>
      </c>
      <c r="E4007">
        <v>11</v>
      </c>
      <c r="F4007">
        <v>120000</v>
      </c>
    </row>
    <row r="4008" spans="1:6" x14ac:dyDescent="0.25">
      <c r="A4008">
        <v>30</v>
      </c>
      <c r="B4008" t="s">
        <v>6</v>
      </c>
      <c r="C4008" t="s">
        <v>185</v>
      </c>
      <c r="D4008" t="s">
        <v>8</v>
      </c>
      <c r="E4008">
        <v>4</v>
      </c>
      <c r="F4008">
        <v>65000</v>
      </c>
    </row>
    <row r="4009" spans="1:6" x14ac:dyDescent="0.25">
      <c r="A4009">
        <v>47</v>
      </c>
      <c r="B4009" t="s">
        <v>6</v>
      </c>
      <c r="C4009" t="s">
        <v>12</v>
      </c>
      <c r="D4009" t="s">
        <v>43</v>
      </c>
      <c r="E4009">
        <v>19</v>
      </c>
      <c r="F4009">
        <v>190000</v>
      </c>
    </row>
    <row r="4010" spans="1:6" x14ac:dyDescent="0.25">
      <c r="A4010">
        <v>25</v>
      </c>
      <c r="B4010" t="s">
        <v>9</v>
      </c>
      <c r="C4010" t="s">
        <v>185</v>
      </c>
      <c r="D4010" t="s">
        <v>93</v>
      </c>
      <c r="E4010">
        <v>1</v>
      </c>
      <c r="F4010">
        <v>35000</v>
      </c>
    </row>
    <row r="4011" spans="1:6" x14ac:dyDescent="0.25">
      <c r="A4011">
        <v>40</v>
      </c>
      <c r="B4011" t="s">
        <v>9</v>
      </c>
      <c r="C4011" t="s">
        <v>186</v>
      </c>
      <c r="D4011" t="s">
        <v>199</v>
      </c>
      <c r="E4011">
        <v>12</v>
      </c>
      <c r="F4011">
        <v>130000</v>
      </c>
    </row>
    <row r="4012" spans="1:6" x14ac:dyDescent="0.25">
      <c r="A4012">
        <v>33</v>
      </c>
      <c r="B4012" t="s">
        <v>6</v>
      </c>
      <c r="C4012" t="s">
        <v>185</v>
      </c>
      <c r="D4012" t="s">
        <v>26</v>
      </c>
      <c r="E4012">
        <v>7</v>
      </c>
      <c r="F4012">
        <v>85000</v>
      </c>
    </row>
    <row r="4013" spans="1:6" x14ac:dyDescent="0.25">
      <c r="A4013">
        <v>29</v>
      </c>
      <c r="B4013" t="s">
        <v>9</v>
      </c>
      <c r="C4013" t="s">
        <v>196</v>
      </c>
      <c r="D4013" t="s">
        <v>198</v>
      </c>
      <c r="E4013">
        <v>1</v>
      </c>
      <c r="F4013">
        <v>25000</v>
      </c>
    </row>
    <row r="4014" spans="1:6" x14ac:dyDescent="0.25">
      <c r="A4014">
        <v>44</v>
      </c>
      <c r="B4014" t="s">
        <v>6</v>
      </c>
      <c r="C4014" t="s">
        <v>12</v>
      </c>
      <c r="D4014" t="s">
        <v>43</v>
      </c>
      <c r="E4014">
        <v>15</v>
      </c>
      <c r="F4014">
        <v>150000</v>
      </c>
    </row>
    <row r="4015" spans="1:6" x14ac:dyDescent="0.25">
      <c r="A4015">
        <v>28</v>
      </c>
      <c r="B4015" t="s">
        <v>6</v>
      </c>
      <c r="C4015" t="s">
        <v>185</v>
      </c>
      <c r="D4015" t="s">
        <v>21</v>
      </c>
      <c r="E4015">
        <v>3</v>
      </c>
      <c r="F4015">
        <v>60000</v>
      </c>
    </row>
    <row r="4016" spans="1:6" x14ac:dyDescent="0.25">
      <c r="A4016">
        <v>31</v>
      </c>
      <c r="B4016" t="s">
        <v>6</v>
      </c>
      <c r="C4016" t="s">
        <v>185</v>
      </c>
      <c r="D4016" t="s">
        <v>8</v>
      </c>
      <c r="E4016">
        <v>5</v>
      </c>
      <c r="F4016">
        <v>80000</v>
      </c>
    </row>
    <row r="4017" spans="1:6" x14ac:dyDescent="0.25">
      <c r="A4017">
        <v>27</v>
      </c>
      <c r="B4017" t="s">
        <v>9</v>
      </c>
      <c r="C4017" t="s">
        <v>186</v>
      </c>
      <c r="D4017" t="s">
        <v>27</v>
      </c>
      <c r="E4017">
        <v>3</v>
      </c>
      <c r="F4017">
        <v>60000</v>
      </c>
    </row>
    <row r="4018" spans="1:6" x14ac:dyDescent="0.25">
      <c r="A4018">
        <v>38</v>
      </c>
      <c r="B4018" t="s">
        <v>6</v>
      </c>
      <c r="C4018" t="s">
        <v>12</v>
      </c>
      <c r="D4018" t="s">
        <v>43</v>
      </c>
      <c r="E4018">
        <v>12</v>
      </c>
      <c r="F4018">
        <v>130000</v>
      </c>
    </row>
    <row r="4019" spans="1:6" x14ac:dyDescent="0.25">
      <c r="A4019">
        <v>29</v>
      </c>
      <c r="B4019" t="s">
        <v>9</v>
      </c>
      <c r="C4019" t="s">
        <v>185</v>
      </c>
      <c r="D4019" t="s">
        <v>197</v>
      </c>
      <c r="E4019">
        <v>2</v>
      </c>
      <c r="F4019">
        <v>45000</v>
      </c>
    </row>
    <row r="4020" spans="1:6" x14ac:dyDescent="0.25">
      <c r="A4020">
        <v>23</v>
      </c>
      <c r="B4020" t="s">
        <v>6</v>
      </c>
      <c r="C4020" t="s">
        <v>196</v>
      </c>
      <c r="D4020" t="s">
        <v>198</v>
      </c>
      <c r="E4020">
        <v>1</v>
      </c>
      <c r="F4020">
        <v>25000</v>
      </c>
    </row>
    <row r="4021" spans="1:6" x14ac:dyDescent="0.25">
      <c r="A4021">
        <v>32</v>
      </c>
      <c r="B4021" t="s">
        <v>9</v>
      </c>
      <c r="C4021" t="s">
        <v>186</v>
      </c>
      <c r="D4021" t="s">
        <v>21</v>
      </c>
      <c r="E4021">
        <v>7</v>
      </c>
      <c r="F4021">
        <v>90000</v>
      </c>
    </row>
    <row r="4022" spans="1:6" x14ac:dyDescent="0.25">
      <c r="A4022">
        <v>44</v>
      </c>
      <c r="B4022" t="s">
        <v>6</v>
      </c>
      <c r="C4022" t="s">
        <v>185</v>
      </c>
      <c r="D4022" t="s">
        <v>26</v>
      </c>
      <c r="E4022">
        <v>18</v>
      </c>
      <c r="F4022">
        <v>170000</v>
      </c>
    </row>
    <row r="4023" spans="1:6" x14ac:dyDescent="0.25">
      <c r="A4023">
        <v>26</v>
      </c>
      <c r="B4023" t="s">
        <v>9</v>
      </c>
      <c r="C4023" t="s">
        <v>185</v>
      </c>
      <c r="D4023" t="s">
        <v>19</v>
      </c>
      <c r="E4023">
        <v>2</v>
      </c>
      <c r="F4023">
        <v>40000</v>
      </c>
    </row>
    <row r="4024" spans="1:6" x14ac:dyDescent="0.25">
      <c r="A4024">
        <v>40</v>
      </c>
      <c r="B4024" t="s">
        <v>6</v>
      </c>
      <c r="C4024" t="s">
        <v>12</v>
      </c>
      <c r="D4024" t="s">
        <v>43</v>
      </c>
      <c r="E4024">
        <v>15</v>
      </c>
      <c r="F4024">
        <v>150000</v>
      </c>
    </row>
    <row r="4025" spans="1:6" x14ac:dyDescent="0.25">
      <c r="A4025">
        <v>33</v>
      </c>
      <c r="B4025" t="s">
        <v>9</v>
      </c>
      <c r="C4025" t="s">
        <v>185</v>
      </c>
      <c r="D4025" t="s">
        <v>199</v>
      </c>
      <c r="E4025">
        <v>8</v>
      </c>
      <c r="F4025">
        <v>95000</v>
      </c>
    </row>
    <row r="4026" spans="1:6" x14ac:dyDescent="0.25">
      <c r="A4026">
        <v>24</v>
      </c>
      <c r="B4026" t="s">
        <v>6</v>
      </c>
      <c r="C4026" t="s">
        <v>196</v>
      </c>
      <c r="D4026" t="s">
        <v>198</v>
      </c>
      <c r="E4026">
        <v>1</v>
      </c>
      <c r="F4026">
        <v>25000</v>
      </c>
    </row>
    <row r="4027" spans="1:6" x14ac:dyDescent="0.25">
      <c r="A4027">
        <v>35</v>
      </c>
      <c r="B4027" t="s">
        <v>9</v>
      </c>
      <c r="C4027" t="s">
        <v>186</v>
      </c>
      <c r="D4027" t="s">
        <v>27</v>
      </c>
      <c r="E4027">
        <v>10</v>
      </c>
      <c r="F4027">
        <v>110000</v>
      </c>
    </row>
    <row r="4028" spans="1:6" x14ac:dyDescent="0.25">
      <c r="A4028">
        <v>29</v>
      </c>
      <c r="B4028" t="s">
        <v>6</v>
      </c>
      <c r="C4028" t="s">
        <v>185</v>
      </c>
      <c r="D4028" t="s">
        <v>8</v>
      </c>
      <c r="E4028">
        <v>4</v>
      </c>
      <c r="F4028">
        <v>70000</v>
      </c>
    </row>
    <row r="4029" spans="1:6" x14ac:dyDescent="0.25">
      <c r="A4029">
        <v>49</v>
      </c>
      <c r="B4029" t="s">
        <v>6</v>
      </c>
      <c r="C4029" t="s">
        <v>12</v>
      </c>
      <c r="D4029" t="s">
        <v>43</v>
      </c>
      <c r="E4029">
        <v>22</v>
      </c>
      <c r="F4029">
        <v>220000</v>
      </c>
    </row>
    <row r="4030" spans="1:6" x14ac:dyDescent="0.25">
      <c r="A4030">
        <v>26</v>
      </c>
      <c r="B4030" t="s">
        <v>9</v>
      </c>
      <c r="C4030" t="s">
        <v>185</v>
      </c>
      <c r="D4030" t="s">
        <v>93</v>
      </c>
      <c r="E4030">
        <v>2</v>
      </c>
      <c r="F4030">
        <v>35000</v>
      </c>
    </row>
    <row r="4031" spans="1:6" x14ac:dyDescent="0.25">
      <c r="A4031">
        <v>41</v>
      </c>
      <c r="B4031" t="s">
        <v>9</v>
      </c>
      <c r="C4031" t="s">
        <v>186</v>
      </c>
      <c r="D4031" t="s">
        <v>199</v>
      </c>
      <c r="E4031">
        <v>13</v>
      </c>
      <c r="F4031">
        <v>140000</v>
      </c>
    </row>
    <row r="4032" spans="1:6" x14ac:dyDescent="0.25">
      <c r="A4032">
        <v>36</v>
      </c>
      <c r="B4032" t="s">
        <v>6</v>
      </c>
      <c r="C4032" t="s">
        <v>185</v>
      </c>
      <c r="D4032" t="s">
        <v>26</v>
      </c>
      <c r="E4032">
        <v>9</v>
      </c>
      <c r="F4032">
        <v>110000</v>
      </c>
    </row>
    <row r="4033" spans="1:6" x14ac:dyDescent="0.25">
      <c r="A4033">
        <v>28</v>
      </c>
      <c r="B4033" t="s">
        <v>9</v>
      </c>
      <c r="C4033" t="s">
        <v>196</v>
      </c>
      <c r="D4033" t="s">
        <v>198</v>
      </c>
      <c r="E4033">
        <v>1</v>
      </c>
      <c r="F4033">
        <v>25000</v>
      </c>
    </row>
    <row r="4034" spans="1:6" x14ac:dyDescent="0.25">
      <c r="A4034">
        <v>43</v>
      </c>
      <c r="B4034" t="s">
        <v>6</v>
      </c>
      <c r="C4034" t="s">
        <v>12</v>
      </c>
      <c r="D4034" t="s">
        <v>43</v>
      </c>
      <c r="E4034">
        <v>16</v>
      </c>
      <c r="F4034">
        <v>160000</v>
      </c>
    </row>
    <row r="4035" spans="1:6" x14ac:dyDescent="0.25">
      <c r="A4035">
        <v>29</v>
      </c>
      <c r="B4035" t="s">
        <v>6</v>
      </c>
      <c r="C4035" t="s">
        <v>185</v>
      </c>
      <c r="D4035" t="s">
        <v>21</v>
      </c>
      <c r="E4035">
        <v>5</v>
      </c>
      <c r="F4035">
        <v>80000</v>
      </c>
    </row>
    <row r="4036" spans="1:6" x14ac:dyDescent="0.25">
      <c r="A4036">
        <v>39</v>
      </c>
      <c r="B4036" t="s">
        <v>9</v>
      </c>
      <c r="C4036" t="s">
        <v>186</v>
      </c>
      <c r="D4036" t="s">
        <v>19</v>
      </c>
      <c r="E4036">
        <v>11</v>
      </c>
      <c r="F4036">
        <v>120000</v>
      </c>
    </row>
    <row r="4037" spans="1:6" x14ac:dyDescent="0.25">
      <c r="A4037">
        <v>32</v>
      </c>
      <c r="B4037" t="s">
        <v>6</v>
      </c>
      <c r="C4037" t="s">
        <v>185</v>
      </c>
      <c r="D4037" t="s">
        <v>26</v>
      </c>
      <c r="E4037">
        <v>6</v>
      </c>
      <c r="F4037">
        <v>90000</v>
      </c>
    </row>
    <row r="4038" spans="1:6" x14ac:dyDescent="0.25">
      <c r="A4038">
        <v>28</v>
      </c>
      <c r="B4038" t="s">
        <v>9</v>
      </c>
      <c r="C4038" t="s">
        <v>186</v>
      </c>
      <c r="D4038" t="s">
        <v>197</v>
      </c>
      <c r="E4038">
        <v>2</v>
      </c>
      <c r="F4038">
        <v>45000</v>
      </c>
    </row>
    <row r="4039" spans="1:6" x14ac:dyDescent="0.25">
      <c r="A4039">
        <v>40</v>
      </c>
      <c r="B4039" t="s">
        <v>6</v>
      </c>
      <c r="C4039" t="s">
        <v>12</v>
      </c>
      <c r="D4039" t="s">
        <v>43</v>
      </c>
      <c r="E4039">
        <v>15</v>
      </c>
      <c r="F4039">
        <v>150000</v>
      </c>
    </row>
    <row r="4040" spans="1:6" x14ac:dyDescent="0.25">
      <c r="A4040">
        <v>33</v>
      </c>
      <c r="B4040" t="s">
        <v>9</v>
      </c>
      <c r="C4040" t="s">
        <v>185</v>
      </c>
      <c r="D4040" t="s">
        <v>199</v>
      </c>
      <c r="E4040">
        <v>8</v>
      </c>
      <c r="F4040">
        <v>95000</v>
      </c>
    </row>
    <row r="4041" spans="1:6" x14ac:dyDescent="0.25">
      <c r="A4041">
        <v>24</v>
      </c>
      <c r="B4041" t="s">
        <v>6</v>
      </c>
      <c r="C4041" t="s">
        <v>196</v>
      </c>
      <c r="D4041" t="s">
        <v>198</v>
      </c>
      <c r="E4041">
        <v>1</v>
      </c>
      <c r="F4041">
        <v>25000</v>
      </c>
    </row>
    <row r="4042" spans="1:6" x14ac:dyDescent="0.25">
      <c r="A4042">
        <v>35</v>
      </c>
      <c r="B4042" t="s">
        <v>9</v>
      </c>
      <c r="C4042" t="s">
        <v>186</v>
      </c>
      <c r="D4042" t="s">
        <v>27</v>
      </c>
      <c r="E4042">
        <v>10</v>
      </c>
      <c r="F4042">
        <v>110000</v>
      </c>
    </row>
    <row r="4043" spans="1:6" x14ac:dyDescent="0.25">
      <c r="A4043">
        <v>29</v>
      </c>
      <c r="B4043" t="s">
        <v>6</v>
      </c>
      <c r="C4043" t="s">
        <v>185</v>
      </c>
      <c r="D4043" t="s">
        <v>8</v>
      </c>
      <c r="E4043">
        <v>4</v>
      </c>
      <c r="F4043">
        <v>70000</v>
      </c>
    </row>
    <row r="4044" spans="1:6" x14ac:dyDescent="0.25">
      <c r="A4044">
        <v>49</v>
      </c>
      <c r="B4044" t="s">
        <v>6</v>
      </c>
      <c r="C4044" t="s">
        <v>12</v>
      </c>
      <c r="D4044" t="s">
        <v>43</v>
      </c>
      <c r="E4044">
        <v>22</v>
      </c>
      <c r="F4044">
        <v>220000</v>
      </c>
    </row>
    <row r="4045" spans="1:6" x14ac:dyDescent="0.25">
      <c r="A4045">
        <v>26</v>
      </c>
      <c r="B4045" t="s">
        <v>9</v>
      </c>
      <c r="C4045" t="s">
        <v>185</v>
      </c>
      <c r="D4045" t="s">
        <v>93</v>
      </c>
      <c r="E4045">
        <v>2</v>
      </c>
      <c r="F4045">
        <v>35000</v>
      </c>
    </row>
    <row r="4046" spans="1:6" x14ac:dyDescent="0.25">
      <c r="A4046">
        <v>41</v>
      </c>
      <c r="B4046" t="s">
        <v>9</v>
      </c>
      <c r="C4046" t="s">
        <v>186</v>
      </c>
      <c r="D4046" t="s">
        <v>199</v>
      </c>
      <c r="E4046">
        <v>13</v>
      </c>
      <c r="F4046">
        <v>140000</v>
      </c>
    </row>
    <row r="4047" spans="1:6" x14ac:dyDescent="0.25">
      <c r="A4047">
        <v>36</v>
      </c>
      <c r="B4047" t="s">
        <v>6</v>
      </c>
      <c r="C4047" t="s">
        <v>185</v>
      </c>
      <c r="D4047" t="s">
        <v>26</v>
      </c>
      <c r="E4047">
        <v>9</v>
      </c>
      <c r="F4047">
        <v>110000</v>
      </c>
    </row>
    <row r="4048" spans="1:6" x14ac:dyDescent="0.25">
      <c r="A4048">
        <v>28</v>
      </c>
      <c r="B4048" t="s">
        <v>9</v>
      </c>
      <c r="C4048" t="s">
        <v>196</v>
      </c>
      <c r="D4048" t="s">
        <v>198</v>
      </c>
      <c r="E4048">
        <v>1</v>
      </c>
      <c r="F4048">
        <v>25000</v>
      </c>
    </row>
    <row r="4049" spans="1:6" x14ac:dyDescent="0.25">
      <c r="A4049">
        <v>43</v>
      </c>
      <c r="B4049" t="s">
        <v>6</v>
      </c>
      <c r="C4049" t="s">
        <v>12</v>
      </c>
      <c r="D4049" t="s">
        <v>43</v>
      </c>
      <c r="E4049">
        <v>16</v>
      </c>
      <c r="F4049">
        <v>160000</v>
      </c>
    </row>
    <row r="4050" spans="1:6" x14ac:dyDescent="0.25">
      <c r="A4050">
        <v>29</v>
      </c>
      <c r="B4050" t="s">
        <v>6</v>
      </c>
      <c r="C4050" t="s">
        <v>185</v>
      </c>
      <c r="D4050" t="s">
        <v>21</v>
      </c>
      <c r="E4050">
        <v>5</v>
      </c>
      <c r="F4050">
        <v>80000</v>
      </c>
    </row>
    <row r="4051" spans="1:6" x14ac:dyDescent="0.25">
      <c r="A4051">
        <v>39</v>
      </c>
      <c r="B4051" t="s">
        <v>9</v>
      </c>
      <c r="C4051" t="s">
        <v>186</v>
      </c>
      <c r="D4051" t="s">
        <v>19</v>
      </c>
      <c r="E4051">
        <v>11</v>
      </c>
      <c r="F4051">
        <v>120000</v>
      </c>
    </row>
    <row r="4052" spans="1:6" x14ac:dyDescent="0.25">
      <c r="A4052">
        <v>32</v>
      </c>
      <c r="B4052" t="s">
        <v>6</v>
      </c>
      <c r="C4052" t="s">
        <v>185</v>
      </c>
      <c r="D4052" t="s">
        <v>26</v>
      </c>
      <c r="E4052">
        <v>6</v>
      </c>
      <c r="F4052">
        <v>90000</v>
      </c>
    </row>
    <row r="4053" spans="1:6" x14ac:dyDescent="0.25">
      <c r="A4053">
        <v>28</v>
      </c>
      <c r="B4053" t="s">
        <v>9</v>
      </c>
      <c r="C4053" t="s">
        <v>186</v>
      </c>
      <c r="D4053" t="s">
        <v>197</v>
      </c>
      <c r="E4053">
        <v>2</v>
      </c>
      <c r="F4053">
        <v>45000</v>
      </c>
    </row>
    <row r="4054" spans="1:6" x14ac:dyDescent="0.25">
      <c r="A4054">
        <v>40</v>
      </c>
      <c r="B4054" t="s">
        <v>6</v>
      </c>
      <c r="C4054" t="s">
        <v>12</v>
      </c>
      <c r="D4054" t="s">
        <v>43</v>
      </c>
      <c r="E4054">
        <v>15</v>
      </c>
      <c r="F4054">
        <v>150000</v>
      </c>
    </row>
    <row r="4055" spans="1:6" x14ac:dyDescent="0.25">
      <c r="A4055">
        <v>33</v>
      </c>
      <c r="B4055" t="s">
        <v>9</v>
      </c>
      <c r="C4055" t="s">
        <v>185</v>
      </c>
      <c r="D4055" t="s">
        <v>199</v>
      </c>
      <c r="E4055">
        <v>8</v>
      </c>
      <c r="F4055">
        <v>95000</v>
      </c>
    </row>
    <row r="4056" spans="1:6" x14ac:dyDescent="0.25">
      <c r="A4056">
        <v>24</v>
      </c>
      <c r="B4056" t="s">
        <v>6</v>
      </c>
      <c r="C4056" t="s">
        <v>196</v>
      </c>
      <c r="D4056" t="s">
        <v>198</v>
      </c>
      <c r="E4056">
        <v>1</v>
      </c>
      <c r="F4056">
        <v>25000</v>
      </c>
    </row>
    <row r="4057" spans="1:6" x14ac:dyDescent="0.25">
      <c r="A4057">
        <v>35</v>
      </c>
      <c r="B4057" t="s">
        <v>9</v>
      </c>
      <c r="C4057" t="s">
        <v>186</v>
      </c>
      <c r="D4057" t="s">
        <v>27</v>
      </c>
      <c r="E4057">
        <v>10</v>
      </c>
      <c r="F4057">
        <v>110000</v>
      </c>
    </row>
    <row r="4058" spans="1:6" x14ac:dyDescent="0.25">
      <c r="A4058">
        <v>29</v>
      </c>
      <c r="B4058" t="s">
        <v>6</v>
      </c>
      <c r="C4058" t="s">
        <v>185</v>
      </c>
      <c r="D4058" t="s">
        <v>8</v>
      </c>
      <c r="E4058">
        <v>4</v>
      </c>
      <c r="F4058">
        <v>70000</v>
      </c>
    </row>
    <row r="4059" spans="1:6" x14ac:dyDescent="0.25">
      <c r="A4059">
        <v>49</v>
      </c>
      <c r="B4059" t="s">
        <v>6</v>
      </c>
      <c r="C4059" t="s">
        <v>12</v>
      </c>
      <c r="D4059" t="s">
        <v>43</v>
      </c>
      <c r="E4059">
        <v>22</v>
      </c>
      <c r="F4059">
        <v>220000</v>
      </c>
    </row>
    <row r="4060" spans="1:6" x14ac:dyDescent="0.25">
      <c r="A4060">
        <v>26</v>
      </c>
      <c r="B4060" t="s">
        <v>9</v>
      </c>
      <c r="C4060" t="s">
        <v>185</v>
      </c>
      <c r="D4060" t="s">
        <v>93</v>
      </c>
      <c r="E4060">
        <v>2</v>
      </c>
      <c r="F4060">
        <v>35000</v>
      </c>
    </row>
    <row r="4061" spans="1:6" x14ac:dyDescent="0.25">
      <c r="A4061">
        <v>41</v>
      </c>
      <c r="B4061" t="s">
        <v>9</v>
      </c>
      <c r="C4061" t="s">
        <v>186</v>
      </c>
      <c r="D4061" t="s">
        <v>199</v>
      </c>
      <c r="E4061">
        <v>13</v>
      </c>
      <c r="F4061">
        <v>140000</v>
      </c>
    </row>
    <row r="4062" spans="1:6" x14ac:dyDescent="0.25">
      <c r="A4062">
        <v>36</v>
      </c>
      <c r="B4062" t="s">
        <v>6</v>
      </c>
      <c r="C4062" t="s">
        <v>185</v>
      </c>
      <c r="D4062" t="s">
        <v>26</v>
      </c>
      <c r="E4062">
        <v>9</v>
      </c>
      <c r="F4062">
        <v>110000</v>
      </c>
    </row>
    <row r="4063" spans="1:6" x14ac:dyDescent="0.25">
      <c r="A4063">
        <v>28</v>
      </c>
      <c r="B4063" t="s">
        <v>9</v>
      </c>
      <c r="C4063" t="s">
        <v>196</v>
      </c>
      <c r="D4063" t="s">
        <v>198</v>
      </c>
      <c r="E4063">
        <v>1</v>
      </c>
      <c r="F4063">
        <v>25000</v>
      </c>
    </row>
    <row r="4064" spans="1:6" x14ac:dyDescent="0.25">
      <c r="A4064">
        <v>43</v>
      </c>
      <c r="B4064" t="s">
        <v>6</v>
      </c>
      <c r="C4064" t="s">
        <v>12</v>
      </c>
      <c r="D4064" t="s">
        <v>43</v>
      </c>
      <c r="E4064">
        <v>16</v>
      </c>
      <c r="F4064">
        <v>160000</v>
      </c>
    </row>
    <row r="4065" spans="1:6" x14ac:dyDescent="0.25">
      <c r="A4065">
        <v>29</v>
      </c>
      <c r="B4065" t="s">
        <v>6</v>
      </c>
      <c r="C4065" t="s">
        <v>185</v>
      </c>
      <c r="D4065" t="s">
        <v>21</v>
      </c>
      <c r="E4065">
        <v>5</v>
      </c>
      <c r="F4065">
        <v>80000</v>
      </c>
    </row>
    <row r="4066" spans="1:6" x14ac:dyDescent="0.25">
      <c r="A4066">
        <v>39</v>
      </c>
      <c r="B4066" t="s">
        <v>9</v>
      </c>
      <c r="C4066" t="s">
        <v>186</v>
      </c>
      <c r="D4066" t="s">
        <v>19</v>
      </c>
      <c r="E4066">
        <v>11</v>
      </c>
      <c r="F4066">
        <v>120000</v>
      </c>
    </row>
    <row r="4067" spans="1:6" x14ac:dyDescent="0.25">
      <c r="A4067">
        <v>32</v>
      </c>
      <c r="B4067" t="s">
        <v>6</v>
      </c>
      <c r="C4067" t="s">
        <v>185</v>
      </c>
      <c r="D4067" t="s">
        <v>26</v>
      </c>
      <c r="E4067">
        <v>6</v>
      </c>
      <c r="F4067">
        <v>90000</v>
      </c>
    </row>
    <row r="4068" spans="1:6" x14ac:dyDescent="0.25">
      <c r="A4068">
        <v>28</v>
      </c>
      <c r="B4068" t="s">
        <v>9</v>
      </c>
      <c r="C4068" t="s">
        <v>186</v>
      </c>
      <c r="D4068" t="s">
        <v>197</v>
      </c>
      <c r="E4068">
        <v>2</v>
      </c>
      <c r="F4068">
        <v>45000</v>
      </c>
    </row>
    <row r="4069" spans="1:6" x14ac:dyDescent="0.25">
      <c r="A4069">
        <v>40</v>
      </c>
      <c r="B4069" t="s">
        <v>6</v>
      </c>
      <c r="C4069" t="s">
        <v>12</v>
      </c>
      <c r="D4069" t="s">
        <v>43</v>
      </c>
      <c r="E4069">
        <v>15</v>
      </c>
      <c r="F4069">
        <v>150000</v>
      </c>
    </row>
    <row r="4070" spans="1:6" x14ac:dyDescent="0.25">
      <c r="A4070">
        <v>33</v>
      </c>
      <c r="B4070" t="s">
        <v>9</v>
      </c>
      <c r="C4070" t="s">
        <v>185</v>
      </c>
      <c r="D4070" t="s">
        <v>199</v>
      </c>
      <c r="E4070">
        <v>8</v>
      </c>
      <c r="F4070">
        <v>95000</v>
      </c>
    </row>
    <row r="4071" spans="1:6" x14ac:dyDescent="0.25">
      <c r="A4071">
        <v>24</v>
      </c>
      <c r="B4071" t="s">
        <v>6</v>
      </c>
      <c r="C4071" t="s">
        <v>196</v>
      </c>
      <c r="D4071" t="s">
        <v>198</v>
      </c>
      <c r="E4071">
        <v>1</v>
      </c>
      <c r="F4071">
        <v>25000</v>
      </c>
    </row>
    <row r="4072" spans="1:6" x14ac:dyDescent="0.25">
      <c r="A4072">
        <v>35</v>
      </c>
      <c r="B4072" t="s">
        <v>9</v>
      </c>
      <c r="C4072" t="s">
        <v>186</v>
      </c>
      <c r="D4072" t="s">
        <v>27</v>
      </c>
      <c r="E4072">
        <v>10</v>
      </c>
      <c r="F4072">
        <v>110000</v>
      </c>
    </row>
    <row r="4073" spans="1:6" x14ac:dyDescent="0.25">
      <c r="A4073">
        <v>29</v>
      </c>
      <c r="B4073" t="s">
        <v>6</v>
      </c>
      <c r="C4073" t="s">
        <v>185</v>
      </c>
      <c r="D4073" t="s">
        <v>8</v>
      </c>
      <c r="E4073">
        <v>4</v>
      </c>
      <c r="F4073">
        <v>70000</v>
      </c>
    </row>
    <row r="4074" spans="1:6" x14ac:dyDescent="0.25">
      <c r="A4074">
        <v>49</v>
      </c>
      <c r="B4074" t="s">
        <v>6</v>
      </c>
      <c r="C4074" t="s">
        <v>12</v>
      </c>
      <c r="D4074" t="s">
        <v>43</v>
      </c>
      <c r="E4074">
        <v>22</v>
      </c>
      <c r="F4074">
        <v>220000</v>
      </c>
    </row>
    <row r="4075" spans="1:6" x14ac:dyDescent="0.25">
      <c r="A4075">
        <v>26</v>
      </c>
      <c r="B4075" t="s">
        <v>9</v>
      </c>
      <c r="C4075" t="s">
        <v>185</v>
      </c>
      <c r="D4075" t="s">
        <v>93</v>
      </c>
      <c r="E4075">
        <v>2</v>
      </c>
      <c r="F4075">
        <v>35000</v>
      </c>
    </row>
    <row r="4076" spans="1:6" x14ac:dyDescent="0.25">
      <c r="A4076">
        <v>41</v>
      </c>
      <c r="B4076" t="s">
        <v>9</v>
      </c>
      <c r="C4076" t="s">
        <v>186</v>
      </c>
      <c r="D4076" t="s">
        <v>199</v>
      </c>
      <c r="E4076">
        <v>13</v>
      </c>
      <c r="F4076">
        <v>140000</v>
      </c>
    </row>
    <row r="4077" spans="1:6" x14ac:dyDescent="0.25">
      <c r="A4077">
        <v>36</v>
      </c>
      <c r="B4077" t="s">
        <v>6</v>
      </c>
      <c r="C4077" t="s">
        <v>185</v>
      </c>
      <c r="D4077" t="s">
        <v>26</v>
      </c>
      <c r="E4077">
        <v>9</v>
      </c>
      <c r="F4077">
        <v>110000</v>
      </c>
    </row>
    <row r="4078" spans="1:6" x14ac:dyDescent="0.25">
      <c r="A4078">
        <v>28</v>
      </c>
      <c r="B4078" t="s">
        <v>9</v>
      </c>
      <c r="C4078" t="s">
        <v>196</v>
      </c>
      <c r="D4078" t="s">
        <v>198</v>
      </c>
      <c r="E4078">
        <v>1</v>
      </c>
      <c r="F4078">
        <v>25000</v>
      </c>
    </row>
    <row r="4079" spans="1:6" x14ac:dyDescent="0.25">
      <c r="A4079">
        <v>43</v>
      </c>
      <c r="B4079" t="s">
        <v>6</v>
      </c>
      <c r="C4079" t="s">
        <v>12</v>
      </c>
      <c r="D4079" t="s">
        <v>43</v>
      </c>
      <c r="E4079">
        <v>16</v>
      </c>
      <c r="F4079">
        <v>160000</v>
      </c>
    </row>
    <row r="4080" spans="1:6" x14ac:dyDescent="0.25">
      <c r="A4080">
        <v>29</v>
      </c>
      <c r="B4080" t="s">
        <v>6</v>
      </c>
      <c r="C4080" t="s">
        <v>185</v>
      </c>
      <c r="D4080" t="s">
        <v>21</v>
      </c>
      <c r="E4080">
        <v>5</v>
      </c>
      <c r="F4080">
        <v>80000</v>
      </c>
    </row>
    <row r="4081" spans="1:6" x14ac:dyDescent="0.25">
      <c r="A4081">
        <v>39</v>
      </c>
      <c r="B4081" t="s">
        <v>9</v>
      </c>
      <c r="C4081" t="s">
        <v>186</v>
      </c>
      <c r="D4081" t="s">
        <v>19</v>
      </c>
      <c r="E4081">
        <v>11</v>
      </c>
      <c r="F4081">
        <v>120000</v>
      </c>
    </row>
    <row r="4082" spans="1:6" x14ac:dyDescent="0.25">
      <c r="A4082">
        <v>32</v>
      </c>
      <c r="B4082" t="s">
        <v>6</v>
      </c>
      <c r="C4082" t="s">
        <v>185</v>
      </c>
      <c r="D4082" t="s">
        <v>26</v>
      </c>
      <c r="E4082">
        <v>6</v>
      </c>
      <c r="F4082">
        <v>90000</v>
      </c>
    </row>
    <row r="4083" spans="1:6" x14ac:dyDescent="0.25">
      <c r="A4083">
        <v>28</v>
      </c>
      <c r="B4083" t="s">
        <v>9</v>
      </c>
      <c r="C4083" t="s">
        <v>186</v>
      </c>
      <c r="D4083" t="s">
        <v>197</v>
      </c>
      <c r="E4083">
        <v>2</v>
      </c>
      <c r="F4083">
        <v>45000</v>
      </c>
    </row>
    <row r="4084" spans="1:6" x14ac:dyDescent="0.25">
      <c r="A4084">
        <v>40</v>
      </c>
      <c r="B4084" t="s">
        <v>6</v>
      </c>
      <c r="C4084" t="s">
        <v>12</v>
      </c>
      <c r="D4084" t="s">
        <v>43</v>
      </c>
      <c r="E4084">
        <v>15</v>
      </c>
      <c r="F4084">
        <v>150000</v>
      </c>
    </row>
    <row r="4085" spans="1:6" x14ac:dyDescent="0.25">
      <c r="A4085">
        <v>33</v>
      </c>
      <c r="B4085" t="s">
        <v>9</v>
      </c>
      <c r="C4085" t="s">
        <v>185</v>
      </c>
      <c r="D4085" t="s">
        <v>199</v>
      </c>
      <c r="E4085">
        <v>8</v>
      </c>
      <c r="F4085">
        <v>95000</v>
      </c>
    </row>
    <row r="4086" spans="1:6" x14ac:dyDescent="0.25">
      <c r="A4086">
        <v>24</v>
      </c>
      <c r="B4086" t="s">
        <v>6</v>
      </c>
      <c r="C4086" t="s">
        <v>196</v>
      </c>
      <c r="D4086" t="s">
        <v>198</v>
      </c>
      <c r="E4086">
        <v>1</v>
      </c>
      <c r="F4086">
        <v>25000</v>
      </c>
    </row>
    <row r="4087" spans="1:6" x14ac:dyDescent="0.25">
      <c r="A4087">
        <v>35</v>
      </c>
      <c r="B4087" t="s">
        <v>9</v>
      </c>
      <c r="C4087" t="s">
        <v>186</v>
      </c>
      <c r="D4087" t="s">
        <v>27</v>
      </c>
      <c r="E4087">
        <v>10</v>
      </c>
      <c r="F4087">
        <v>110000</v>
      </c>
    </row>
    <row r="4088" spans="1:6" x14ac:dyDescent="0.25">
      <c r="A4088">
        <v>29</v>
      </c>
      <c r="B4088" t="s">
        <v>6</v>
      </c>
      <c r="C4088" t="s">
        <v>185</v>
      </c>
      <c r="D4088" t="s">
        <v>8</v>
      </c>
      <c r="E4088">
        <v>4</v>
      </c>
      <c r="F4088">
        <v>70000</v>
      </c>
    </row>
    <row r="4089" spans="1:6" x14ac:dyDescent="0.25">
      <c r="A4089">
        <v>49</v>
      </c>
      <c r="B4089" t="s">
        <v>6</v>
      </c>
      <c r="C4089" t="s">
        <v>12</v>
      </c>
      <c r="D4089" t="s">
        <v>43</v>
      </c>
      <c r="E4089">
        <v>22</v>
      </c>
      <c r="F4089">
        <v>220000</v>
      </c>
    </row>
    <row r="4090" spans="1:6" x14ac:dyDescent="0.25">
      <c r="A4090">
        <v>26</v>
      </c>
      <c r="B4090" t="s">
        <v>9</v>
      </c>
      <c r="C4090" t="s">
        <v>185</v>
      </c>
      <c r="D4090" t="s">
        <v>93</v>
      </c>
      <c r="E4090">
        <v>2</v>
      </c>
      <c r="F4090">
        <v>35000</v>
      </c>
    </row>
    <row r="4091" spans="1:6" x14ac:dyDescent="0.25">
      <c r="A4091">
        <v>41</v>
      </c>
      <c r="B4091" t="s">
        <v>9</v>
      </c>
      <c r="C4091" t="s">
        <v>186</v>
      </c>
      <c r="D4091" t="s">
        <v>199</v>
      </c>
      <c r="E4091">
        <v>13</v>
      </c>
      <c r="F4091">
        <v>140000</v>
      </c>
    </row>
    <row r="4092" spans="1:6" x14ac:dyDescent="0.25">
      <c r="A4092">
        <v>36</v>
      </c>
      <c r="B4092" t="s">
        <v>6</v>
      </c>
      <c r="C4092" t="s">
        <v>185</v>
      </c>
      <c r="D4092" t="s">
        <v>26</v>
      </c>
      <c r="E4092">
        <v>9</v>
      </c>
      <c r="F4092">
        <v>110000</v>
      </c>
    </row>
    <row r="4093" spans="1:6" x14ac:dyDescent="0.25">
      <c r="A4093">
        <v>28</v>
      </c>
      <c r="B4093" t="s">
        <v>9</v>
      </c>
      <c r="C4093" t="s">
        <v>196</v>
      </c>
      <c r="D4093" t="s">
        <v>198</v>
      </c>
      <c r="E4093">
        <v>1</v>
      </c>
      <c r="F4093">
        <v>25000</v>
      </c>
    </row>
    <row r="4094" spans="1:6" x14ac:dyDescent="0.25">
      <c r="A4094">
        <v>43</v>
      </c>
      <c r="B4094" t="s">
        <v>6</v>
      </c>
      <c r="C4094" t="s">
        <v>12</v>
      </c>
      <c r="D4094" t="s">
        <v>43</v>
      </c>
      <c r="E4094">
        <v>16</v>
      </c>
      <c r="F4094">
        <v>160000</v>
      </c>
    </row>
    <row r="4095" spans="1:6" x14ac:dyDescent="0.25">
      <c r="A4095">
        <v>29</v>
      </c>
      <c r="B4095" t="s">
        <v>6</v>
      </c>
      <c r="C4095" t="s">
        <v>185</v>
      </c>
      <c r="D4095" t="s">
        <v>21</v>
      </c>
      <c r="E4095">
        <v>5</v>
      </c>
      <c r="F4095">
        <v>80000</v>
      </c>
    </row>
    <row r="4096" spans="1:6" x14ac:dyDescent="0.25">
      <c r="A4096">
        <v>39</v>
      </c>
      <c r="B4096" t="s">
        <v>9</v>
      </c>
      <c r="C4096" t="s">
        <v>186</v>
      </c>
      <c r="D4096" t="s">
        <v>19</v>
      </c>
      <c r="E4096">
        <v>11</v>
      </c>
      <c r="F4096">
        <v>120000</v>
      </c>
    </row>
    <row r="4097" spans="1:6" x14ac:dyDescent="0.25">
      <c r="A4097">
        <v>32</v>
      </c>
      <c r="B4097" t="s">
        <v>6</v>
      </c>
      <c r="C4097" t="s">
        <v>185</v>
      </c>
      <c r="D4097" t="s">
        <v>26</v>
      </c>
      <c r="E4097">
        <v>6</v>
      </c>
      <c r="F4097">
        <v>90000</v>
      </c>
    </row>
    <row r="4098" spans="1:6" x14ac:dyDescent="0.25">
      <c r="A4098">
        <v>28</v>
      </c>
      <c r="B4098" t="s">
        <v>9</v>
      </c>
      <c r="C4098" t="s">
        <v>186</v>
      </c>
      <c r="D4098" t="s">
        <v>197</v>
      </c>
      <c r="E4098">
        <v>2</v>
      </c>
      <c r="F4098">
        <v>45000</v>
      </c>
    </row>
    <row r="4099" spans="1:6" x14ac:dyDescent="0.25">
      <c r="A4099">
        <v>40</v>
      </c>
      <c r="B4099" t="s">
        <v>6</v>
      </c>
      <c r="C4099" t="s">
        <v>12</v>
      </c>
      <c r="D4099" t="s">
        <v>43</v>
      </c>
      <c r="E4099">
        <v>15</v>
      </c>
      <c r="F4099">
        <v>150000</v>
      </c>
    </row>
    <row r="4100" spans="1:6" x14ac:dyDescent="0.25">
      <c r="A4100">
        <v>33</v>
      </c>
      <c r="B4100" t="s">
        <v>9</v>
      </c>
      <c r="C4100" t="s">
        <v>185</v>
      </c>
      <c r="D4100" t="s">
        <v>199</v>
      </c>
      <c r="E4100">
        <v>8</v>
      </c>
      <c r="F4100">
        <v>95000</v>
      </c>
    </row>
    <row r="4101" spans="1:6" x14ac:dyDescent="0.25">
      <c r="A4101">
        <v>24</v>
      </c>
      <c r="B4101" t="s">
        <v>6</v>
      </c>
      <c r="C4101" t="s">
        <v>196</v>
      </c>
      <c r="D4101" t="s">
        <v>198</v>
      </c>
      <c r="E4101">
        <v>1</v>
      </c>
      <c r="F4101">
        <v>25000</v>
      </c>
    </row>
    <row r="4102" spans="1:6" x14ac:dyDescent="0.25">
      <c r="A4102">
        <v>35</v>
      </c>
      <c r="B4102" t="s">
        <v>9</v>
      </c>
      <c r="C4102" t="s">
        <v>186</v>
      </c>
      <c r="D4102" t="s">
        <v>27</v>
      </c>
      <c r="E4102">
        <v>10</v>
      </c>
      <c r="F4102">
        <v>110000</v>
      </c>
    </row>
    <row r="4103" spans="1:6" x14ac:dyDescent="0.25">
      <c r="A4103">
        <v>29</v>
      </c>
      <c r="B4103" t="s">
        <v>6</v>
      </c>
      <c r="C4103" t="s">
        <v>185</v>
      </c>
      <c r="D4103" t="s">
        <v>8</v>
      </c>
      <c r="E4103">
        <v>4</v>
      </c>
      <c r="F4103">
        <v>70000</v>
      </c>
    </row>
    <row r="4104" spans="1:6" x14ac:dyDescent="0.25">
      <c r="A4104">
        <v>49</v>
      </c>
      <c r="B4104" t="s">
        <v>6</v>
      </c>
      <c r="C4104" t="s">
        <v>12</v>
      </c>
      <c r="D4104" t="s">
        <v>43</v>
      </c>
      <c r="E4104">
        <v>22</v>
      </c>
      <c r="F4104">
        <v>220000</v>
      </c>
    </row>
    <row r="4105" spans="1:6" x14ac:dyDescent="0.25">
      <c r="A4105">
        <v>26</v>
      </c>
      <c r="B4105" t="s">
        <v>9</v>
      </c>
      <c r="C4105" t="s">
        <v>185</v>
      </c>
      <c r="D4105" t="s">
        <v>93</v>
      </c>
      <c r="E4105">
        <v>2</v>
      </c>
      <c r="F4105">
        <v>35000</v>
      </c>
    </row>
    <row r="4106" spans="1:6" x14ac:dyDescent="0.25">
      <c r="A4106">
        <v>41</v>
      </c>
      <c r="B4106" t="s">
        <v>9</v>
      </c>
      <c r="C4106" t="s">
        <v>186</v>
      </c>
      <c r="D4106" t="s">
        <v>199</v>
      </c>
      <c r="E4106">
        <v>13</v>
      </c>
      <c r="F4106">
        <v>140000</v>
      </c>
    </row>
    <row r="4107" spans="1:6" x14ac:dyDescent="0.25">
      <c r="A4107">
        <v>36</v>
      </c>
      <c r="B4107" t="s">
        <v>6</v>
      </c>
      <c r="C4107" t="s">
        <v>185</v>
      </c>
      <c r="D4107" t="s">
        <v>26</v>
      </c>
      <c r="E4107">
        <v>9</v>
      </c>
      <c r="F4107">
        <v>110000</v>
      </c>
    </row>
    <row r="4108" spans="1:6" x14ac:dyDescent="0.25">
      <c r="A4108">
        <v>28</v>
      </c>
      <c r="B4108" t="s">
        <v>9</v>
      </c>
      <c r="C4108" t="s">
        <v>196</v>
      </c>
      <c r="D4108" t="s">
        <v>198</v>
      </c>
      <c r="E4108">
        <v>1</v>
      </c>
      <c r="F4108">
        <v>25000</v>
      </c>
    </row>
    <row r="4109" spans="1:6" x14ac:dyDescent="0.25">
      <c r="A4109">
        <v>43</v>
      </c>
      <c r="B4109" t="s">
        <v>6</v>
      </c>
      <c r="C4109" t="s">
        <v>12</v>
      </c>
      <c r="D4109" t="s">
        <v>43</v>
      </c>
      <c r="E4109">
        <v>16</v>
      </c>
      <c r="F4109">
        <v>160000</v>
      </c>
    </row>
    <row r="4110" spans="1:6" x14ac:dyDescent="0.25">
      <c r="A4110">
        <v>29</v>
      </c>
      <c r="B4110" t="s">
        <v>6</v>
      </c>
      <c r="C4110" t="s">
        <v>185</v>
      </c>
      <c r="D4110" t="s">
        <v>21</v>
      </c>
      <c r="E4110">
        <v>5</v>
      </c>
      <c r="F4110">
        <v>80000</v>
      </c>
    </row>
    <row r="4111" spans="1:6" x14ac:dyDescent="0.25">
      <c r="A4111">
        <v>39</v>
      </c>
      <c r="B4111" t="s">
        <v>9</v>
      </c>
      <c r="C4111" t="s">
        <v>186</v>
      </c>
      <c r="D4111" t="s">
        <v>19</v>
      </c>
      <c r="E4111">
        <v>11</v>
      </c>
      <c r="F4111">
        <v>120000</v>
      </c>
    </row>
    <row r="4112" spans="1:6" x14ac:dyDescent="0.25">
      <c r="A4112">
        <v>32</v>
      </c>
      <c r="B4112" t="s">
        <v>6</v>
      </c>
      <c r="C4112" t="s">
        <v>185</v>
      </c>
      <c r="D4112" t="s">
        <v>26</v>
      </c>
      <c r="E4112">
        <v>6</v>
      </c>
      <c r="F4112">
        <v>90000</v>
      </c>
    </row>
    <row r="4113" spans="1:6" x14ac:dyDescent="0.25">
      <c r="A4113">
        <v>28</v>
      </c>
      <c r="B4113" t="s">
        <v>9</v>
      </c>
      <c r="C4113" t="s">
        <v>186</v>
      </c>
      <c r="D4113" t="s">
        <v>197</v>
      </c>
      <c r="E4113">
        <v>2</v>
      </c>
      <c r="F4113">
        <v>45000</v>
      </c>
    </row>
    <row r="4114" spans="1:6" x14ac:dyDescent="0.25">
      <c r="A4114">
        <v>40</v>
      </c>
      <c r="B4114" t="s">
        <v>6</v>
      </c>
      <c r="C4114" t="s">
        <v>12</v>
      </c>
      <c r="D4114" t="s">
        <v>43</v>
      </c>
      <c r="E4114">
        <v>15</v>
      </c>
      <c r="F4114">
        <v>150000</v>
      </c>
    </row>
    <row r="4115" spans="1:6" x14ac:dyDescent="0.25">
      <c r="A4115">
        <v>33</v>
      </c>
      <c r="B4115" t="s">
        <v>9</v>
      </c>
      <c r="C4115" t="s">
        <v>185</v>
      </c>
      <c r="D4115" t="s">
        <v>199</v>
      </c>
      <c r="E4115">
        <v>8</v>
      </c>
      <c r="F4115">
        <v>95000</v>
      </c>
    </row>
    <row r="4116" spans="1:6" x14ac:dyDescent="0.25">
      <c r="A4116">
        <v>24</v>
      </c>
      <c r="B4116" t="s">
        <v>6</v>
      </c>
      <c r="C4116" t="s">
        <v>196</v>
      </c>
      <c r="D4116" t="s">
        <v>198</v>
      </c>
      <c r="E4116">
        <v>1</v>
      </c>
      <c r="F4116">
        <v>25000</v>
      </c>
    </row>
    <row r="4117" spans="1:6" x14ac:dyDescent="0.25">
      <c r="A4117">
        <v>35</v>
      </c>
      <c r="B4117" t="s">
        <v>9</v>
      </c>
      <c r="C4117" t="s">
        <v>186</v>
      </c>
      <c r="D4117" t="s">
        <v>27</v>
      </c>
      <c r="E4117">
        <v>10</v>
      </c>
      <c r="F4117">
        <v>110000</v>
      </c>
    </row>
    <row r="4118" spans="1:6" x14ac:dyDescent="0.25">
      <c r="A4118">
        <v>29</v>
      </c>
      <c r="B4118" t="s">
        <v>6</v>
      </c>
      <c r="C4118" t="s">
        <v>185</v>
      </c>
      <c r="D4118" t="s">
        <v>8</v>
      </c>
      <c r="E4118">
        <v>4</v>
      </c>
      <c r="F4118">
        <v>70000</v>
      </c>
    </row>
    <row r="4119" spans="1:6" x14ac:dyDescent="0.25">
      <c r="A4119">
        <v>49</v>
      </c>
      <c r="B4119" t="s">
        <v>6</v>
      </c>
      <c r="C4119" t="s">
        <v>12</v>
      </c>
      <c r="D4119" t="s">
        <v>43</v>
      </c>
      <c r="E4119">
        <v>22</v>
      </c>
      <c r="F4119">
        <v>220000</v>
      </c>
    </row>
    <row r="4120" spans="1:6" x14ac:dyDescent="0.25">
      <c r="A4120">
        <v>26</v>
      </c>
      <c r="B4120" t="s">
        <v>9</v>
      </c>
      <c r="C4120" t="s">
        <v>185</v>
      </c>
      <c r="D4120" t="s">
        <v>93</v>
      </c>
      <c r="E4120">
        <v>2</v>
      </c>
      <c r="F4120">
        <v>35000</v>
      </c>
    </row>
    <row r="4121" spans="1:6" x14ac:dyDescent="0.25">
      <c r="A4121">
        <v>41</v>
      </c>
      <c r="B4121" t="s">
        <v>9</v>
      </c>
      <c r="C4121" t="s">
        <v>186</v>
      </c>
      <c r="D4121" t="s">
        <v>199</v>
      </c>
      <c r="E4121">
        <v>13</v>
      </c>
      <c r="F4121">
        <v>140000</v>
      </c>
    </row>
    <row r="4122" spans="1:6" x14ac:dyDescent="0.25">
      <c r="A4122">
        <v>36</v>
      </c>
      <c r="B4122" t="s">
        <v>6</v>
      </c>
      <c r="C4122" t="s">
        <v>185</v>
      </c>
      <c r="D4122" t="s">
        <v>26</v>
      </c>
      <c r="E4122">
        <v>9</v>
      </c>
      <c r="F4122">
        <v>110000</v>
      </c>
    </row>
    <row r="4123" spans="1:6" x14ac:dyDescent="0.25">
      <c r="A4123">
        <v>28</v>
      </c>
      <c r="B4123" t="s">
        <v>9</v>
      </c>
      <c r="C4123" t="s">
        <v>196</v>
      </c>
      <c r="D4123" t="s">
        <v>198</v>
      </c>
      <c r="E4123">
        <v>1</v>
      </c>
      <c r="F4123">
        <v>25000</v>
      </c>
    </row>
    <row r="4124" spans="1:6" x14ac:dyDescent="0.25">
      <c r="A4124">
        <v>43</v>
      </c>
      <c r="B4124" t="s">
        <v>6</v>
      </c>
      <c r="C4124" t="s">
        <v>12</v>
      </c>
      <c r="D4124" t="s">
        <v>43</v>
      </c>
      <c r="E4124">
        <v>16</v>
      </c>
      <c r="F4124">
        <v>160000</v>
      </c>
    </row>
    <row r="4125" spans="1:6" x14ac:dyDescent="0.25">
      <c r="A4125">
        <v>29</v>
      </c>
      <c r="B4125" t="s">
        <v>6</v>
      </c>
      <c r="C4125" t="s">
        <v>185</v>
      </c>
      <c r="D4125" t="s">
        <v>21</v>
      </c>
      <c r="E4125">
        <v>5</v>
      </c>
      <c r="F4125">
        <v>80000</v>
      </c>
    </row>
    <row r="4126" spans="1:6" x14ac:dyDescent="0.25">
      <c r="A4126">
        <v>39</v>
      </c>
      <c r="B4126" t="s">
        <v>9</v>
      </c>
      <c r="C4126" t="s">
        <v>186</v>
      </c>
      <c r="D4126" t="s">
        <v>19</v>
      </c>
      <c r="E4126">
        <v>11</v>
      </c>
      <c r="F4126">
        <v>120000</v>
      </c>
    </row>
    <row r="4127" spans="1:6" x14ac:dyDescent="0.25">
      <c r="A4127">
        <v>32</v>
      </c>
      <c r="B4127" t="s">
        <v>6</v>
      </c>
      <c r="C4127" t="s">
        <v>185</v>
      </c>
      <c r="D4127" t="s">
        <v>26</v>
      </c>
      <c r="E4127">
        <v>6</v>
      </c>
      <c r="F4127">
        <v>90000</v>
      </c>
    </row>
    <row r="4128" spans="1:6" x14ac:dyDescent="0.25">
      <c r="A4128">
        <v>28</v>
      </c>
      <c r="B4128" t="s">
        <v>9</v>
      </c>
      <c r="C4128" t="s">
        <v>186</v>
      </c>
      <c r="D4128" t="s">
        <v>197</v>
      </c>
      <c r="E4128">
        <v>2</v>
      </c>
      <c r="F4128">
        <v>45000</v>
      </c>
    </row>
    <row r="4129" spans="1:6" x14ac:dyDescent="0.25">
      <c r="A4129">
        <v>40</v>
      </c>
      <c r="B4129" t="s">
        <v>6</v>
      </c>
      <c r="C4129" t="s">
        <v>12</v>
      </c>
      <c r="D4129" t="s">
        <v>43</v>
      </c>
      <c r="E4129">
        <v>15</v>
      </c>
      <c r="F4129">
        <v>150000</v>
      </c>
    </row>
    <row r="4130" spans="1:6" x14ac:dyDescent="0.25">
      <c r="A4130">
        <v>33</v>
      </c>
      <c r="B4130" t="s">
        <v>9</v>
      </c>
      <c r="C4130" t="s">
        <v>185</v>
      </c>
      <c r="D4130" t="s">
        <v>199</v>
      </c>
      <c r="E4130">
        <v>8</v>
      </c>
      <c r="F4130">
        <v>95000</v>
      </c>
    </row>
    <row r="4131" spans="1:6" x14ac:dyDescent="0.25">
      <c r="A4131">
        <v>24</v>
      </c>
      <c r="B4131" t="s">
        <v>6</v>
      </c>
      <c r="C4131" t="s">
        <v>196</v>
      </c>
      <c r="D4131" t="s">
        <v>198</v>
      </c>
      <c r="E4131">
        <v>1</v>
      </c>
      <c r="F4131">
        <v>25000</v>
      </c>
    </row>
    <row r="4132" spans="1:6" x14ac:dyDescent="0.25">
      <c r="A4132">
        <v>35</v>
      </c>
      <c r="B4132" t="s">
        <v>9</v>
      </c>
      <c r="C4132" t="s">
        <v>186</v>
      </c>
      <c r="D4132" t="s">
        <v>27</v>
      </c>
      <c r="E4132">
        <v>10</v>
      </c>
      <c r="F4132">
        <v>110000</v>
      </c>
    </row>
    <row r="4133" spans="1:6" x14ac:dyDescent="0.25">
      <c r="A4133">
        <v>29</v>
      </c>
      <c r="B4133" t="s">
        <v>6</v>
      </c>
      <c r="C4133" t="s">
        <v>185</v>
      </c>
      <c r="D4133" t="s">
        <v>8</v>
      </c>
      <c r="E4133">
        <v>4</v>
      </c>
      <c r="F4133">
        <v>70000</v>
      </c>
    </row>
    <row r="4134" spans="1:6" x14ac:dyDescent="0.25">
      <c r="A4134">
        <v>49</v>
      </c>
      <c r="B4134" t="s">
        <v>6</v>
      </c>
      <c r="C4134" t="s">
        <v>12</v>
      </c>
      <c r="D4134" t="s">
        <v>43</v>
      </c>
      <c r="E4134">
        <v>22</v>
      </c>
      <c r="F4134">
        <v>220000</v>
      </c>
    </row>
    <row r="4135" spans="1:6" x14ac:dyDescent="0.25">
      <c r="A4135">
        <v>26</v>
      </c>
      <c r="B4135" t="s">
        <v>9</v>
      </c>
      <c r="C4135" t="s">
        <v>185</v>
      </c>
      <c r="D4135" t="s">
        <v>93</v>
      </c>
      <c r="E4135">
        <v>2</v>
      </c>
      <c r="F4135">
        <v>35000</v>
      </c>
    </row>
    <row r="4136" spans="1:6" x14ac:dyDescent="0.25">
      <c r="A4136">
        <v>41</v>
      </c>
      <c r="B4136" t="s">
        <v>9</v>
      </c>
      <c r="C4136" t="s">
        <v>186</v>
      </c>
      <c r="D4136" t="s">
        <v>199</v>
      </c>
      <c r="E4136">
        <v>13</v>
      </c>
      <c r="F4136">
        <v>140000</v>
      </c>
    </row>
    <row r="4137" spans="1:6" x14ac:dyDescent="0.25">
      <c r="A4137">
        <v>36</v>
      </c>
      <c r="B4137" t="s">
        <v>6</v>
      </c>
      <c r="C4137" t="s">
        <v>185</v>
      </c>
      <c r="D4137" t="s">
        <v>26</v>
      </c>
      <c r="E4137">
        <v>9</v>
      </c>
      <c r="F4137">
        <v>110000</v>
      </c>
    </row>
    <row r="4138" spans="1:6" x14ac:dyDescent="0.25">
      <c r="A4138">
        <v>28</v>
      </c>
      <c r="B4138" t="s">
        <v>9</v>
      </c>
      <c r="C4138" t="s">
        <v>196</v>
      </c>
      <c r="D4138" t="s">
        <v>198</v>
      </c>
      <c r="E4138">
        <v>1</v>
      </c>
      <c r="F4138">
        <v>25000</v>
      </c>
    </row>
    <row r="4139" spans="1:6" x14ac:dyDescent="0.25">
      <c r="A4139">
        <v>43</v>
      </c>
      <c r="B4139" t="s">
        <v>6</v>
      </c>
      <c r="C4139" t="s">
        <v>12</v>
      </c>
      <c r="D4139" t="s">
        <v>43</v>
      </c>
      <c r="E4139">
        <v>16</v>
      </c>
      <c r="F4139">
        <v>160000</v>
      </c>
    </row>
    <row r="4140" spans="1:6" x14ac:dyDescent="0.25">
      <c r="A4140">
        <v>29</v>
      </c>
      <c r="B4140" t="s">
        <v>6</v>
      </c>
      <c r="C4140" t="s">
        <v>185</v>
      </c>
      <c r="D4140" t="s">
        <v>21</v>
      </c>
      <c r="E4140">
        <v>5</v>
      </c>
      <c r="F4140">
        <v>80000</v>
      </c>
    </row>
    <row r="4141" spans="1:6" x14ac:dyDescent="0.25">
      <c r="A4141">
        <v>34</v>
      </c>
      <c r="B4141" t="s">
        <v>6</v>
      </c>
      <c r="C4141" t="s">
        <v>185</v>
      </c>
      <c r="D4141" t="s">
        <v>8</v>
      </c>
      <c r="E4141">
        <v>6</v>
      </c>
      <c r="F4141">
        <v>85000</v>
      </c>
    </row>
    <row r="4142" spans="1:6" x14ac:dyDescent="0.25">
      <c r="A4142">
        <v>31</v>
      </c>
      <c r="B4142" t="s">
        <v>9</v>
      </c>
      <c r="C4142" t="s">
        <v>186</v>
      </c>
      <c r="D4142" t="s">
        <v>27</v>
      </c>
      <c r="E4142">
        <v>4</v>
      </c>
      <c r="F4142">
        <v>62000</v>
      </c>
    </row>
    <row r="4143" spans="1:6" x14ac:dyDescent="0.25">
      <c r="A4143">
        <v>41</v>
      </c>
      <c r="B4143" t="s">
        <v>6</v>
      </c>
      <c r="C4143" t="s">
        <v>12</v>
      </c>
      <c r="D4143" t="s">
        <v>43</v>
      </c>
      <c r="E4143">
        <v>13</v>
      </c>
      <c r="F4143">
        <v>138000</v>
      </c>
    </row>
    <row r="4144" spans="1:6" x14ac:dyDescent="0.25">
      <c r="A4144">
        <v>27</v>
      </c>
      <c r="B4144" t="s">
        <v>9</v>
      </c>
      <c r="C4144" t="s">
        <v>185</v>
      </c>
      <c r="D4144" t="s">
        <v>197</v>
      </c>
      <c r="E4144">
        <v>2</v>
      </c>
      <c r="F4144">
        <v>47000</v>
      </c>
    </row>
    <row r="4145" spans="1:6" x14ac:dyDescent="0.25">
      <c r="A4145">
        <v>25</v>
      </c>
      <c r="B4145" t="s">
        <v>6</v>
      </c>
      <c r="C4145" t="s">
        <v>196</v>
      </c>
      <c r="D4145" t="s">
        <v>198</v>
      </c>
      <c r="E4145">
        <v>1</v>
      </c>
      <c r="F4145">
        <v>26000</v>
      </c>
    </row>
    <row r="4146" spans="1:6" x14ac:dyDescent="0.25">
      <c r="A4146">
        <v>33</v>
      </c>
      <c r="B4146" t="s">
        <v>9</v>
      </c>
      <c r="C4146" t="s">
        <v>186</v>
      </c>
      <c r="D4146" t="s">
        <v>21</v>
      </c>
      <c r="E4146">
        <v>8</v>
      </c>
      <c r="F4146">
        <v>95000</v>
      </c>
    </row>
    <row r="4147" spans="1:6" x14ac:dyDescent="0.25">
      <c r="A4147">
        <v>45</v>
      </c>
      <c r="B4147" t="s">
        <v>6</v>
      </c>
      <c r="C4147" t="s">
        <v>185</v>
      </c>
      <c r="D4147" t="s">
        <v>26</v>
      </c>
      <c r="E4147">
        <v>19</v>
      </c>
      <c r="F4147">
        <v>174000</v>
      </c>
    </row>
    <row r="4148" spans="1:6" x14ac:dyDescent="0.25">
      <c r="A4148">
        <v>28</v>
      </c>
      <c r="B4148" t="s">
        <v>9</v>
      </c>
      <c r="C4148" t="s">
        <v>185</v>
      </c>
      <c r="D4148" t="s">
        <v>19</v>
      </c>
      <c r="E4148">
        <v>2</v>
      </c>
      <c r="F4148">
        <v>41000</v>
      </c>
    </row>
    <row r="4149" spans="1:6" x14ac:dyDescent="0.25">
      <c r="A4149">
        <v>42</v>
      </c>
      <c r="B4149" t="s">
        <v>6</v>
      </c>
      <c r="C4149" t="s">
        <v>12</v>
      </c>
      <c r="D4149" t="s">
        <v>43</v>
      </c>
      <c r="E4149">
        <v>16</v>
      </c>
      <c r="F4149">
        <v>162000</v>
      </c>
    </row>
    <row r="4150" spans="1:6" x14ac:dyDescent="0.25">
      <c r="A4150">
        <v>34</v>
      </c>
      <c r="B4150" t="s">
        <v>9</v>
      </c>
      <c r="C4150" t="s">
        <v>185</v>
      </c>
      <c r="D4150" t="s">
        <v>199</v>
      </c>
      <c r="E4150">
        <v>9</v>
      </c>
      <c r="F4150">
        <v>99000</v>
      </c>
    </row>
    <row r="4151" spans="1:6" x14ac:dyDescent="0.25">
      <c r="A4151">
        <v>23</v>
      </c>
      <c r="B4151" t="s">
        <v>6</v>
      </c>
      <c r="C4151" t="s">
        <v>196</v>
      </c>
      <c r="D4151" t="s">
        <v>198</v>
      </c>
      <c r="E4151">
        <v>1</v>
      </c>
      <c r="F4151">
        <v>26000</v>
      </c>
    </row>
    <row r="4152" spans="1:6" x14ac:dyDescent="0.25">
      <c r="A4152">
        <v>36</v>
      </c>
      <c r="B4152" t="s">
        <v>9</v>
      </c>
      <c r="C4152" t="s">
        <v>186</v>
      </c>
      <c r="D4152" t="s">
        <v>27</v>
      </c>
      <c r="E4152">
        <v>11</v>
      </c>
      <c r="F4152">
        <v>117000</v>
      </c>
    </row>
    <row r="4153" spans="1:6" x14ac:dyDescent="0.25">
      <c r="A4153">
        <v>30</v>
      </c>
      <c r="B4153" t="s">
        <v>6</v>
      </c>
      <c r="C4153" t="s">
        <v>185</v>
      </c>
      <c r="D4153" t="s">
        <v>8</v>
      </c>
      <c r="E4153">
        <v>5</v>
      </c>
      <c r="F4153">
        <v>75000</v>
      </c>
    </row>
    <row r="4154" spans="1:6" x14ac:dyDescent="0.25">
      <c r="A4154">
        <v>50</v>
      </c>
      <c r="B4154" t="s">
        <v>6</v>
      </c>
      <c r="C4154" t="s">
        <v>12</v>
      </c>
      <c r="D4154" t="s">
        <v>43</v>
      </c>
      <c r="E4154">
        <v>23</v>
      </c>
      <c r="F4154">
        <v>225000</v>
      </c>
    </row>
    <row r="4155" spans="1:6" x14ac:dyDescent="0.25">
      <c r="A4155">
        <v>27</v>
      </c>
      <c r="B4155" t="s">
        <v>9</v>
      </c>
      <c r="C4155" t="s">
        <v>185</v>
      </c>
      <c r="D4155" t="s">
        <v>93</v>
      </c>
      <c r="E4155">
        <v>2</v>
      </c>
      <c r="F4155">
        <v>36000</v>
      </c>
    </row>
    <row r="4156" spans="1:6" x14ac:dyDescent="0.25">
      <c r="A4156">
        <v>43</v>
      </c>
      <c r="B4156" t="s">
        <v>9</v>
      </c>
      <c r="C4156" t="s">
        <v>186</v>
      </c>
      <c r="D4156" t="s">
        <v>199</v>
      </c>
      <c r="E4156">
        <v>14</v>
      </c>
      <c r="F4156">
        <v>146000</v>
      </c>
    </row>
    <row r="4157" spans="1:6" x14ac:dyDescent="0.25">
      <c r="A4157">
        <v>37</v>
      </c>
      <c r="B4157" t="s">
        <v>6</v>
      </c>
      <c r="C4157" t="s">
        <v>185</v>
      </c>
      <c r="D4157" t="s">
        <v>26</v>
      </c>
      <c r="E4157">
        <v>10</v>
      </c>
      <c r="F4157">
        <v>113000</v>
      </c>
    </row>
    <row r="4158" spans="1:6" x14ac:dyDescent="0.25">
      <c r="A4158">
        <v>29</v>
      </c>
      <c r="B4158" t="s">
        <v>9</v>
      </c>
      <c r="C4158" t="s">
        <v>196</v>
      </c>
      <c r="D4158" t="s">
        <v>198</v>
      </c>
      <c r="E4158">
        <v>1</v>
      </c>
      <c r="F4158">
        <v>26000</v>
      </c>
    </row>
    <row r="4159" spans="1:6" x14ac:dyDescent="0.25">
      <c r="A4159">
        <v>44</v>
      </c>
      <c r="B4159" t="s">
        <v>6</v>
      </c>
      <c r="C4159" t="s">
        <v>12</v>
      </c>
      <c r="D4159" t="s">
        <v>43</v>
      </c>
      <c r="E4159">
        <v>17</v>
      </c>
      <c r="F4159">
        <v>168000</v>
      </c>
    </row>
    <row r="4160" spans="1:6" x14ac:dyDescent="0.25">
      <c r="A4160">
        <v>30</v>
      </c>
      <c r="B4160" t="s">
        <v>6</v>
      </c>
      <c r="C4160" t="s">
        <v>185</v>
      </c>
      <c r="D4160" t="s">
        <v>21</v>
      </c>
      <c r="E4160">
        <v>6</v>
      </c>
      <c r="F4160">
        <v>85000</v>
      </c>
    </row>
    <row r="4161" spans="1:6" x14ac:dyDescent="0.25">
      <c r="A4161">
        <v>40</v>
      </c>
      <c r="B4161" t="s">
        <v>9</v>
      </c>
      <c r="C4161" t="s">
        <v>186</v>
      </c>
      <c r="D4161" t="s">
        <v>19</v>
      </c>
      <c r="E4161">
        <v>12</v>
      </c>
      <c r="F4161">
        <v>122000</v>
      </c>
    </row>
    <row r="4162" spans="1:6" x14ac:dyDescent="0.25">
      <c r="A4162">
        <v>33</v>
      </c>
      <c r="B4162" t="s">
        <v>6</v>
      </c>
      <c r="C4162" t="s">
        <v>185</v>
      </c>
      <c r="D4162" t="s">
        <v>26</v>
      </c>
      <c r="E4162">
        <v>7</v>
      </c>
      <c r="F4162">
        <v>96000</v>
      </c>
    </row>
    <row r="4163" spans="1:6" x14ac:dyDescent="0.25">
      <c r="A4163">
        <v>29</v>
      </c>
      <c r="B4163" t="s">
        <v>9</v>
      </c>
      <c r="C4163" t="s">
        <v>186</v>
      </c>
      <c r="D4163" t="s">
        <v>197</v>
      </c>
      <c r="E4163">
        <v>3</v>
      </c>
      <c r="F4163">
        <v>49000</v>
      </c>
    </row>
    <row r="4164" spans="1:6" x14ac:dyDescent="0.25">
      <c r="A4164">
        <v>43</v>
      </c>
      <c r="B4164" t="s">
        <v>6</v>
      </c>
      <c r="C4164" t="s">
        <v>12</v>
      </c>
      <c r="D4164" t="s">
        <v>43</v>
      </c>
      <c r="E4164">
        <v>16</v>
      </c>
      <c r="F4164">
        <v>162000</v>
      </c>
    </row>
    <row r="4165" spans="1:6" x14ac:dyDescent="0.25">
      <c r="A4165">
        <v>34</v>
      </c>
      <c r="B4165" t="s">
        <v>9</v>
      </c>
      <c r="C4165" t="s">
        <v>185</v>
      </c>
      <c r="D4165" t="s">
        <v>199</v>
      </c>
      <c r="E4165">
        <v>9</v>
      </c>
      <c r="F4165">
        <v>99000</v>
      </c>
    </row>
    <row r="4166" spans="1:6" x14ac:dyDescent="0.25">
      <c r="A4166">
        <v>23</v>
      </c>
      <c r="B4166" t="s">
        <v>6</v>
      </c>
      <c r="C4166" t="s">
        <v>196</v>
      </c>
      <c r="D4166" t="s">
        <v>198</v>
      </c>
      <c r="E4166">
        <v>1</v>
      </c>
      <c r="F4166">
        <v>26000</v>
      </c>
    </row>
    <row r="4167" spans="1:6" x14ac:dyDescent="0.25">
      <c r="A4167">
        <v>36</v>
      </c>
      <c r="B4167" t="s">
        <v>9</v>
      </c>
      <c r="C4167" t="s">
        <v>186</v>
      </c>
      <c r="D4167" t="s">
        <v>27</v>
      </c>
      <c r="E4167">
        <v>11</v>
      </c>
      <c r="F4167">
        <v>117000</v>
      </c>
    </row>
    <row r="4168" spans="1:6" x14ac:dyDescent="0.25">
      <c r="A4168">
        <v>30</v>
      </c>
      <c r="B4168" t="s">
        <v>6</v>
      </c>
      <c r="C4168" t="s">
        <v>185</v>
      </c>
      <c r="D4168" t="s">
        <v>8</v>
      </c>
      <c r="E4168">
        <v>5</v>
      </c>
      <c r="F4168">
        <v>75000</v>
      </c>
    </row>
    <row r="4169" spans="1:6" x14ac:dyDescent="0.25">
      <c r="A4169">
        <v>50</v>
      </c>
      <c r="B4169" t="s">
        <v>6</v>
      </c>
      <c r="C4169" t="s">
        <v>12</v>
      </c>
      <c r="D4169" t="s">
        <v>43</v>
      </c>
      <c r="E4169">
        <v>23</v>
      </c>
      <c r="F4169">
        <v>225000</v>
      </c>
    </row>
    <row r="4170" spans="1:6" x14ac:dyDescent="0.25">
      <c r="A4170">
        <v>27</v>
      </c>
      <c r="B4170" t="s">
        <v>9</v>
      </c>
      <c r="C4170" t="s">
        <v>185</v>
      </c>
      <c r="D4170" t="s">
        <v>93</v>
      </c>
      <c r="E4170">
        <v>2</v>
      </c>
      <c r="F4170">
        <v>36000</v>
      </c>
    </row>
    <row r="4171" spans="1:6" x14ac:dyDescent="0.25">
      <c r="A4171">
        <v>43</v>
      </c>
      <c r="B4171" t="s">
        <v>9</v>
      </c>
      <c r="C4171" t="s">
        <v>186</v>
      </c>
      <c r="D4171" t="s">
        <v>199</v>
      </c>
      <c r="E4171">
        <v>14</v>
      </c>
      <c r="F4171">
        <v>146000</v>
      </c>
    </row>
    <row r="4172" spans="1:6" x14ac:dyDescent="0.25">
      <c r="A4172">
        <v>37</v>
      </c>
      <c r="B4172" t="s">
        <v>6</v>
      </c>
      <c r="C4172" t="s">
        <v>185</v>
      </c>
      <c r="D4172" t="s">
        <v>26</v>
      </c>
      <c r="E4172">
        <v>10</v>
      </c>
      <c r="F4172">
        <v>113000</v>
      </c>
    </row>
    <row r="4173" spans="1:6" x14ac:dyDescent="0.25">
      <c r="A4173">
        <v>29</v>
      </c>
      <c r="B4173" t="s">
        <v>9</v>
      </c>
      <c r="C4173" t="s">
        <v>196</v>
      </c>
      <c r="D4173" t="s">
        <v>198</v>
      </c>
      <c r="E4173">
        <v>1</v>
      </c>
      <c r="F4173">
        <v>26000</v>
      </c>
    </row>
    <row r="4174" spans="1:6" x14ac:dyDescent="0.25">
      <c r="A4174">
        <v>44</v>
      </c>
      <c r="B4174" t="s">
        <v>6</v>
      </c>
      <c r="C4174" t="s">
        <v>12</v>
      </c>
      <c r="D4174" t="s">
        <v>43</v>
      </c>
      <c r="E4174">
        <v>17</v>
      </c>
      <c r="F4174">
        <v>168000</v>
      </c>
    </row>
    <row r="4175" spans="1:6" x14ac:dyDescent="0.25">
      <c r="A4175">
        <v>30</v>
      </c>
      <c r="B4175" t="s">
        <v>6</v>
      </c>
      <c r="C4175" t="s">
        <v>185</v>
      </c>
      <c r="D4175" t="s">
        <v>21</v>
      </c>
      <c r="E4175">
        <v>6</v>
      </c>
      <c r="F4175">
        <v>85000</v>
      </c>
    </row>
    <row r="4176" spans="1:6" x14ac:dyDescent="0.25">
      <c r="A4176">
        <v>40</v>
      </c>
      <c r="B4176" t="s">
        <v>9</v>
      </c>
      <c r="C4176" t="s">
        <v>186</v>
      </c>
      <c r="D4176" t="s">
        <v>19</v>
      </c>
      <c r="E4176">
        <v>12</v>
      </c>
      <c r="F4176">
        <v>122000</v>
      </c>
    </row>
    <row r="4177" spans="1:6" x14ac:dyDescent="0.25">
      <c r="A4177">
        <v>33</v>
      </c>
      <c r="B4177" t="s">
        <v>6</v>
      </c>
      <c r="C4177" t="s">
        <v>185</v>
      </c>
      <c r="D4177" t="s">
        <v>26</v>
      </c>
      <c r="E4177">
        <v>7</v>
      </c>
      <c r="F4177">
        <v>96000</v>
      </c>
    </row>
    <row r="4178" spans="1:6" x14ac:dyDescent="0.25">
      <c r="A4178">
        <v>29</v>
      </c>
      <c r="B4178" t="s">
        <v>9</v>
      </c>
      <c r="C4178" t="s">
        <v>186</v>
      </c>
      <c r="D4178" t="s">
        <v>197</v>
      </c>
      <c r="E4178">
        <v>3</v>
      </c>
      <c r="F4178">
        <v>49000</v>
      </c>
    </row>
    <row r="4179" spans="1:6" x14ac:dyDescent="0.25">
      <c r="A4179">
        <v>43</v>
      </c>
      <c r="B4179" t="s">
        <v>6</v>
      </c>
      <c r="C4179" t="s">
        <v>12</v>
      </c>
      <c r="D4179" t="s">
        <v>43</v>
      </c>
      <c r="E4179">
        <v>16</v>
      </c>
      <c r="F4179">
        <v>162000</v>
      </c>
    </row>
    <row r="4180" spans="1:6" x14ac:dyDescent="0.25">
      <c r="A4180">
        <v>34</v>
      </c>
      <c r="B4180" t="s">
        <v>9</v>
      </c>
      <c r="C4180" t="s">
        <v>185</v>
      </c>
      <c r="D4180" t="s">
        <v>199</v>
      </c>
      <c r="E4180">
        <v>9</v>
      </c>
      <c r="F4180">
        <v>99000</v>
      </c>
    </row>
    <row r="4181" spans="1:6" x14ac:dyDescent="0.25">
      <c r="A4181">
        <v>23</v>
      </c>
      <c r="B4181" t="s">
        <v>6</v>
      </c>
      <c r="C4181" t="s">
        <v>196</v>
      </c>
      <c r="D4181" t="s">
        <v>198</v>
      </c>
      <c r="E4181">
        <v>1</v>
      </c>
      <c r="F4181">
        <v>26000</v>
      </c>
    </row>
    <row r="4182" spans="1:6" x14ac:dyDescent="0.25">
      <c r="A4182">
        <v>36</v>
      </c>
      <c r="B4182" t="s">
        <v>9</v>
      </c>
      <c r="C4182" t="s">
        <v>186</v>
      </c>
      <c r="D4182" t="s">
        <v>27</v>
      </c>
      <c r="E4182">
        <v>11</v>
      </c>
      <c r="F4182">
        <v>117000</v>
      </c>
    </row>
    <row r="4183" spans="1:6" x14ac:dyDescent="0.25">
      <c r="A4183">
        <v>30</v>
      </c>
      <c r="B4183" t="s">
        <v>6</v>
      </c>
      <c r="C4183" t="s">
        <v>185</v>
      </c>
      <c r="D4183" t="s">
        <v>8</v>
      </c>
      <c r="E4183">
        <v>5</v>
      </c>
      <c r="F4183">
        <v>75000</v>
      </c>
    </row>
    <row r="4184" spans="1:6" x14ac:dyDescent="0.25">
      <c r="A4184">
        <v>50</v>
      </c>
      <c r="B4184" t="s">
        <v>6</v>
      </c>
      <c r="C4184" t="s">
        <v>12</v>
      </c>
      <c r="D4184" t="s">
        <v>43</v>
      </c>
      <c r="E4184">
        <v>23</v>
      </c>
      <c r="F4184">
        <v>225000</v>
      </c>
    </row>
    <row r="4185" spans="1:6" x14ac:dyDescent="0.25">
      <c r="A4185">
        <v>27</v>
      </c>
      <c r="B4185" t="s">
        <v>9</v>
      </c>
      <c r="C4185" t="s">
        <v>185</v>
      </c>
      <c r="D4185" t="s">
        <v>93</v>
      </c>
      <c r="E4185">
        <v>2</v>
      </c>
      <c r="F4185">
        <v>36000</v>
      </c>
    </row>
    <row r="4186" spans="1:6" x14ac:dyDescent="0.25">
      <c r="A4186">
        <v>43</v>
      </c>
      <c r="B4186" t="s">
        <v>9</v>
      </c>
      <c r="C4186" t="s">
        <v>186</v>
      </c>
      <c r="D4186" t="s">
        <v>199</v>
      </c>
      <c r="E4186">
        <v>14</v>
      </c>
      <c r="F4186">
        <v>146000</v>
      </c>
    </row>
    <row r="4187" spans="1:6" x14ac:dyDescent="0.25">
      <c r="A4187">
        <v>37</v>
      </c>
      <c r="B4187" t="s">
        <v>6</v>
      </c>
      <c r="C4187" t="s">
        <v>185</v>
      </c>
      <c r="D4187" t="s">
        <v>26</v>
      </c>
      <c r="E4187">
        <v>10</v>
      </c>
      <c r="F4187">
        <v>113000</v>
      </c>
    </row>
    <row r="4188" spans="1:6" x14ac:dyDescent="0.25">
      <c r="A4188">
        <v>29</v>
      </c>
      <c r="B4188" t="s">
        <v>9</v>
      </c>
      <c r="C4188" t="s">
        <v>196</v>
      </c>
      <c r="D4188" t="s">
        <v>198</v>
      </c>
      <c r="E4188">
        <v>1</v>
      </c>
      <c r="F4188">
        <v>26000</v>
      </c>
    </row>
    <row r="4189" spans="1:6" x14ac:dyDescent="0.25">
      <c r="A4189">
        <v>44</v>
      </c>
      <c r="B4189" t="s">
        <v>6</v>
      </c>
      <c r="C4189" t="s">
        <v>12</v>
      </c>
      <c r="D4189" t="s">
        <v>43</v>
      </c>
      <c r="E4189">
        <v>17</v>
      </c>
      <c r="F4189">
        <v>168000</v>
      </c>
    </row>
    <row r="4190" spans="1:6" x14ac:dyDescent="0.25">
      <c r="A4190">
        <v>30</v>
      </c>
      <c r="B4190" t="s">
        <v>6</v>
      </c>
      <c r="C4190" t="s">
        <v>185</v>
      </c>
      <c r="D4190" t="s">
        <v>21</v>
      </c>
      <c r="E4190">
        <v>6</v>
      </c>
      <c r="F4190">
        <v>85000</v>
      </c>
    </row>
    <row r="4191" spans="1:6" x14ac:dyDescent="0.25">
      <c r="A4191">
        <v>40</v>
      </c>
      <c r="B4191" t="s">
        <v>9</v>
      </c>
      <c r="C4191" t="s">
        <v>186</v>
      </c>
      <c r="D4191" t="s">
        <v>19</v>
      </c>
      <c r="E4191">
        <v>12</v>
      </c>
      <c r="F4191">
        <v>122000</v>
      </c>
    </row>
    <row r="4192" spans="1:6" x14ac:dyDescent="0.25">
      <c r="A4192">
        <v>33</v>
      </c>
      <c r="B4192" t="s">
        <v>6</v>
      </c>
      <c r="C4192" t="s">
        <v>185</v>
      </c>
      <c r="D4192" t="s">
        <v>26</v>
      </c>
      <c r="E4192">
        <v>7</v>
      </c>
      <c r="F4192">
        <v>96000</v>
      </c>
    </row>
    <row r="4193" spans="1:6" x14ac:dyDescent="0.25">
      <c r="A4193">
        <v>29</v>
      </c>
      <c r="B4193" t="s">
        <v>9</v>
      </c>
      <c r="C4193" t="s">
        <v>186</v>
      </c>
      <c r="D4193" t="s">
        <v>197</v>
      </c>
      <c r="E4193">
        <v>3</v>
      </c>
      <c r="F4193">
        <v>49000</v>
      </c>
    </row>
    <row r="4194" spans="1:6" x14ac:dyDescent="0.25">
      <c r="A4194">
        <v>43</v>
      </c>
      <c r="B4194" t="s">
        <v>6</v>
      </c>
      <c r="C4194" t="s">
        <v>12</v>
      </c>
      <c r="D4194" t="s">
        <v>43</v>
      </c>
      <c r="E4194">
        <v>16</v>
      </c>
      <c r="F4194">
        <v>162000</v>
      </c>
    </row>
    <row r="4195" spans="1:6" x14ac:dyDescent="0.25">
      <c r="A4195">
        <v>34</v>
      </c>
      <c r="B4195" t="s">
        <v>9</v>
      </c>
      <c r="C4195" t="s">
        <v>185</v>
      </c>
      <c r="D4195" t="s">
        <v>199</v>
      </c>
      <c r="E4195">
        <v>9</v>
      </c>
      <c r="F4195">
        <v>99000</v>
      </c>
    </row>
    <row r="4196" spans="1:6" x14ac:dyDescent="0.25">
      <c r="A4196">
        <v>23</v>
      </c>
      <c r="B4196" t="s">
        <v>6</v>
      </c>
      <c r="C4196" t="s">
        <v>196</v>
      </c>
      <c r="D4196" t="s">
        <v>198</v>
      </c>
      <c r="E4196">
        <v>1</v>
      </c>
      <c r="F4196">
        <v>26000</v>
      </c>
    </row>
    <row r="4197" spans="1:6" x14ac:dyDescent="0.25">
      <c r="A4197">
        <v>36</v>
      </c>
      <c r="B4197" t="s">
        <v>9</v>
      </c>
      <c r="C4197" t="s">
        <v>186</v>
      </c>
      <c r="D4197" t="s">
        <v>27</v>
      </c>
      <c r="E4197">
        <v>11</v>
      </c>
      <c r="F4197">
        <v>117000</v>
      </c>
    </row>
    <row r="4198" spans="1:6" x14ac:dyDescent="0.25">
      <c r="A4198">
        <v>30</v>
      </c>
      <c r="B4198" t="s">
        <v>6</v>
      </c>
      <c r="C4198" t="s">
        <v>185</v>
      </c>
      <c r="D4198" t="s">
        <v>8</v>
      </c>
      <c r="E4198">
        <v>5</v>
      </c>
      <c r="F4198">
        <v>75000</v>
      </c>
    </row>
    <row r="4199" spans="1:6" x14ac:dyDescent="0.25">
      <c r="A4199">
        <v>50</v>
      </c>
      <c r="B4199" t="s">
        <v>6</v>
      </c>
      <c r="C4199" t="s">
        <v>12</v>
      </c>
      <c r="D4199" t="s">
        <v>43</v>
      </c>
      <c r="E4199">
        <v>23</v>
      </c>
      <c r="F4199">
        <v>225000</v>
      </c>
    </row>
    <row r="4200" spans="1:6" x14ac:dyDescent="0.25">
      <c r="A4200">
        <v>27</v>
      </c>
      <c r="B4200" t="s">
        <v>9</v>
      </c>
      <c r="C4200" t="s">
        <v>185</v>
      </c>
      <c r="D4200" t="s">
        <v>93</v>
      </c>
      <c r="E4200">
        <v>2</v>
      </c>
      <c r="F4200">
        <v>36000</v>
      </c>
    </row>
    <row r="4201" spans="1:6" x14ac:dyDescent="0.25">
      <c r="A4201">
        <v>43</v>
      </c>
      <c r="B4201" t="s">
        <v>9</v>
      </c>
      <c r="C4201" t="s">
        <v>186</v>
      </c>
      <c r="D4201" t="s">
        <v>199</v>
      </c>
      <c r="E4201">
        <v>14</v>
      </c>
      <c r="F4201">
        <v>146000</v>
      </c>
    </row>
    <row r="4202" spans="1:6" x14ac:dyDescent="0.25">
      <c r="A4202">
        <v>37</v>
      </c>
      <c r="B4202" t="s">
        <v>6</v>
      </c>
      <c r="C4202" t="s">
        <v>185</v>
      </c>
      <c r="D4202" t="s">
        <v>26</v>
      </c>
      <c r="E4202">
        <v>10</v>
      </c>
      <c r="F4202">
        <v>113000</v>
      </c>
    </row>
    <row r="4203" spans="1:6" x14ac:dyDescent="0.25">
      <c r="A4203">
        <v>29</v>
      </c>
      <c r="B4203" t="s">
        <v>9</v>
      </c>
      <c r="C4203" t="s">
        <v>196</v>
      </c>
      <c r="D4203" t="s">
        <v>198</v>
      </c>
      <c r="E4203">
        <v>1</v>
      </c>
      <c r="F4203">
        <v>26000</v>
      </c>
    </row>
    <row r="4204" spans="1:6" x14ac:dyDescent="0.25">
      <c r="A4204">
        <v>44</v>
      </c>
      <c r="B4204" t="s">
        <v>6</v>
      </c>
      <c r="C4204" t="s">
        <v>12</v>
      </c>
      <c r="D4204" t="s">
        <v>43</v>
      </c>
      <c r="E4204">
        <v>17</v>
      </c>
      <c r="F4204">
        <v>168000</v>
      </c>
    </row>
    <row r="4205" spans="1:6" x14ac:dyDescent="0.25">
      <c r="A4205">
        <v>30</v>
      </c>
      <c r="B4205" t="s">
        <v>6</v>
      </c>
      <c r="C4205" t="s">
        <v>185</v>
      </c>
      <c r="D4205" t="s">
        <v>21</v>
      </c>
      <c r="E4205">
        <v>6</v>
      </c>
      <c r="F4205">
        <v>85000</v>
      </c>
    </row>
    <row r="4206" spans="1:6" x14ac:dyDescent="0.25">
      <c r="A4206">
        <v>40</v>
      </c>
      <c r="B4206" t="s">
        <v>9</v>
      </c>
      <c r="C4206" t="s">
        <v>186</v>
      </c>
      <c r="D4206" t="s">
        <v>19</v>
      </c>
      <c r="E4206">
        <v>12</v>
      </c>
      <c r="F4206">
        <v>122000</v>
      </c>
    </row>
    <row r="4207" spans="1:6" x14ac:dyDescent="0.25">
      <c r="A4207">
        <v>33</v>
      </c>
      <c r="B4207" t="s">
        <v>6</v>
      </c>
      <c r="C4207" t="s">
        <v>185</v>
      </c>
      <c r="D4207" t="s">
        <v>26</v>
      </c>
      <c r="E4207">
        <v>7</v>
      </c>
      <c r="F4207">
        <v>96000</v>
      </c>
    </row>
    <row r="4208" spans="1:6" x14ac:dyDescent="0.25">
      <c r="A4208">
        <v>29</v>
      </c>
      <c r="B4208" t="s">
        <v>9</v>
      </c>
      <c r="C4208" t="s">
        <v>186</v>
      </c>
      <c r="D4208" t="s">
        <v>197</v>
      </c>
      <c r="E4208">
        <v>3</v>
      </c>
      <c r="F4208">
        <v>49000</v>
      </c>
    </row>
    <row r="4209" spans="1:6" x14ac:dyDescent="0.25">
      <c r="A4209">
        <v>43</v>
      </c>
      <c r="B4209" t="s">
        <v>6</v>
      </c>
      <c r="C4209" t="s">
        <v>12</v>
      </c>
      <c r="D4209" t="s">
        <v>43</v>
      </c>
      <c r="E4209">
        <v>16</v>
      </c>
      <c r="F4209">
        <v>162000</v>
      </c>
    </row>
    <row r="4210" spans="1:6" x14ac:dyDescent="0.25">
      <c r="A4210">
        <v>34</v>
      </c>
      <c r="B4210" t="s">
        <v>9</v>
      </c>
      <c r="C4210" t="s">
        <v>185</v>
      </c>
      <c r="D4210" t="s">
        <v>199</v>
      </c>
      <c r="E4210">
        <v>9</v>
      </c>
      <c r="F4210">
        <v>99000</v>
      </c>
    </row>
    <row r="4211" spans="1:6" x14ac:dyDescent="0.25">
      <c r="A4211">
        <v>23</v>
      </c>
      <c r="B4211" t="s">
        <v>6</v>
      </c>
      <c r="C4211" t="s">
        <v>196</v>
      </c>
      <c r="D4211" t="s">
        <v>198</v>
      </c>
      <c r="E4211">
        <v>1</v>
      </c>
      <c r="F4211">
        <v>26000</v>
      </c>
    </row>
    <row r="4212" spans="1:6" x14ac:dyDescent="0.25">
      <c r="A4212">
        <v>36</v>
      </c>
      <c r="B4212" t="s">
        <v>9</v>
      </c>
      <c r="C4212" t="s">
        <v>186</v>
      </c>
      <c r="D4212" t="s">
        <v>27</v>
      </c>
      <c r="E4212">
        <v>11</v>
      </c>
      <c r="F4212">
        <v>117000</v>
      </c>
    </row>
    <row r="4213" spans="1:6" x14ac:dyDescent="0.25">
      <c r="A4213">
        <v>30</v>
      </c>
      <c r="B4213" t="s">
        <v>6</v>
      </c>
      <c r="C4213" t="s">
        <v>185</v>
      </c>
      <c r="D4213" t="s">
        <v>8</v>
      </c>
      <c r="E4213">
        <v>5</v>
      </c>
      <c r="F4213">
        <v>75000</v>
      </c>
    </row>
    <row r="4214" spans="1:6" x14ac:dyDescent="0.25">
      <c r="A4214">
        <v>50</v>
      </c>
      <c r="B4214" t="s">
        <v>6</v>
      </c>
      <c r="C4214" t="s">
        <v>12</v>
      </c>
      <c r="D4214" t="s">
        <v>43</v>
      </c>
      <c r="E4214">
        <v>23</v>
      </c>
      <c r="F4214">
        <v>225000</v>
      </c>
    </row>
    <row r="4215" spans="1:6" x14ac:dyDescent="0.25">
      <c r="A4215">
        <v>27</v>
      </c>
      <c r="B4215" t="s">
        <v>9</v>
      </c>
      <c r="C4215" t="s">
        <v>185</v>
      </c>
      <c r="D4215" t="s">
        <v>93</v>
      </c>
      <c r="E4215">
        <v>2</v>
      </c>
      <c r="F4215">
        <v>36000</v>
      </c>
    </row>
    <row r="4216" spans="1:6" x14ac:dyDescent="0.25">
      <c r="A4216">
        <v>43</v>
      </c>
      <c r="B4216" t="s">
        <v>9</v>
      </c>
      <c r="C4216" t="s">
        <v>186</v>
      </c>
      <c r="D4216" t="s">
        <v>199</v>
      </c>
      <c r="E4216">
        <v>14</v>
      </c>
      <c r="F4216">
        <v>146000</v>
      </c>
    </row>
    <row r="4217" spans="1:6" x14ac:dyDescent="0.25">
      <c r="A4217">
        <v>37</v>
      </c>
      <c r="B4217" t="s">
        <v>6</v>
      </c>
      <c r="C4217" t="s">
        <v>185</v>
      </c>
      <c r="D4217" t="s">
        <v>26</v>
      </c>
      <c r="E4217">
        <v>10</v>
      </c>
      <c r="F4217">
        <v>113000</v>
      </c>
    </row>
    <row r="4218" spans="1:6" x14ac:dyDescent="0.25">
      <c r="A4218">
        <v>29</v>
      </c>
      <c r="B4218" t="s">
        <v>9</v>
      </c>
      <c r="C4218" t="s">
        <v>196</v>
      </c>
      <c r="D4218" t="s">
        <v>198</v>
      </c>
      <c r="E4218">
        <v>1</v>
      </c>
      <c r="F4218">
        <v>26000</v>
      </c>
    </row>
    <row r="4219" spans="1:6" x14ac:dyDescent="0.25">
      <c r="A4219">
        <v>44</v>
      </c>
      <c r="B4219" t="s">
        <v>6</v>
      </c>
      <c r="C4219" t="s">
        <v>12</v>
      </c>
      <c r="D4219" t="s">
        <v>43</v>
      </c>
      <c r="E4219">
        <v>17</v>
      </c>
      <c r="F4219">
        <v>168000</v>
      </c>
    </row>
    <row r="4220" spans="1:6" x14ac:dyDescent="0.25">
      <c r="A4220">
        <v>30</v>
      </c>
      <c r="B4220" t="s">
        <v>6</v>
      </c>
      <c r="C4220" t="s">
        <v>185</v>
      </c>
      <c r="D4220" t="s">
        <v>21</v>
      </c>
      <c r="E4220">
        <v>6</v>
      </c>
      <c r="F4220">
        <v>85000</v>
      </c>
    </row>
    <row r="4221" spans="1:6" x14ac:dyDescent="0.25">
      <c r="A4221">
        <v>40</v>
      </c>
      <c r="B4221" t="s">
        <v>9</v>
      </c>
      <c r="C4221" t="s">
        <v>186</v>
      </c>
      <c r="D4221" t="s">
        <v>19</v>
      </c>
      <c r="E4221">
        <v>12</v>
      </c>
      <c r="F4221">
        <v>122000</v>
      </c>
    </row>
    <row r="4222" spans="1:6" x14ac:dyDescent="0.25">
      <c r="A4222">
        <v>33</v>
      </c>
      <c r="B4222" t="s">
        <v>6</v>
      </c>
      <c r="C4222" t="s">
        <v>185</v>
      </c>
      <c r="D4222" t="s">
        <v>26</v>
      </c>
      <c r="E4222">
        <v>7</v>
      </c>
      <c r="F4222">
        <v>96000</v>
      </c>
    </row>
    <row r="4223" spans="1:6" x14ac:dyDescent="0.25">
      <c r="A4223">
        <v>29</v>
      </c>
      <c r="B4223" t="s">
        <v>9</v>
      </c>
      <c r="C4223" t="s">
        <v>186</v>
      </c>
      <c r="D4223" t="s">
        <v>197</v>
      </c>
      <c r="E4223">
        <v>3</v>
      </c>
      <c r="F4223">
        <v>49000</v>
      </c>
    </row>
    <row r="4224" spans="1:6" x14ac:dyDescent="0.25">
      <c r="A4224">
        <v>43</v>
      </c>
      <c r="B4224" t="s">
        <v>6</v>
      </c>
      <c r="C4224" t="s">
        <v>12</v>
      </c>
      <c r="D4224" t="s">
        <v>43</v>
      </c>
      <c r="E4224">
        <v>16</v>
      </c>
      <c r="F4224">
        <v>162000</v>
      </c>
    </row>
    <row r="4225" spans="1:6" x14ac:dyDescent="0.25">
      <c r="A4225">
        <v>34</v>
      </c>
      <c r="B4225" t="s">
        <v>9</v>
      </c>
      <c r="C4225" t="s">
        <v>185</v>
      </c>
      <c r="D4225" t="s">
        <v>199</v>
      </c>
      <c r="E4225">
        <v>9</v>
      </c>
      <c r="F4225">
        <v>99000</v>
      </c>
    </row>
    <row r="4226" spans="1:6" x14ac:dyDescent="0.25">
      <c r="A4226">
        <v>23</v>
      </c>
      <c r="B4226" t="s">
        <v>6</v>
      </c>
      <c r="C4226" t="s">
        <v>196</v>
      </c>
      <c r="D4226" t="s">
        <v>198</v>
      </c>
      <c r="E4226">
        <v>1</v>
      </c>
      <c r="F4226">
        <v>26000</v>
      </c>
    </row>
    <row r="4227" spans="1:6" x14ac:dyDescent="0.25">
      <c r="A4227">
        <v>36</v>
      </c>
      <c r="B4227" t="s">
        <v>9</v>
      </c>
      <c r="C4227" t="s">
        <v>186</v>
      </c>
      <c r="D4227" t="s">
        <v>27</v>
      </c>
      <c r="E4227">
        <v>11</v>
      </c>
      <c r="F4227">
        <v>117000</v>
      </c>
    </row>
    <row r="4228" spans="1:6" x14ac:dyDescent="0.25">
      <c r="A4228">
        <v>30</v>
      </c>
      <c r="B4228" t="s">
        <v>6</v>
      </c>
      <c r="C4228" t="s">
        <v>185</v>
      </c>
      <c r="D4228" t="s">
        <v>8</v>
      </c>
      <c r="E4228">
        <v>5</v>
      </c>
      <c r="F4228">
        <v>75000</v>
      </c>
    </row>
    <row r="4229" spans="1:6" x14ac:dyDescent="0.25">
      <c r="A4229">
        <v>50</v>
      </c>
      <c r="B4229" t="s">
        <v>6</v>
      </c>
      <c r="C4229" t="s">
        <v>12</v>
      </c>
      <c r="D4229" t="s">
        <v>43</v>
      </c>
      <c r="E4229">
        <v>23</v>
      </c>
      <c r="F4229">
        <v>225000</v>
      </c>
    </row>
    <row r="4230" spans="1:6" x14ac:dyDescent="0.25">
      <c r="A4230">
        <v>27</v>
      </c>
      <c r="B4230" t="s">
        <v>9</v>
      </c>
      <c r="C4230" t="s">
        <v>185</v>
      </c>
      <c r="D4230" t="s">
        <v>93</v>
      </c>
      <c r="E4230">
        <v>2</v>
      </c>
      <c r="F4230">
        <v>36000</v>
      </c>
    </row>
    <row r="4231" spans="1:6" x14ac:dyDescent="0.25">
      <c r="A4231">
        <v>43</v>
      </c>
      <c r="B4231" t="s">
        <v>9</v>
      </c>
      <c r="C4231" t="s">
        <v>186</v>
      </c>
      <c r="D4231" t="s">
        <v>199</v>
      </c>
      <c r="E4231">
        <v>14</v>
      </c>
      <c r="F4231">
        <v>146000</v>
      </c>
    </row>
    <row r="4232" spans="1:6" x14ac:dyDescent="0.25">
      <c r="A4232">
        <v>37</v>
      </c>
      <c r="B4232" t="s">
        <v>6</v>
      </c>
      <c r="C4232" t="s">
        <v>185</v>
      </c>
      <c r="D4232" t="s">
        <v>26</v>
      </c>
      <c r="E4232">
        <v>10</v>
      </c>
      <c r="F4232">
        <v>113000</v>
      </c>
    </row>
    <row r="4233" spans="1:6" x14ac:dyDescent="0.25">
      <c r="A4233">
        <v>29</v>
      </c>
      <c r="B4233" t="s">
        <v>9</v>
      </c>
      <c r="C4233" t="s">
        <v>196</v>
      </c>
      <c r="D4233" t="s">
        <v>198</v>
      </c>
      <c r="E4233">
        <v>1</v>
      </c>
      <c r="F4233">
        <v>26000</v>
      </c>
    </row>
    <row r="4234" spans="1:6" x14ac:dyDescent="0.25">
      <c r="A4234">
        <v>44</v>
      </c>
      <c r="B4234" t="s">
        <v>6</v>
      </c>
      <c r="C4234" t="s">
        <v>12</v>
      </c>
      <c r="D4234" t="s">
        <v>43</v>
      </c>
      <c r="E4234">
        <v>17</v>
      </c>
      <c r="F4234">
        <v>168000</v>
      </c>
    </row>
    <row r="4235" spans="1:6" x14ac:dyDescent="0.25">
      <c r="A4235">
        <v>30</v>
      </c>
      <c r="B4235" t="s">
        <v>6</v>
      </c>
      <c r="C4235" t="s">
        <v>185</v>
      </c>
      <c r="D4235" t="s">
        <v>21</v>
      </c>
      <c r="E4235">
        <v>6</v>
      </c>
      <c r="F4235">
        <v>85000</v>
      </c>
    </row>
    <row r="4236" spans="1:6" x14ac:dyDescent="0.25">
      <c r="A4236">
        <v>40</v>
      </c>
      <c r="B4236" t="s">
        <v>9</v>
      </c>
      <c r="C4236" t="s">
        <v>186</v>
      </c>
      <c r="D4236" t="s">
        <v>19</v>
      </c>
      <c r="E4236">
        <v>12</v>
      </c>
      <c r="F4236">
        <v>122000</v>
      </c>
    </row>
    <row r="4237" spans="1:6" x14ac:dyDescent="0.25">
      <c r="A4237">
        <v>33</v>
      </c>
      <c r="B4237" t="s">
        <v>6</v>
      </c>
      <c r="C4237" t="s">
        <v>185</v>
      </c>
      <c r="D4237" t="s">
        <v>26</v>
      </c>
      <c r="E4237">
        <v>7</v>
      </c>
      <c r="F4237">
        <v>96000</v>
      </c>
    </row>
    <row r="4238" spans="1:6" x14ac:dyDescent="0.25">
      <c r="A4238">
        <v>29</v>
      </c>
      <c r="B4238" t="s">
        <v>9</v>
      </c>
      <c r="C4238" t="s">
        <v>186</v>
      </c>
      <c r="D4238" t="s">
        <v>197</v>
      </c>
      <c r="E4238">
        <v>3</v>
      </c>
      <c r="F4238">
        <v>49000</v>
      </c>
    </row>
    <row r="4239" spans="1:6" x14ac:dyDescent="0.25">
      <c r="A4239">
        <v>43</v>
      </c>
      <c r="B4239" t="s">
        <v>6</v>
      </c>
      <c r="C4239" t="s">
        <v>12</v>
      </c>
      <c r="D4239" t="s">
        <v>43</v>
      </c>
      <c r="E4239">
        <v>16</v>
      </c>
      <c r="F4239">
        <v>162000</v>
      </c>
    </row>
    <row r="4240" spans="1:6" x14ac:dyDescent="0.25">
      <c r="A4240">
        <v>34</v>
      </c>
      <c r="B4240" t="s">
        <v>9</v>
      </c>
      <c r="C4240" t="s">
        <v>185</v>
      </c>
      <c r="D4240" t="s">
        <v>199</v>
      </c>
      <c r="E4240">
        <v>9</v>
      </c>
      <c r="F4240">
        <v>99000</v>
      </c>
    </row>
    <row r="4241" spans="1:6" x14ac:dyDescent="0.25">
      <c r="A4241">
        <v>23</v>
      </c>
      <c r="B4241" t="s">
        <v>6</v>
      </c>
      <c r="C4241" t="s">
        <v>196</v>
      </c>
      <c r="D4241" t="s">
        <v>198</v>
      </c>
      <c r="E4241">
        <v>1</v>
      </c>
      <c r="F4241">
        <v>26000</v>
      </c>
    </row>
    <row r="4242" spans="1:6" x14ac:dyDescent="0.25">
      <c r="A4242">
        <v>36</v>
      </c>
      <c r="B4242" t="s">
        <v>9</v>
      </c>
      <c r="C4242" t="s">
        <v>186</v>
      </c>
      <c r="D4242" t="s">
        <v>27</v>
      </c>
      <c r="E4242">
        <v>11</v>
      </c>
      <c r="F4242">
        <v>117000</v>
      </c>
    </row>
    <row r="4243" spans="1:6" x14ac:dyDescent="0.25">
      <c r="A4243">
        <v>30</v>
      </c>
      <c r="B4243" t="s">
        <v>6</v>
      </c>
      <c r="C4243" t="s">
        <v>185</v>
      </c>
      <c r="D4243" t="s">
        <v>8</v>
      </c>
      <c r="E4243">
        <v>5</v>
      </c>
      <c r="F4243">
        <v>75000</v>
      </c>
    </row>
    <row r="4244" spans="1:6" x14ac:dyDescent="0.25">
      <c r="A4244">
        <v>50</v>
      </c>
      <c r="B4244" t="s">
        <v>6</v>
      </c>
      <c r="C4244" t="s">
        <v>12</v>
      </c>
      <c r="D4244" t="s">
        <v>43</v>
      </c>
      <c r="E4244">
        <v>23</v>
      </c>
      <c r="F4244">
        <v>225000</v>
      </c>
    </row>
    <row r="4245" spans="1:6" x14ac:dyDescent="0.25">
      <c r="A4245">
        <v>27</v>
      </c>
      <c r="B4245" t="s">
        <v>9</v>
      </c>
      <c r="C4245" t="s">
        <v>185</v>
      </c>
      <c r="D4245" t="s">
        <v>93</v>
      </c>
      <c r="E4245">
        <v>2</v>
      </c>
      <c r="F4245">
        <v>36000</v>
      </c>
    </row>
    <row r="4246" spans="1:6" x14ac:dyDescent="0.25">
      <c r="A4246">
        <v>43</v>
      </c>
      <c r="B4246" t="s">
        <v>9</v>
      </c>
      <c r="C4246" t="s">
        <v>186</v>
      </c>
      <c r="D4246" t="s">
        <v>199</v>
      </c>
      <c r="E4246">
        <v>14</v>
      </c>
      <c r="F4246">
        <v>146000</v>
      </c>
    </row>
    <row r="4247" spans="1:6" x14ac:dyDescent="0.25">
      <c r="A4247">
        <v>37</v>
      </c>
      <c r="B4247" t="s">
        <v>6</v>
      </c>
      <c r="C4247" t="s">
        <v>185</v>
      </c>
      <c r="D4247" t="s">
        <v>26</v>
      </c>
      <c r="E4247">
        <v>10</v>
      </c>
      <c r="F4247">
        <v>113000</v>
      </c>
    </row>
    <row r="4248" spans="1:6" x14ac:dyDescent="0.25">
      <c r="A4248">
        <v>29</v>
      </c>
      <c r="B4248" t="s">
        <v>9</v>
      </c>
      <c r="C4248" t="s">
        <v>196</v>
      </c>
      <c r="D4248" t="s">
        <v>198</v>
      </c>
      <c r="E4248">
        <v>1</v>
      </c>
      <c r="F4248">
        <v>26000</v>
      </c>
    </row>
    <row r="4249" spans="1:6" x14ac:dyDescent="0.25">
      <c r="A4249">
        <v>44</v>
      </c>
      <c r="B4249" t="s">
        <v>6</v>
      </c>
      <c r="C4249" t="s">
        <v>12</v>
      </c>
      <c r="D4249" t="s">
        <v>43</v>
      </c>
      <c r="E4249">
        <v>17</v>
      </c>
      <c r="F4249">
        <v>168000</v>
      </c>
    </row>
    <row r="4250" spans="1:6" x14ac:dyDescent="0.25">
      <c r="A4250">
        <v>30</v>
      </c>
      <c r="B4250" t="s">
        <v>6</v>
      </c>
      <c r="C4250" t="s">
        <v>185</v>
      </c>
      <c r="D4250" t="s">
        <v>21</v>
      </c>
      <c r="E4250">
        <v>6</v>
      </c>
      <c r="F4250">
        <v>85000</v>
      </c>
    </row>
    <row r="4251" spans="1:6" x14ac:dyDescent="0.25">
      <c r="A4251">
        <v>40</v>
      </c>
      <c r="B4251" t="s">
        <v>9</v>
      </c>
      <c r="C4251" t="s">
        <v>186</v>
      </c>
      <c r="D4251" t="s">
        <v>19</v>
      </c>
      <c r="E4251">
        <v>12</v>
      </c>
      <c r="F4251">
        <v>122000</v>
      </c>
    </row>
    <row r="4252" spans="1:6" x14ac:dyDescent="0.25">
      <c r="A4252">
        <v>33</v>
      </c>
      <c r="B4252" t="s">
        <v>6</v>
      </c>
      <c r="C4252" t="s">
        <v>185</v>
      </c>
      <c r="D4252" t="s">
        <v>26</v>
      </c>
      <c r="E4252">
        <v>7</v>
      </c>
      <c r="F4252">
        <v>96000</v>
      </c>
    </row>
    <row r="4253" spans="1:6" x14ac:dyDescent="0.25">
      <c r="A4253">
        <v>29</v>
      </c>
      <c r="B4253" t="s">
        <v>9</v>
      </c>
      <c r="C4253" t="s">
        <v>186</v>
      </c>
      <c r="D4253" t="s">
        <v>197</v>
      </c>
      <c r="E4253">
        <v>3</v>
      </c>
      <c r="F4253">
        <v>49000</v>
      </c>
    </row>
    <row r="4254" spans="1:6" x14ac:dyDescent="0.25">
      <c r="A4254">
        <v>43</v>
      </c>
      <c r="B4254" t="s">
        <v>6</v>
      </c>
      <c r="C4254" t="s">
        <v>12</v>
      </c>
      <c r="D4254" t="s">
        <v>43</v>
      </c>
      <c r="E4254">
        <v>16</v>
      </c>
      <c r="F4254">
        <v>162000</v>
      </c>
    </row>
    <row r="4255" spans="1:6" x14ac:dyDescent="0.25">
      <c r="A4255">
        <v>34</v>
      </c>
      <c r="B4255" t="s">
        <v>9</v>
      </c>
      <c r="C4255" t="s">
        <v>185</v>
      </c>
      <c r="D4255" t="s">
        <v>199</v>
      </c>
      <c r="E4255">
        <v>9</v>
      </c>
      <c r="F4255">
        <v>99000</v>
      </c>
    </row>
    <row r="4256" spans="1:6" x14ac:dyDescent="0.25">
      <c r="A4256">
        <v>23</v>
      </c>
      <c r="B4256" t="s">
        <v>6</v>
      </c>
      <c r="C4256" t="s">
        <v>196</v>
      </c>
      <c r="D4256" t="s">
        <v>198</v>
      </c>
      <c r="E4256">
        <v>1</v>
      </c>
      <c r="F4256">
        <v>26000</v>
      </c>
    </row>
    <row r="4257" spans="1:6" x14ac:dyDescent="0.25">
      <c r="A4257">
        <v>36</v>
      </c>
      <c r="B4257" t="s">
        <v>9</v>
      </c>
      <c r="C4257" t="s">
        <v>186</v>
      </c>
      <c r="D4257" t="s">
        <v>27</v>
      </c>
      <c r="E4257">
        <v>11</v>
      </c>
      <c r="F4257">
        <v>117000</v>
      </c>
    </row>
    <row r="4258" spans="1:6" x14ac:dyDescent="0.25">
      <c r="A4258">
        <v>30</v>
      </c>
      <c r="B4258" t="s">
        <v>6</v>
      </c>
      <c r="C4258" t="s">
        <v>185</v>
      </c>
      <c r="D4258" t="s">
        <v>8</v>
      </c>
      <c r="E4258">
        <v>5</v>
      </c>
      <c r="F4258">
        <v>75000</v>
      </c>
    </row>
    <row r="4259" spans="1:6" x14ac:dyDescent="0.25">
      <c r="A4259">
        <v>50</v>
      </c>
      <c r="B4259" t="s">
        <v>6</v>
      </c>
      <c r="C4259" t="s">
        <v>12</v>
      </c>
      <c r="D4259" t="s">
        <v>43</v>
      </c>
      <c r="E4259">
        <v>23</v>
      </c>
      <c r="F4259">
        <v>225000</v>
      </c>
    </row>
    <row r="4260" spans="1:6" x14ac:dyDescent="0.25">
      <c r="A4260">
        <v>27</v>
      </c>
      <c r="B4260" t="s">
        <v>9</v>
      </c>
      <c r="C4260" t="s">
        <v>185</v>
      </c>
      <c r="D4260" t="s">
        <v>93</v>
      </c>
      <c r="E4260">
        <v>2</v>
      </c>
      <c r="F4260">
        <v>36000</v>
      </c>
    </row>
    <row r="4261" spans="1:6" x14ac:dyDescent="0.25">
      <c r="A4261">
        <v>43</v>
      </c>
      <c r="B4261" t="s">
        <v>9</v>
      </c>
      <c r="C4261" t="s">
        <v>186</v>
      </c>
      <c r="D4261" t="s">
        <v>199</v>
      </c>
      <c r="E4261">
        <v>14</v>
      </c>
      <c r="F4261">
        <v>146000</v>
      </c>
    </row>
    <row r="4262" spans="1:6" x14ac:dyDescent="0.25">
      <c r="A4262">
        <v>37</v>
      </c>
      <c r="B4262" t="s">
        <v>6</v>
      </c>
      <c r="C4262" t="s">
        <v>185</v>
      </c>
      <c r="D4262" t="s">
        <v>26</v>
      </c>
      <c r="E4262">
        <v>10</v>
      </c>
      <c r="F4262">
        <v>113000</v>
      </c>
    </row>
    <row r="4263" spans="1:6" x14ac:dyDescent="0.25">
      <c r="A4263">
        <v>29</v>
      </c>
      <c r="B4263" t="s">
        <v>9</v>
      </c>
      <c r="C4263" t="s">
        <v>196</v>
      </c>
      <c r="D4263" t="s">
        <v>198</v>
      </c>
      <c r="E4263">
        <v>1</v>
      </c>
      <c r="F4263">
        <v>26000</v>
      </c>
    </row>
    <row r="4264" spans="1:6" x14ac:dyDescent="0.25">
      <c r="A4264">
        <v>44</v>
      </c>
      <c r="B4264" t="s">
        <v>6</v>
      </c>
      <c r="C4264" t="s">
        <v>12</v>
      </c>
      <c r="D4264" t="s">
        <v>43</v>
      </c>
      <c r="E4264">
        <v>17</v>
      </c>
      <c r="F4264">
        <v>168000</v>
      </c>
    </row>
    <row r="4265" spans="1:6" x14ac:dyDescent="0.25">
      <c r="A4265">
        <v>30</v>
      </c>
      <c r="B4265" t="s">
        <v>6</v>
      </c>
      <c r="C4265" t="s">
        <v>185</v>
      </c>
      <c r="D4265" t="s">
        <v>21</v>
      </c>
      <c r="E4265">
        <v>6</v>
      </c>
      <c r="F4265">
        <v>85000</v>
      </c>
    </row>
    <row r="4266" spans="1:6" x14ac:dyDescent="0.25">
      <c r="A4266">
        <v>32</v>
      </c>
      <c r="B4266" t="s">
        <v>9</v>
      </c>
      <c r="C4266" t="s">
        <v>186</v>
      </c>
      <c r="D4266" t="s">
        <v>21</v>
      </c>
      <c r="E4266">
        <v>8</v>
      </c>
      <c r="F4266">
        <v>95000</v>
      </c>
    </row>
    <row r="4267" spans="1:6" x14ac:dyDescent="0.25">
      <c r="A4267">
        <v>46</v>
      </c>
      <c r="B4267" t="s">
        <v>6</v>
      </c>
      <c r="C4267" t="s">
        <v>12</v>
      </c>
      <c r="D4267" t="s">
        <v>43</v>
      </c>
      <c r="E4267">
        <v>18</v>
      </c>
      <c r="F4267">
        <v>180000</v>
      </c>
    </row>
    <row r="4268" spans="1:6" x14ac:dyDescent="0.25">
      <c r="A4268">
        <v>28</v>
      </c>
      <c r="B4268" t="s">
        <v>9</v>
      </c>
      <c r="C4268" t="s">
        <v>185</v>
      </c>
      <c r="D4268" t="s">
        <v>19</v>
      </c>
      <c r="E4268">
        <v>2</v>
      </c>
      <c r="F4268">
        <v>41000</v>
      </c>
    </row>
    <row r="4269" spans="1:6" x14ac:dyDescent="0.25">
      <c r="A4269">
        <v>24</v>
      </c>
      <c r="B4269" t="s">
        <v>6</v>
      </c>
      <c r="C4269" t="s">
        <v>196</v>
      </c>
      <c r="D4269" t="s">
        <v>198</v>
      </c>
      <c r="E4269">
        <v>1</v>
      </c>
      <c r="F4269">
        <v>26000</v>
      </c>
    </row>
    <row r="4270" spans="1:6" x14ac:dyDescent="0.25">
      <c r="A4270">
        <v>31</v>
      </c>
      <c r="B4270" t="s">
        <v>9</v>
      </c>
      <c r="C4270" t="s">
        <v>186</v>
      </c>
      <c r="D4270" t="s">
        <v>27</v>
      </c>
      <c r="E4270">
        <v>5</v>
      </c>
      <c r="F4270">
        <v>68000</v>
      </c>
    </row>
    <row r="4271" spans="1:6" x14ac:dyDescent="0.25">
      <c r="A4271">
        <v>39</v>
      </c>
      <c r="B4271" t="s">
        <v>6</v>
      </c>
      <c r="C4271" t="s">
        <v>185</v>
      </c>
      <c r="D4271" t="s">
        <v>26</v>
      </c>
      <c r="E4271">
        <v>13</v>
      </c>
      <c r="F4271">
        <v>127000</v>
      </c>
    </row>
    <row r="4272" spans="1:6" x14ac:dyDescent="0.25">
      <c r="A4272">
        <v>25</v>
      </c>
      <c r="B4272" t="s">
        <v>9</v>
      </c>
      <c r="C4272" t="s">
        <v>185</v>
      </c>
      <c r="D4272" t="s">
        <v>197</v>
      </c>
      <c r="E4272">
        <v>2</v>
      </c>
      <c r="F4272">
        <v>47000</v>
      </c>
    </row>
    <row r="4273" spans="1:6" x14ac:dyDescent="0.25">
      <c r="A4273">
        <v>41</v>
      </c>
      <c r="B4273" t="s">
        <v>6</v>
      </c>
      <c r="C4273" t="s">
        <v>12</v>
      </c>
      <c r="D4273" t="s">
        <v>43</v>
      </c>
      <c r="E4273">
        <v>15</v>
      </c>
      <c r="F4273">
        <v>155000</v>
      </c>
    </row>
    <row r="4274" spans="1:6" x14ac:dyDescent="0.25">
      <c r="A4274">
        <v>35</v>
      </c>
      <c r="B4274" t="s">
        <v>9</v>
      </c>
      <c r="C4274" t="s">
        <v>185</v>
      </c>
      <c r="D4274" t="s">
        <v>199</v>
      </c>
      <c r="E4274">
        <v>8</v>
      </c>
      <c r="F4274">
        <v>92000</v>
      </c>
    </row>
    <row r="4275" spans="1:6" x14ac:dyDescent="0.25">
      <c r="A4275">
        <v>26</v>
      </c>
      <c r="B4275" t="s">
        <v>6</v>
      </c>
      <c r="C4275" t="s">
        <v>196</v>
      </c>
      <c r="D4275" t="s">
        <v>198</v>
      </c>
      <c r="E4275">
        <v>1</v>
      </c>
      <c r="F4275">
        <v>26000</v>
      </c>
    </row>
    <row r="4276" spans="1:6" x14ac:dyDescent="0.25">
      <c r="A4276">
        <v>37</v>
      </c>
      <c r="B4276" t="s">
        <v>9</v>
      </c>
      <c r="C4276" t="s">
        <v>186</v>
      </c>
      <c r="D4276" t="s">
        <v>27</v>
      </c>
      <c r="E4276">
        <v>12</v>
      </c>
      <c r="F4276">
        <v>125000</v>
      </c>
    </row>
    <row r="4277" spans="1:6" x14ac:dyDescent="0.25">
      <c r="A4277">
        <v>29</v>
      </c>
      <c r="B4277" t="s">
        <v>6</v>
      </c>
      <c r="C4277" t="s">
        <v>185</v>
      </c>
      <c r="D4277" t="s">
        <v>8</v>
      </c>
      <c r="E4277">
        <v>4</v>
      </c>
      <c r="F4277">
        <v>71000</v>
      </c>
    </row>
    <row r="4278" spans="1:6" x14ac:dyDescent="0.25">
      <c r="A4278">
        <v>51</v>
      </c>
      <c r="B4278" t="s">
        <v>6</v>
      </c>
      <c r="C4278" t="s">
        <v>12</v>
      </c>
      <c r="D4278" t="s">
        <v>43</v>
      </c>
      <c r="E4278">
        <v>24</v>
      </c>
      <c r="F4278">
        <v>240000</v>
      </c>
    </row>
    <row r="4279" spans="1:6" x14ac:dyDescent="0.25">
      <c r="A4279">
        <v>28</v>
      </c>
      <c r="B4279" t="s">
        <v>9</v>
      </c>
      <c r="C4279" t="s">
        <v>185</v>
      </c>
      <c r="D4279" t="s">
        <v>93</v>
      </c>
      <c r="E4279">
        <v>2</v>
      </c>
      <c r="F4279">
        <v>36000</v>
      </c>
    </row>
    <row r="4280" spans="1:6" x14ac:dyDescent="0.25">
      <c r="A4280">
        <v>44</v>
      </c>
      <c r="B4280" t="s">
        <v>9</v>
      </c>
      <c r="C4280" t="s">
        <v>186</v>
      </c>
      <c r="D4280" t="s">
        <v>199</v>
      </c>
      <c r="E4280">
        <v>15</v>
      </c>
      <c r="F4280">
        <v>152000</v>
      </c>
    </row>
    <row r="4281" spans="1:6" x14ac:dyDescent="0.25">
      <c r="A4281">
        <v>38</v>
      </c>
      <c r="B4281" t="s">
        <v>6</v>
      </c>
      <c r="C4281" t="s">
        <v>185</v>
      </c>
      <c r="D4281" t="s">
        <v>26</v>
      </c>
      <c r="E4281">
        <v>11</v>
      </c>
      <c r="F4281">
        <v>119000</v>
      </c>
    </row>
    <row r="4282" spans="1:6" x14ac:dyDescent="0.25">
      <c r="A4282">
        <v>30</v>
      </c>
      <c r="B4282" t="s">
        <v>9</v>
      </c>
      <c r="C4282" t="s">
        <v>196</v>
      </c>
      <c r="D4282" t="s">
        <v>198</v>
      </c>
      <c r="E4282">
        <v>1</v>
      </c>
      <c r="F4282">
        <v>26000</v>
      </c>
    </row>
    <row r="4283" spans="1:6" x14ac:dyDescent="0.25">
      <c r="A4283">
        <v>45</v>
      </c>
      <c r="B4283" t="s">
        <v>6</v>
      </c>
      <c r="C4283" t="s">
        <v>12</v>
      </c>
      <c r="D4283" t="s">
        <v>43</v>
      </c>
      <c r="E4283">
        <v>19</v>
      </c>
      <c r="F4283">
        <v>190000</v>
      </c>
    </row>
    <row r="4284" spans="1:6" x14ac:dyDescent="0.25">
      <c r="A4284">
        <v>31</v>
      </c>
      <c r="B4284" t="s">
        <v>6</v>
      </c>
      <c r="C4284" t="s">
        <v>185</v>
      </c>
      <c r="D4284" t="s">
        <v>21</v>
      </c>
      <c r="E4284">
        <v>6</v>
      </c>
      <c r="F4284">
        <v>85000</v>
      </c>
    </row>
    <row r="4285" spans="1:6" x14ac:dyDescent="0.25">
      <c r="A4285">
        <v>41</v>
      </c>
      <c r="B4285" t="s">
        <v>9</v>
      </c>
      <c r="C4285" t="s">
        <v>186</v>
      </c>
      <c r="D4285" t="s">
        <v>19</v>
      </c>
      <c r="E4285">
        <v>13</v>
      </c>
      <c r="F4285">
        <v>131000</v>
      </c>
    </row>
    <row r="4286" spans="1:6" x14ac:dyDescent="0.25">
      <c r="A4286">
        <v>34</v>
      </c>
      <c r="B4286" t="s">
        <v>6</v>
      </c>
      <c r="C4286" t="s">
        <v>185</v>
      </c>
      <c r="D4286" t="s">
        <v>26</v>
      </c>
      <c r="E4286">
        <v>8</v>
      </c>
      <c r="F4286">
        <v>101000</v>
      </c>
    </row>
    <row r="4287" spans="1:6" x14ac:dyDescent="0.25">
      <c r="A4287">
        <v>30</v>
      </c>
      <c r="B4287" t="s">
        <v>9</v>
      </c>
      <c r="C4287" t="s">
        <v>186</v>
      </c>
      <c r="D4287" t="s">
        <v>197</v>
      </c>
      <c r="E4287">
        <v>3</v>
      </c>
      <c r="F4287">
        <v>49000</v>
      </c>
    </row>
    <row r="4288" spans="1:6" x14ac:dyDescent="0.25">
      <c r="A4288">
        <v>44</v>
      </c>
      <c r="B4288" t="s">
        <v>6</v>
      </c>
      <c r="C4288" t="s">
        <v>12</v>
      </c>
      <c r="D4288" t="s">
        <v>43</v>
      </c>
      <c r="E4288">
        <v>18</v>
      </c>
      <c r="F4288">
        <v>182000</v>
      </c>
    </row>
    <row r="4289" spans="1:6" x14ac:dyDescent="0.25">
      <c r="A4289">
        <v>35</v>
      </c>
      <c r="B4289" t="s">
        <v>9</v>
      </c>
      <c r="C4289" t="s">
        <v>185</v>
      </c>
      <c r="D4289" t="s">
        <v>199</v>
      </c>
      <c r="E4289">
        <v>8</v>
      </c>
      <c r="F4289">
        <v>92000</v>
      </c>
    </row>
    <row r="4290" spans="1:6" x14ac:dyDescent="0.25">
      <c r="A4290">
        <v>26</v>
      </c>
      <c r="B4290" t="s">
        <v>6</v>
      </c>
      <c r="C4290" t="s">
        <v>196</v>
      </c>
      <c r="D4290" t="s">
        <v>198</v>
      </c>
      <c r="E4290">
        <v>1</v>
      </c>
      <c r="F4290">
        <v>26000</v>
      </c>
    </row>
    <row r="4291" spans="1:6" x14ac:dyDescent="0.25">
      <c r="A4291">
        <v>37</v>
      </c>
      <c r="B4291" t="s">
        <v>9</v>
      </c>
      <c r="C4291" t="s">
        <v>186</v>
      </c>
      <c r="D4291" t="s">
        <v>27</v>
      </c>
      <c r="E4291">
        <v>12</v>
      </c>
      <c r="F4291">
        <v>125000</v>
      </c>
    </row>
    <row r="4292" spans="1:6" x14ac:dyDescent="0.25">
      <c r="A4292">
        <v>29</v>
      </c>
      <c r="B4292" t="s">
        <v>6</v>
      </c>
      <c r="C4292" t="s">
        <v>185</v>
      </c>
      <c r="D4292" t="s">
        <v>8</v>
      </c>
      <c r="E4292">
        <v>4</v>
      </c>
      <c r="F4292">
        <v>71000</v>
      </c>
    </row>
    <row r="4293" spans="1:6" x14ac:dyDescent="0.25">
      <c r="A4293">
        <v>51</v>
      </c>
      <c r="B4293" t="s">
        <v>6</v>
      </c>
      <c r="C4293" t="s">
        <v>12</v>
      </c>
      <c r="D4293" t="s">
        <v>43</v>
      </c>
      <c r="E4293">
        <v>24</v>
      </c>
      <c r="F4293">
        <v>240000</v>
      </c>
    </row>
    <row r="4294" spans="1:6" x14ac:dyDescent="0.25">
      <c r="A4294">
        <v>28</v>
      </c>
      <c r="B4294" t="s">
        <v>9</v>
      </c>
      <c r="C4294" t="s">
        <v>185</v>
      </c>
      <c r="D4294" t="s">
        <v>93</v>
      </c>
      <c r="E4294">
        <v>2</v>
      </c>
      <c r="F4294">
        <v>36000</v>
      </c>
    </row>
    <row r="4295" spans="1:6" x14ac:dyDescent="0.25">
      <c r="A4295">
        <v>44</v>
      </c>
      <c r="B4295" t="s">
        <v>9</v>
      </c>
      <c r="C4295" t="s">
        <v>186</v>
      </c>
      <c r="D4295" t="s">
        <v>199</v>
      </c>
      <c r="E4295">
        <v>15</v>
      </c>
      <c r="F4295">
        <v>152000</v>
      </c>
    </row>
    <row r="4296" spans="1:6" x14ac:dyDescent="0.25">
      <c r="A4296">
        <v>38</v>
      </c>
      <c r="B4296" t="s">
        <v>6</v>
      </c>
      <c r="C4296" t="s">
        <v>185</v>
      </c>
      <c r="D4296" t="s">
        <v>26</v>
      </c>
      <c r="E4296">
        <v>11</v>
      </c>
      <c r="F4296">
        <v>119000</v>
      </c>
    </row>
    <row r="4297" spans="1:6" x14ac:dyDescent="0.25">
      <c r="A4297">
        <v>30</v>
      </c>
      <c r="B4297" t="s">
        <v>9</v>
      </c>
      <c r="C4297" t="s">
        <v>196</v>
      </c>
      <c r="D4297" t="s">
        <v>198</v>
      </c>
      <c r="E4297">
        <v>1</v>
      </c>
      <c r="F4297">
        <v>26000</v>
      </c>
    </row>
    <row r="4298" spans="1:6" x14ac:dyDescent="0.25">
      <c r="A4298">
        <v>45</v>
      </c>
      <c r="B4298" t="s">
        <v>6</v>
      </c>
      <c r="C4298" t="s">
        <v>12</v>
      </c>
      <c r="D4298" t="s">
        <v>43</v>
      </c>
      <c r="E4298">
        <v>19</v>
      </c>
      <c r="F4298">
        <v>190000</v>
      </c>
    </row>
    <row r="4299" spans="1:6" x14ac:dyDescent="0.25">
      <c r="A4299">
        <v>31</v>
      </c>
      <c r="B4299" t="s">
        <v>6</v>
      </c>
      <c r="C4299" t="s">
        <v>185</v>
      </c>
      <c r="D4299" t="s">
        <v>21</v>
      </c>
      <c r="E4299">
        <v>6</v>
      </c>
      <c r="F4299">
        <v>85000</v>
      </c>
    </row>
    <row r="4300" spans="1:6" x14ac:dyDescent="0.25">
      <c r="A4300">
        <v>41</v>
      </c>
      <c r="B4300" t="s">
        <v>9</v>
      </c>
      <c r="C4300" t="s">
        <v>186</v>
      </c>
      <c r="D4300" t="s">
        <v>19</v>
      </c>
      <c r="E4300">
        <v>13</v>
      </c>
      <c r="F4300">
        <v>131000</v>
      </c>
    </row>
    <row r="4301" spans="1:6" x14ac:dyDescent="0.25">
      <c r="A4301">
        <v>34</v>
      </c>
      <c r="B4301" t="s">
        <v>6</v>
      </c>
      <c r="C4301" t="s">
        <v>185</v>
      </c>
      <c r="D4301" t="s">
        <v>26</v>
      </c>
      <c r="E4301">
        <v>8</v>
      </c>
      <c r="F4301">
        <v>101000</v>
      </c>
    </row>
    <row r="4302" spans="1:6" x14ac:dyDescent="0.25">
      <c r="A4302">
        <v>30</v>
      </c>
      <c r="B4302" t="s">
        <v>9</v>
      </c>
      <c r="C4302" t="s">
        <v>186</v>
      </c>
      <c r="D4302" t="s">
        <v>197</v>
      </c>
      <c r="E4302">
        <v>3</v>
      </c>
      <c r="F4302">
        <v>49000</v>
      </c>
    </row>
    <row r="4303" spans="1:6" x14ac:dyDescent="0.25">
      <c r="A4303">
        <v>44</v>
      </c>
      <c r="B4303" t="s">
        <v>6</v>
      </c>
      <c r="C4303" t="s">
        <v>12</v>
      </c>
      <c r="D4303" t="s">
        <v>43</v>
      </c>
      <c r="E4303">
        <v>18</v>
      </c>
      <c r="F4303">
        <v>182000</v>
      </c>
    </row>
    <row r="4304" spans="1:6" x14ac:dyDescent="0.25">
      <c r="A4304">
        <v>35</v>
      </c>
      <c r="B4304" t="s">
        <v>9</v>
      </c>
      <c r="C4304" t="s">
        <v>185</v>
      </c>
      <c r="D4304" t="s">
        <v>199</v>
      </c>
      <c r="E4304">
        <v>8</v>
      </c>
      <c r="F4304">
        <v>92000</v>
      </c>
    </row>
    <row r="4305" spans="1:6" x14ac:dyDescent="0.25">
      <c r="A4305">
        <v>26</v>
      </c>
      <c r="B4305" t="s">
        <v>6</v>
      </c>
      <c r="C4305" t="s">
        <v>196</v>
      </c>
      <c r="D4305" t="s">
        <v>198</v>
      </c>
      <c r="E4305">
        <v>1</v>
      </c>
      <c r="F4305">
        <v>26000</v>
      </c>
    </row>
    <row r="4306" spans="1:6" x14ac:dyDescent="0.25">
      <c r="A4306">
        <v>37</v>
      </c>
      <c r="B4306" t="s">
        <v>9</v>
      </c>
      <c r="C4306" t="s">
        <v>186</v>
      </c>
      <c r="D4306" t="s">
        <v>27</v>
      </c>
      <c r="E4306">
        <v>12</v>
      </c>
      <c r="F4306">
        <v>125000</v>
      </c>
    </row>
    <row r="4307" spans="1:6" x14ac:dyDescent="0.25">
      <c r="A4307">
        <v>29</v>
      </c>
      <c r="B4307" t="s">
        <v>6</v>
      </c>
      <c r="C4307" t="s">
        <v>185</v>
      </c>
      <c r="D4307" t="s">
        <v>8</v>
      </c>
      <c r="E4307">
        <v>4</v>
      </c>
      <c r="F4307">
        <v>71000</v>
      </c>
    </row>
    <row r="4308" spans="1:6" x14ac:dyDescent="0.25">
      <c r="A4308">
        <v>51</v>
      </c>
      <c r="B4308" t="s">
        <v>6</v>
      </c>
      <c r="C4308" t="s">
        <v>12</v>
      </c>
      <c r="D4308" t="s">
        <v>43</v>
      </c>
      <c r="E4308">
        <v>24</v>
      </c>
      <c r="F4308">
        <v>240000</v>
      </c>
    </row>
    <row r="4309" spans="1:6" x14ac:dyDescent="0.25">
      <c r="A4309">
        <v>28</v>
      </c>
      <c r="B4309" t="s">
        <v>9</v>
      </c>
      <c r="C4309" t="s">
        <v>185</v>
      </c>
      <c r="D4309" t="s">
        <v>93</v>
      </c>
      <c r="E4309">
        <v>2</v>
      </c>
      <c r="F4309">
        <v>36000</v>
      </c>
    </row>
    <row r="4310" spans="1:6" x14ac:dyDescent="0.25">
      <c r="A4310">
        <v>44</v>
      </c>
      <c r="B4310" t="s">
        <v>9</v>
      </c>
      <c r="C4310" t="s">
        <v>186</v>
      </c>
      <c r="D4310" t="s">
        <v>199</v>
      </c>
      <c r="E4310">
        <v>15</v>
      </c>
      <c r="F4310">
        <v>152000</v>
      </c>
    </row>
    <row r="4311" spans="1:6" x14ac:dyDescent="0.25">
      <c r="A4311">
        <v>38</v>
      </c>
      <c r="B4311" t="s">
        <v>6</v>
      </c>
      <c r="C4311" t="s">
        <v>185</v>
      </c>
      <c r="D4311" t="s">
        <v>26</v>
      </c>
      <c r="E4311">
        <v>11</v>
      </c>
      <c r="F4311">
        <v>119000</v>
      </c>
    </row>
    <row r="4312" spans="1:6" x14ac:dyDescent="0.25">
      <c r="A4312">
        <v>30</v>
      </c>
      <c r="B4312" t="s">
        <v>9</v>
      </c>
      <c r="C4312" t="s">
        <v>196</v>
      </c>
      <c r="D4312" t="s">
        <v>198</v>
      </c>
      <c r="E4312">
        <v>1</v>
      </c>
      <c r="F4312">
        <v>26000</v>
      </c>
    </row>
    <row r="4313" spans="1:6" x14ac:dyDescent="0.25">
      <c r="A4313">
        <v>45</v>
      </c>
      <c r="B4313" t="s">
        <v>6</v>
      </c>
      <c r="C4313" t="s">
        <v>12</v>
      </c>
      <c r="D4313" t="s">
        <v>43</v>
      </c>
      <c r="E4313">
        <v>19</v>
      </c>
      <c r="F4313">
        <v>190000</v>
      </c>
    </row>
    <row r="4314" spans="1:6" x14ac:dyDescent="0.25">
      <c r="A4314">
        <v>31</v>
      </c>
      <c r="B4314" t="s">
        <v>6</v>
      </c>
      <c r="C4314" t="s">
        <v>185</v>
      </c>
      <c r="D4314" t="s">
        <v>21</v>
      </c>
      <c r="E4314">
        <v>6</v>
      </c>
      <c r="F4314">
        <v>85000</v>
      </c>
    </row>
    <row r="4315" spans="1:6" x14ac:dyDescent="0.25">
      <c r="A4315">
        <v>41</v>
      </c>
      <c r="B4315" t="s">
        <v>9</v>
      </c>
      <c r="C4315" t="s">
        <v>186</v>
      </c>
      <c r="D4315" t="s">
        <v>19</v>
      </c>
      <c r="E4315">
        <v>13</v>
      </c>
      <c r="F4315">
        <v>131000</v>
      </c>
    </row>
    <row r="4316" spans="1:6" x14ac:dyDescent="0.25">
      <c r="A4316">
        <v>34</v>
      </c>
      <c r="B4316" t="s">
        <v>6</v>
      </c>
      <c r="C4316" t="s">
        <v>185</v>
      </c>
      <c r="D4316" t="s">
        <v>26</v>
      </c>
      <c r="E4316">
        <v>8</v>
      </c>
      <c r="F4316">
        <v>101000</v>
      </c>
    </row>
    <row r="4317" spans="1:6" x14ac:dyDescent="0.25">
      <c r="A4317">
        <v>30</v>
      </c>
      <c r="B4317" t="s">
        <v>9</v>
      </c>
      <c r="C4317" t="s">
        <v>186</v>
      </c>
      <c r="D4317" t="s">
        <v>197</v>
      </c>
      <c r="E4317">
        <v>3</v>
      </c>
      <c r="F4317">
        <v>49000</v>
      </c>
    </row>
    <row r="4318" spans="1:6" x14ac:dyDescent="0.25">
      <c r="A4318">
        <v>44</v>
      </c>
      <c r="B4318" t="s">
        <v>6</v>
      </c>
      <c r="C4318" t="s">
        <v>12</v>
      </c>
      <c r="D4318" t="s">
        <v>43</v>
      </c>
      <c r="E4318">
        <v>18</v>
      </c>
      <c r="F4318">
        <v>182000</v>
      </c>
    </row>
    <row r="4319" spans="1:6" x14ac:dyDescent="0.25">
      <c r="A4319">
        <v>35</v>
      </c>
      <c r="B4319" t="s">
        <v>9</v>
      </c>
      <c r="C4319" t="s">
        <v>185</v>
      </c>
      <c r="D4319" t="s">
        <v>199</v>
      </c>
      <c r="E4319">
        <v>8</v>
      </c>
      <c r="F4319">
        <v>92000</v>
      </c>
    </row>
    <row r="4320" spans="1:6" x14ac:dyDescent="0.25">
      <c r="A4320">
        <v>26</v>
      </c>
      <c r="B4320" t="s">
        <v>6</v>
      </c>
      <c r="C4320" t="s">
        <v>196</v>
      </c>
      <c r="D4320" t="s">
        <v>198</v>
      </c>
      <c r="E4320">
        <v>1</v>
      </c>
      <c r="F4320">
        <v>26000</v>
      </c>
    </row>
    <row r="4321" spans="1:6" x14ac:dyDescent="0.25">
      <c r="A4321">
        <v>37</v>
      </c>
      <c r="B4321" t="s">
        <v>9</v>
      </c>
      <c r="C4321" t="s">
        <v>186</v>
      </c>
      <c r="D4321" t="s">
        <v>27</v>
      </c>
      <c r="E4321">
        <v>12</v>
      </c>
      <c r="F4321">
        <v>125000</v>
      </c>
    </row>
    <row r="4322" spans="1:6" x14ac:dyDescent="0.25">
      <c r="A4322">
        <v>29</v>
      </c>
      <c r="B4322" t="s">
        <v>6</v>
      </c>
      <c r="C4322" t="s">
        <v>185</v>
      </c>
      <c r="D4322" t="s">
        <v>8</v>
      </c>
      <c r="E4322">
        <v>4</v>
      </c>
      <c r="F4322">
        <v>71000</v>
      </c>
    </row>
    <row r="4323" spans="1:6" x14ac:dyDescent="0.25">
      <c r="A4323">
        <v>51</v>
      </c>
      <c r="B4323" t="s">
        <v>6</v>
      </c>
      <c r="C4323" t="s">
        <v>12</v>
      </c>
      <c r="D4323" t="s">
        <v>43</v>
      </c>
      <c r="E4323">
        <v>24</v>
      </c>
      <c r="F4323">
        <v>240000</v>
      </c>
    </row>
    <row r="4324" spans="1:6" x14ac:dyDescent="0.25">
      <c r="A4324">
        <v>28</v>
      </c>
      <c r="B4324" t="s">
        <v>9</v>
      </c>
      <c r="C4324" t="s">
        <v>185</v>
      </c>
      <c r="D4324" t="s">
        <v>93</v>
      </c>
      <c r="E4324">
        <v>2</v>
      </c>
      <c r="F4324">
        <v>36000</v>
      </c>
    </row>
    <row r="4325" spans="1:6" x14ac:dyDescent="0.25">
      <c r="A4325">
        <v>44</v>
      </c>
      <c r="B4325" t="s">
        <v>9</v>
      </c>
      <c r="C4325" t="s">
        <v>186</v>
      </c>
      <c r="D4325" t="s">
        <v>199</v>
      </c>
      <c r="E4325">
        <v>15</v>
      </c>
      <c r="F4325">
        <v>152000</v>
      </c>
    </row>
    <row r="4326" spans="1:6" x14ac:dyDescent="0.25">
      <c r="A4326">
        <v>38</v>
      </c>
      <c r="B4326" t="s">
        <v>6</v>
      </c>
      <c r="C4326" t="s">
        <v>185</v>
      </c>
      <c r="D4326" t="s">
        <v>26</v>
      </c>
      <c r="E4326">
        <v>11</v>
      </c>
      <c r="F4326">
        <v>119000</v>
      </c>
    </row>
    <row r="4327" spans="1:6" x14ac:dyDescent="0.25">
      <c r="A4327">
        <v>30</v>
      </c>
      <c r="B4327" t="s">
        <v>9</v>
      </c>
      <c r="C4327" t="s">
        <v>196</v>
      </c>
      <c r="D4327" t="s">
        <v>198</v>
      </c>
      <c r="E4327">
        <v>1</v>
      </c>
      <c r="F4327">
        <v>26000</v>
      </c>
    </row>
    <row r="4328" spans="1:6" x14ac:dyDescent="0.25">
      <c r="A4328">
        <v>45</v>
      </c>
      <c r="B4328" t="s">
        <v>6</v>
      </c>
      <c r="C4328" t="s">
        <v>12</v>
      </c>
      <c r="D4328" t="s">
        <v>43</v>
      </c>
      <c r="E4328">
        <v>19</v>
      </c>
      <c r="F4328">
        <v>190000</v>
      </c>
    </row>
    <row r="4329" spans="1:6" x14ac:dyDescent="0.25">
      <c r="A4329">
        <v>31</v>
      </c>
      <c r="B4329" t="s">
        <v>6</v>
      </c>
      <c r="C4329" t="s">
        <v>185</v>
      </c>
      <c r="D4329" t="s">
        <v>21</v>
      </c>
      <c r="E4329">
        <v>6</v>
      </c>
      <c r="F4329">
        <v>85000</v>
      </c>
    </row>
    <row r="4330" spans="1:6" x14ac:dyDescent="0.25">
      <c r="A4330">
        <v>41</v>
      </c>
      <c r="B4330" t="s">
        <v>9</v>
      </c>
      <c r="C4330" t="s">
        <v>186</v>
      </c>
      <c r="D4330" t="s">
        <v>19</v>
      </c>
      <c r="E4330">
        <v>13</v>
      </c>
      <c r="F4330">
        <v>131000</v>
      </c>
    </row>
    <row r="4331" spans="1:6" x14ac:dyDescent="0.25">
      <c r="A4331">
        <v>34</v>
      </c>
      <c r="B4331" t="s">
        <v>6</v>
      </c>
      <c r="C4331" t="s">
        <v>185</v>
      </c>
      <c r="D4331" t="s">
        <v>26</v>
      </c>
      <c r="E4331">
        <v>8</v>
      </c>
      <c r="F4331">
        <v>101000</v>
      </c>
    </row>
    <row r="4332" spans="1:6" x14ac:dyDescent="0.25">
      <c r="A4332">
        <v>30</v>
      </c>
      <c r="B4332" t="s">
        <v>9</v>
      </c>
      <c r="C4332" t="s">
        <v>186</v>
      </c>
      <c r="D4332" t="s">
        <v>197</v>
      </c>
      <c r="E4332">
        <v>3</v>
      </c>
      <c r="F4332">
        <v>49000</v>
      </c>
    </row>
    <row r="4333" spans="1:6" x14ac:dyDescent="0.25">
      <c r="A4333">
        <v>44</v>
      </c>
      <c r="B4333" t="s">
        <v>6</v>
      </c>
      <c r="C4333" t="s">
        <v>12</v>
      </c>
      <c r="D4333" t="s">
        <v>43</v>
      </c>
      <c r="E4333">
        <v>18</v>
      </c>
      <c r="F4333">
        <v>182000</v>
      </c>
    </row>
    <row r="4334" spans="1:6" x14ac:dyDescent="0.25">
      <c r="A4334">
        <v>35</v>
      </c>
      <c r="B4334" t="s">
        <v>9</v>
      </c>
      <c r="C4334" t="s">
        <v>185</v>
      </c>
      <c r="D4334" t="s">
        <v>199</v>
      </c>
      <c r="E4334">
        <v>8</v>
      </c>
      <c r="F4334">
        <v>92000</v>
      </c>
    </row>
    <row r="4335" spans="1:6" x14ac:dyDescent="0.25">
      <c r="A4335">
        <v>26</v>
      </c>
      <c r="B4335" t="s">
        <v>6</v>
      </c>
      <c r="C4335" t="s">
        <v>196</v>
      </c>
      <c r="D4335" t="s">
        <v>198</v>
      </c>
      <c r="E4335">
        <v>1</v>
      </c>
      <c r="F4335">
        <v>26000</v>
      </c>
    </row>
    <row r="4336" spans="1:6" x14ac:dyDescent="0.25">
      <c r="A4336">
        <v>37</v>
      </c>
      <c r="B4336" t="s">
        <v>9</v>
      </c>
      <c r="C4336" t="s">
        <v>186</v>
      </c>
      <c r="D4336" t="s">
        <v>27</v>
      </c>
      <c r="E4336">
        <v>12</v>
      </c>
      <c r="F4336">
        <v>125000</v>
      </c>
    </row>
    <row r="4337" spans="1:6" x14ac:dyDescent="0.25">
      <c r="A4337">
        <v>29</v>
      </c>
      <c r="B4337" t="s">
        <v>6</v>
      </c>
      <c r="C4337" t="s">
        <v>185</v>
      </c>
      <c r="D4337" t="s">
        <v>8</v>
      </c>
      <c r="E4337">
        <v>4</v>
      </c>
      <c r="F4337">
        <v>71000</v>
      </c>
    </row>
    <row r="4338" spans="1:6" x14ac:dyDescent="0.25">
      <c r="A4338">
        <v>51</v>
      </c>
      <c r="B4338" t="s">
        <v>6</v>
      </c>
      <c r="C4338" t="s">
        <v>12</v>
      </c>
      <c r="D4338" t="s">
        <v>43</v>
      </c>
      <c r="E4338">
        <v>24</v>
      </c>
      <c r="F4338">
        <v>240000</v>
      </c>
    </row>
    <row r="4339" spans="1:6" x14ac:dyDescent="0.25">
      <c r="A4339">
        <v>28</v>
      </c>
      <c r="B4339" t="s">
        <v>9</v>
      </c>
      <c r="C4339" t="s">
        <v>185</v>
      </c>
      <c r="D4339" t="s">
        <v>93</v>
      </c>
      <c r="E4339">
        <v>2</v>
      </c>
      <c r="F4339">
        <v>36000</v>
      </c>
    </row>
    <row r="4340" spans="1:6" x14ac:dyDescent="0.25">
      <c r="A4340">
        <v>44</v>
      </c>
      <c r="B4340" t="s">
        <v>9</v>
      </c>
      <c r="C4340" t="s">
        <v>186</v>
      </c>
      <c r="D4340" t="s">
        <v>199</v>
      </c>
      <c r="E4340">
        <v>15</v>
      </c>
      <c r="F4340">
        <v>152000</v>
      </c>
    </row>
    <row r="4341" spans="1:6" x14ac:dyDescent="0.25">
      <c r="A4341">
        <v>38</v>
      </c>
      <c r="B4341" t="s">
        <v>6</v>
      </c>
      <c r="C4341" t="s">
        <v>185</v>
      </c>
      <c r="D4341" t="s">
        <v>26</v>
      </c>
      <c r="E4341">
        <v>11</v>
      </c>
      <c r="F4341">
        <v>119000</v>
      </c>
    </row>
    <row r="4342" spans="1:6" x14ac:dyDescent="0.25">
      <c r="A4342">
        <v>30</v>
      </c>
      <c r="B4342" t="s">
        <v>9</v>
      </c>
      <c r="C4342" t="s">
        <v>196</v>
      </c>
      <c r="D4342" t="s">
        <v>198</v>
      </c>
      <c r="E4342">
        <v>1</v>
      </c>
      <c r="F4342">
        <v>26000</v>
      </c>
    </row>
    <row r="4343" spans="1:6" x14ac:dyDescent="0.25">
      <c r="A4343">
        <v>45</v>
      </c>
      <c r="B4343" t="s">
        <v>6</v>
      </c>
      <c r="C4343" t="s">
        <v>12</v>
      </c>
      <c r="D4343" t="s">
        <v>43</v>
      </c>
      <c r="E4343">
        <v>19</v>
      </c>
      <c r="F4343">
        <v>190000</v>
      </c>
    </row>
    <row r="4344" spans="1:6" x14ac:dyDescent="0.25">
      <c r="A4344">
        <v>31</v>
      </c>
      <c r="B4344" t="s">
        <v>6</v>
      </c>
      <c r="C4344" t="s">
        <v>185</v>
      </c>
      <c r="D4344" t="s">
        <v>21</v>
      </c>
      <c r="E4344">
        <v>6</v>
      </c>
      <c r="F4344">
        <v>85000</v>
      </c>
    </row>
    <row r="4345" spans="1:6" x14ac:dyDescent="0.25">
      <c r="A4345">
        <v>41</v>
      </c>
      <c r="B4345" t="s">
        <v>9</v>
      </c>
      <c r="C4345" t="s">
        <v>186</v>
      </c>
      <c r="D4345" t="s">
        <v>19</v>
      </c>
      <c r="E4345">
        <v>13</v>
      </c>
      <c r="F4345">
        <v>131000</v>
      </c>
    </row>
    <row r="4346" spans="1:6" x14ac:dyDescent="0.25">
      <c r="A4346">
        <v>34</v>
      </c>
      <c r="B4346" t="s">
        <v>6</v>
      </c>
      <c r="C4346" t="s">
        <v>185</v>
      </c>
      <c r="D4346" t="s">
        <v>26</v>
      </c>
      <c r="E4346">
        <v>8</v>
      </c>
      <c r="F4346">
        <v>101000</v>
      </c>
    </row>
    <row r="4347" spans="1:6" x14ac:dyDescent="0.25">
      <c r="A4347">
        <v>30</v>
      </c>
      <c r="B4347" t="s">
        <v>9</v>
      </c>
      <c r="C4347" t="s">
        <v>186</v>
      </c>
      <c r="D4347" t="s">
        <v>197</v>
      </c>
      <c r="E4347">
        <v>3</v>
      </c>
      <c r="F4347">
        <v>49000</v>
      </c>
    </row>
    <row r="4348" spans="1:6" x14ac:dyDescent="0.25">
      <c r="A4348">
        <v>44</v>
      </c>
      <c r="B4348" t="s">
        <v>6</v>
      </c>
      <c r="C4348" t="s">
        <v>12</v>
      </c>
      <c r="D4348" t="s">
        <v>43</v>
      </c>
      <c r="E4348">
        <v>18</v>
      </c>
      <c r="F4348">
        <v>182000</v>
      </c>
    </row>
    <row r="4349" spans="1:6" x14ac:dyDescent="0.25">
      <c r="A4349">
        <v>35</v>
      </c>
      <c r="B4349" t="s">
        <v>9</v>
      </c>
      <c r="C4349" t="s">
        <v>185</v>
      </c>
      <c r="D4349" t="s">
        <v>199</v>
      </c>
      <c r="E4349">
        <v>8</v>
      </c>
      <c r="F4349">
        <v>92000</v>
      </c>
    </row>
    <row r="4350" spans="1:6" x14ac:dyDescent="0.25">
      <c r="A4350">
        <v>26</v>
      </c>
      <c r="B4350" t="s">
        <v>6</v>
      </c>
      <c r="C4350" t="s">
        <v>196</v>
      </c>
      <c r="D4350" t="s">
        <v>198</v>
      </c>
      <c r="E4350">
        <v>1</v>
      </c>
      <c r="F4350">
        <v>26000</v>
      </c>
    </row>
    <row r="4351" spans="1:6" x14ac:dyDescent="0.25">
      <c r="A4351">
        <v>37</v>
      </c>
      <c r="B4351" t="s">
        <v>9</v>
      </c>
      <c r="C4351" t="s">
        <v>186</v>
      </c>
      <c r="D4351" t="s">
        <v>27</v>
      </c>
      <c r="E4351">
        <v>12</v>
      </c>
      <c r="F4351">
        <v>125000</v>
      </c>
    </row>
    <row r="4352" spans="1:6" x14ac:dyDescent="0.25">
      <c r="A4352">
        <v>29</v>
      </c>
      <c r="B4352" t="s">
        <v>6</v>
      </c>
      <c r="C4352" t="s">
        <v>185</v>
      </c>
      <c r="D4352" t="s">
        <v>8</v>
      </c>
      <c r="E4352">
        <v>4</v>
      </c>
      <c r="F4352">
        <v>71000</v>
      </c>
    </row>
    <row r="4353" spans="1:6" x14ac:dyDescent="0.25">
      <c r="A4353">
        <v>51</v>
      </c>
      <c r="B4353" t="s">
        <v>6</v>
      </c>
      <c r="C4353" t="s">
        <v>12</v>
      </c>
      <c r="D4353" t="s">
        <v>43</v>
      </c>
      <c r="E4353">
        <v>24</v>
      </c>
      <c r="F4353">
        <v>240000</v>
      </c>
    </row>
    <row r="4354" spans="1:6" x14ac:dyDescent="0.25">
      <c r="A4354">
        <v>28</v>
      </c>
      <c r="B4354" t="s">
        <v>9</v>
      </c>
      <c r="C4354" t="s">
        <v>185</v>
      </c>
      <c r="D4354" t="s">
        <v>93</v>
      </c>
      <c r="E4354">
        <v>2</v>
      </c>
      <c r="F4354">
        <v>36000</v>
      </c>
    </row>
    <row r="4355" spans="1:6" x14ac:dyDescent="0.25">
      <c r="A4355">
        <v>44</v>
      </c>
      <c r="B4355" t="s">
        <v>9</v>
      </c>
      <c r="C4355" t="s">
        <v>186</v>
      </c>
      <c r="D4355" t="s">
        <v>199</v>
      </c>
      <c r="E4355">
        <v>15</v>
      </c>
      <c r="F4355">
        <v>152000</v>
      </c>
    </row>
    <row r="4356" spans="1:6" x14ac:dyDescent="0.25">
      <c r="A4356">
        <v>38</v>
      </c>
      <c r="B4356" t="s">
        <v>6</v>
      </c>
      <c r="C4356" t="s">
        <v>185</v>
      </c>
      <c r="D4356" t="s">
        <v>26</v>
      </c>
      <c r="E4356">
        <v>11</v>
      </c>
      <c r="F4356">
        <v>119000</v>
      </c>
    </row>
    <row r="4357" spans="1:6" x14ac:dyDescent="0.25">
      <c r="A4357">
        <v>30</v>
      </c>
      <c r="B4357" t="s">
        <v>9</v>
      </c>
      <c r="C4357" t="s">
        <v>196</v>
      </c>
      <c r="D4357" t="s">
        <v>198</v>
      </c>
      <c r="E4357">
        <v>1</v>
      </c>
      <c r="F4357">
        <v>26000</v>
      </c>
    </row>
    <row r="4358" spans="1:6" x14ac:dyDescent="0.25">
      <c r="A4358">
        <v>45</v>
      </c>
      <c r="B4358" t="s">
        <v>6</v>
      </c>
      <c r="C4358" t="s">
        <v>12</v>
      </c>
      <c r="D4358" t="s">
        <v>43</v>
      </c>
      <c r="E4358">
        <v>19</v>
      </c>
      <c r="F4358">
        <v>190000</v>
      </c>
    </row>
    <row r="4359" spans="1:6" x14ac:dyDescent="0.25">
      <c r="A4359">
        <v>31</v>
      </c>
      <c r="B4359" t="s">
        <v>6</v>
      </c>
      <c r="C4359" t="s">
        <v>185</v>
      </c>
      <c r="D4359" t="s">
        <v>21</v>
      </c>
      <c r="E4359">
        <v>6</v>
      </c>
      <c r="F4359">
        <v>85000</v>
      </c>
    </row>
    <row r="4360" spans="1:6" x14ac:dyDescent="0.25">
      <c r="A4360">
        <v>41</v>
      </c>
      <c r="B4360" t="s">
        <v>9</v>
      </c>
      <c r="C4360" t="s">
        <v>186</v>
      </c>
      <c r="D4360" t="s">
        <v>19</v>
      </c>
      <c r="E4360">
        <v>13</v>
      </c>
      <c r="F4360">
        <v>131000</v>
      </c>
    </row>
    <row r="4361" spans="1:6" x14ac:dyDescent="0.25">
      <c r="A4361">
        <v>34</v>
      </c>
      <c r="B4361" t="s">
        <v>6</v>
      </c>
      <c r="C4361" t="s">
        <v>185</v>
      </c>
      <c r="D4361" t="s">
        <v>26</v>
      </c>
      <c r="E4361">
        <v>8</v>
      </c>
      <c r="F4361">
        <v>101000</v>
      </c>
    </row>
    <row r="4362" spans="1:6" x14ac:dyDescent="0.25">
      <c r="A4362">
        <v>30</v>
      </c>
      <c r="B4362" t="s">
        <v>9</v>
      </c>
      <c r="C4362" t="s">
        <v>186</v>
      </c>
      <c r="D4362" t="s">
        <v>197</v>
      </c>
      <c r="E4362">
        <v>3</v>
      </c>
      <c r="F4362">
        <v>49000</v>
      </c>
    </row>
    <row r="4363" spans="1:6" x14ac:dyDescent="0.25">
      <c r="A4363">
        <v>44</v>
      </c>
      <c r="B4363" t="s">
        <v>6</v>
      </c>
      <c r="C4363" t="s">
        <v>12</v>
      </c>
      <c r="D4363" t="s">
        <v>43</v>
      </c>
      <c r="E4363">
        <v>18</v>
      </c>
      <c r="F4363">
        <v>182000</v>
      </c>
    </row>
    <row r="4364" spans="1:6" x14ac:dyDescent="0.25">
      <c r="A4364">
        <v>35</v>
      </c>
      <c r="B4364" t="s">
        <v>9</v>
      </c>
      <c r="C4364" t="s">
        <v>185</v>
      </c>
      <c r="D4364" t="s">
        <v>199</v>
      </c>
      <c r="E4364">
        <v>8</v>
      </c>
      <c r="F4364">
        <v>92000</v>
      </c>
    </row>
    <row r="4365" spans="1:6" x14ac:dyDescent="0.25">
      <c r="A4365">
        <v>26</v>
      </c>
      <c r="B4365" t="s">
        <v>6</v>
      </c>
      <c r="C4365" t="s">
        <v>196</v>
      </c>
      <c r="D4365" t="s">
        <v>198</v>
      </c>
      <c r="E4365">
        <v>1</v>
      </c>
      <c r="F4365">
        <v>26000</v>
      </c>
    </row>
    <row r="4366" spans="1:6" x14ac:dyDescent="0.25">
      <c r="A4366">
        <v>37</v>
      </c>
      <c r="B4366" t="s">
        <v>9</v>
      </c>
      <c r="C4366" t="s">
        <v>186</v>
      </c>
      <c r="D4366" t="s">
        <v>27</v>
      </c>
      <c r="E4366">
        <v>12</v>
      </c>
      <c r="F4366">
        <v>125000</v>
      </c>
    </row>
    <row r="4367" spans="1:6" x14ac:dyDescent="0.25">
      <c r="A4367">
        <v>29</v>
      </c>
      <c r="B4367" t="s">
        <v>6</v>
      </c>
      <c r="C4367" t="s">
        <v>185</v>
      </c>
      <c r="D4367" t="s">
        <v>8</v>
      </c>
      <c r="E4367">
        <v>4</v>
      </c>
      <c r="F4367">
        <v>71000</v>
      </c>
    </row>
    <row r="4368" spans="1:6" x14ac:dyDescent="0.25">
      <c r="A4368">
        <v>51</v>
      </c>
      <c r="B4368" t="s">
        <v>6</v>
      </c>
      <c r="C4368" t="s">
        <v>12</v>
      </c>
      <c r="D4368" t="s">
        <v>43</v>
      </c>
      <c r="E4368">
        <v>24</v>
      </c>
      <c r="F4368">
        <v>240000</v>
      </c>
    </row>
    <row r="4369" spans="1:6" x14ac:dyDescent="0.25">
      <c r="A4369">
        <v>28</v>
      </c>
      <c r="B4369" t="s">
        <v>9</v>
      </c>
      <c r="C4369" t="s">
        <v>185</v>
      </c>
      <c r="D4369" t="s">
        <v>93</v>
      </c>
      <c r="E4369">
        <v>2</v>
      </c>
      <c r="F4369">
        <v>36000</v>
      </c>
    </row>
    <row r="4370" spans="1:6" x14ac:dyDescent="0.25">
      <c r="A4370">
        <v>44</v>
      </c>
      <c r="B4370" t="s">
        <v>9</v>
      </c>
      <c r="C4370" t="s">
        <v>186</v>
      </c>
      <c r="D4370" t="s">
        <v>199</v>
      </c>
      <c r="E4370">
        <v>15</v>
      </c>
      <c r="F4370">
        <v>152000</v>
      </c>
    </row>
    <row r="4371" spans="1:6" x14ac:dyDescent="0.25">
      <c r="A4371">
        <v>38</v>
      </c>
      <c r="B4371" t="s">
        <v>6</v>
      </c>
      <c r="C4371" t="s">
        <v>185</v>
      </c>
      <c r="D4371" t="s">
        <v>26</v>
      </c>
      <c r="E4371">
        <v>11</v>
      </c>
      <c r="F4371">
        <v>119000</v>
      </c>
    </row>
    <row r="4372" spans="1:6" x14ac:dyDescent="0.25">
      <c r="A4372">
        <v>30</v>
      </c>
      <c r="B4372" t="s">
        <v>9</v>
      </c>
      <c r="C4372" t="s">
        <v>196</v>
      </c>
      <c r="D4372" t="s">
        <v>198</v>
      </c>
      <c r="E4372">
        <v>1</v>
      </c>
      <c r="F4372">
        <v>26000</v>
      </c>
    </row>
    <row r="4373" spans="1:6" x14ac:dyDescent="0.25">
      <c r="A4373">
        <v>45</v>
      </c>
      <c r="B4373" t="s">
        <v>6</v>
      </c>
      <c r="C4373" t="s">
        <v>12</v>
      </c>
      <c r="D4373" t="s">
        <v>43</v>
      </c>
      <c r="E4373">
        <v>19</v>
      </c>
      <c r="F4373">
        <v>190000</v>
      </c>
    </row>
    <row r="4374" spans="1:6" x14ac:dyDescent="0.25">
      <c r="A4374">
        <v>31</v>
      </c>
      <c r="B4374" t="s">
        <v>6</v>
      </c>
      <c r="C4374" t="s">
        <v>185</v>
      </c>
      <c r="D4374" t="s">
        <v>21</v>
      </c>
      <c r="E4374">
        <v>6</v>
      </c>
      <c r="F4374">
        <v>85000</v>
      </c>
    </row>
    <row r="4375" spans="1:6" x14ac:dyDescent="0.25">
      <c r="A4375">
        <v>41</v>
      </c>
      <c r="B4375" t="s">
        <v>9</v>
      </c>
      <c r="C4375" t="s">
        <v>186</v>
      </c>
      <c r="D4375" t="s">
        <v>19</v>
      </c>
      <c r="E4375">
        <v>13</v>
      </c>
      <c r="F4375">
        <v>131000</v>
      </c>
    </row>
    <row r="4376" spans="1:6" x14ac:dyDescent="0.25">
      <c r="A4376">
        <v>34</v>
      </c>
      <c r="B4376" t="s">
        <v>6</v>
      </c>
      <c r="C4376" t="s">
        <v>185</v>
      </c>
      <c r="D4376" t="s">
        <v>26</v>
      </c>
      <c r="E4376">
        <v>8</v>
      </c>
      <c r="F4376">
        <v>101000</v>
      </c>
    </row>
    <row r="4377" spans="1:6" x14ac:dyDescent="0.25">
      <c r="A4377">
        <v>30</v>
      </c>
      <c r="B4377" t="s">
        <v>9</v>
      </c>
      <c r="C4377" t="s">
        <v>186</v>
      </c>
      <c r="D4377" t="s">
        <v>197</v>
      </c>
      <c r="E4377">
        <v>3</v>
      </c>
      <c r="F4377">
        <v>49000</v>
      </c>
    </row>
    <row r="4378" spans="1:6" x14ac:dyDescent="0.25">
      <c r="A4378">
        <v>44</v>
      </c>
      <c r="B4378" t="s">
        <v>6</v>
      </c>
      <c r="C4378" t="s">
        <v>12</v>
      </c>
      <c r="D4378" t="s">
        <v>43</v>
      </c>
      <c r="E4378">
        <v>18</v>
      </c>
      <c r="F4378">
        <v>182000</v>
      </c>
    </row>
    <row r="4379" spans="1:6" x14ac:dyDescent="0.25">
      <c r="A4379">
        <v>35</v>
      </c>
      <c r="B4379" t="s">
        <v>9</v>
      </c>
      <c r="C4379" t="s">
        <v>185</v>
      </c>
      <c r="D4379" t="s">
        <v>199</v>
      </c>
      <c r="E4379">
        <v>8</v>
      </c>
      <c r="F4379">
        <v>92000</v>
      </c>
    </row>
    <row r="4380" spans="1:6" x14ac:dyDescent="0.25">
      <c r="A4380">
        <v>26</v>
      </c>
      <c r="B4380" t="s">
        <v>6</v>
      </c>
      <c r="C4380" t="s">
        <v>196</v>
      </c>
      <c r="D4380" t="s">
        <v>198</v>
      </c>
      <c r="E4380">
        <v>1</v>
      </c>
      <c r="F4380">
        <v>26000</v>
      </c>
    </row>
    <row r="4381" spans="1:6" x14ac:dyDescent="0.25">
      <c r="A4381">
        <v>37</v>
      </c>
      <c r="B4381" t="s">
        <v>9</v>
      </c>
      <c r="C4381" t="s">
        <v>186</v>
      </c>
      <c r="D4381" t="s">
        <v>27</v>
      </c>
      <c r="E4381">
        <v>12</v>
      </c>
      <c r="F4381">
        <v>125000</v>
      </c>
    </row>
    <row r="4382" spans="1:6" x14ac:dyDescent="0.25">
      <c r="A4382">
        <v>29</v>
      </c>
      <c r="B4382" t="s">
        <v>6</v>
      </c>
      <c r="C4382" t="s">
        <v>185</v>
      </c>
      <c r="D4382" t="s">
        <v>8</v>
      </c>
      <c r="E4382">
        <v>4</v>
      </c>
      <c r="F4382">
        <v>71000</v>
      </c>
    </row>
    <row r="4383" spans="1:6" x14ac:dyDescent="0.25">
      <c r="A4383">
        <v>51</v>
      </c>
      <c r="B4383" t="s">
        <v>6</v>
      </c>
      <c r="C4383" t="s">
        <v>12</v>
      </c>
      <c r="D4383" t="s">
        <v>43</v>
      </c>
      <c r="E4383">
        <v>24</v>
      </c>
      <c r="F4383">
        <v>240000</v>
      </c>
    </row>
    <row r="4384" spans="1:6" x14ac:dyDescent="0.25">
      <c r="A4384">
        <v>28</v>
      </c>
      <c r="B4384" t="s">
        <v>9</v>
      </c>
      <c r="C4384" t="s">
        <v>185</v>
      </c>
      <c r="D4384" t="s">
        <v>93</v>
      </c>
      <c r="E4384">
        <v>2</v>
      </c>
      <c r="F4384">
        <v>36000</v>
      </c>
    </row>
    <row r="4385" spans="1:6" x14ac:dyDescent="0.25">
      <c r="A4385">
        <v>44</v>
      </c>
      <c r="B4385" t="s">
        <v>9</v>
      </c>
      <c r="C4385" t="s">
        <v>186</v>
      </c>
      <c r="D4385" t="s">
        <v>199</v>
      </c>
      <c r="E4385">
        <v>15</v>
      </c>
      <c r="F4385">
        <v>152000</v>
      </c>
    </row>
    <row r="4386" spans="1:6" x14ac:dyDescent="0.25">
      <c r="A4386">
        <v>38</v>
      </c>
      <c r="B4386" t="s">
        <v>6</v>
      </c>
      <c r="C4386" t="s">
        <v>185</v>
      </c>
      <c r="D4386" t="s">
        <v>26</v>
      </c>
      <c r="E4386">
        <v>11</v>
      </c>
      <c r="F4386">
        <v>119000</v>
      </c>
    </row>
    <row r="4387" spans="1:6" x14ac:dyDescent="0.25">
      <c r="A4387">
        <v>30</v>
      </c>
      <c r="B4387" t="s">
        <v>9</v>
      </c>
      <c r="C4387" t="s">
        <v>196</v>
      </c>
      <c r="D4387" t="s">
        <v>198</v>
      </c>
      <c r="E4387">
        <v>1</v>
      </c>
      <c r="F4387">
        <v>26000</v>
      </c>
    </row>
    <row r="4388" spans="1:6" x14ac:dyDescent="0.25">
      <c r="A4388">
        <v>45</v>
      </c>
      <c r="B4388" t="s">
        <v>6</v>
      </c>
      <c r="C4388" t="s">
        <v>12</v>
      </c>
      <c r="D4388" t="s">
        <v>43</v>
      </c>
      <c r="E4388">
        <v>19</v>
      </c>
      <c r="F4388">
        <v>190000</v>
      </c>
    </row>
    <row r="4389" spans="1:6" x14ac:dyDescent="0.25">
      <c r="A4389">
        <v>31</v>
      </c>
      <c r="B4389" t="s">
        <v>6</v>
      </c>
      <c r="C4389" t="s">
        <v>185</v>
      </c>
      <c r="D4389" t="s">
        <v>21</v>
      </c>
      <c r="E4389">
        <v>6</v>
      </c>
      <c r="F4389">
        <v>85000</v>
      </c>
    </row>
    <row r="4390" spans="1:6" x14ac:dyDescent="0.25">
      <c r="A4390">
        <v>41</v>
      </c>
      <c r="B4390" t="s">
        <v>9</v>
      </c>
      <c r="C4390" t="s">
        <v>186</v>
      </c>
      <c r="D4390" t="s">
        <v>19</v>
      </c>
      <c r="E4390">
        <v>13</v>
      </c>
      <c r="F4390">
        <v>131000</v>
      </c>
    </row>
    <row r="4391" spans="1:6" x14ac:dyDescent="0.25">
      <c r="A4391">
        <v>27</v>
      </c>
      <c r="B4391" t="s">
        <v>6</v>
      </c>
      <c r="C4391" t="s">
        <v>185</v>
      </c>
      <c r="D4391" t="s">
        <v>21</v>
      </c>
      <c r="E4391">
        <v>3</v>
      </c>
      <c r="F4391">
        <v>62000</v>
      </c>
    </row>
    <row r="4392" spans="1:6" x14ac:dyDescent="0.25">
      <c r="A4392">
        <v>42</v>
      </c>
      <c r="B4392" t="s">
        <v>9</v>
      </c>
      <c r="C4392" t="s">
        <v>186</v>
      </c>
      <c r="D4392" t="s">
        <v>27</v>
      </c>
      <c r="E4392">
        <v>16</v>
      </c>
      <c r="F4392">
        <v>137000</v>
      </c>
    </row>
    <row r="4393" spans="1:6" x14ac:dyDescent="0.25">
      <c r="A4393">
        <v>35</v>
      </c>
      <c r="B4393" t="s">
        <v>6</v>
      </c>
      <c r="C4393" t="s">
        <v>12</v>
      </c>
      <c r="D4393" t="s">
        <v>43</v>
      </c>
      <c r="E4393">
        <v>9</v>
      </c>
      <c r="F4393">
        <v>112000</v>
      </c>
    </row>
    <row r="4394" spans="1:6" x14ac:dyDescent="0.25">
      <c r="A4394">
        <v>29</v>
      </c>
      <c r="B4394" t="s">
        <v>9</v>
      </c>
      <c r="C4394" t="s">
        <v>185</v>
      </c>
      <c r="D4394" t="s">
        <v>197</v>
      </c>
      <c r="E4394">
        <v>2</v>
      </c>
      <c r="F4394">
        <v>45000</v>
      </c>
    </row>
    <row r="4395" spans="1:6" x14ac:dyDescent="0.25">
      <c r="A4395">
        <v>33</v>
      </c>
      <c r="B4395" t="s">
        <v>6</v>
      </c>
      <c r="C4395" t="s">
        <v>196</v>
      </c>
      <c r="D4395" t="s">
        <v>198</v>
      </c>
      <c r="E4395">
        <v>1</v>
      </c>
      <c r="F4395">
        <v>25000</v>
      </c>
    </row>
    <row r="4396" spans="1:6" x14ac:dyDescent="0.25">
      <c r="A4396">
        <v>36</v>
      </c>
      <c r="B4396" t="s">
        <v>9</v>
      </c>
      <c r="C4396" t="s">
        <v>185</v>
      </c>
      <c r="D4396" t="s">
        <v>26</v>
      </c>
      <c r="E4396">
        <v>7</v>
      </c>
      <c r="F4396">
        <v>91000</v>
      </c>
    </row>
    <row r="4397" spans="1:6" x14ac:dyDescent="0.25">
      <c r="A4397">
        <v>43</v>
      </c>
      <c r="B4397" t="s">
        <v>6</v>
      </c>
      <c r="C4397" t="s">
        <v>12</v>
      </c>
      <c r="D4397" t="s">
        <v>43</v>
      </c>
      <c r="E4397">
        <v>17</v>
      </c>
      <c r="F4397">
        <v>179000</v>
      </c>
    </row>
    <row r="4398" spans="1:6" x14ac:dyDescent="0.25">
      <c r="A4398">
        <v>31</v>
      </c>
      <c r="B4398" t="s">
        <v>9</v>
      </c>
      <c r="C4398" t="s">
        <v>185</v>
      </c>
      <c r="D4398" t="s">
        <v>8</v>
      </c>
      <c r="E4398">
        <v>5</v>
      </c>
      <c r="F4398">
        <v>74000</v>
      </c>
    </row>
    <row r="4399" spans="1:6" x14ac:dyDescent="0.25">
      <c r="A4399">
        <v>49</v>
      </c>
      <c r="B4399" t="s">
        <v>6</v>
      </c>
      <c r="C4399" t="s">
        <v>186</v>
      </c>
      <c r="D4399" t="s">
        <v>27</v>
      </c>
      <c r="E4399">
        <v>23</v>
      </c>
      <c r="F4399">
        <v>228000</v>
      </c>
    </row>
    <row r="4400" spans="1:6" x14ac:dyDescent="0.25">
      <c r="A4400">
        <v>28</v>
      </c>
      <c r="B4400" t="s">
        <v>9</v>
      </c>
      <c r="C4400" t="s">
        <v>185</v>
      </c>
      <c r="D4400" t="s">
        <v>93</v>
      </c>
      <c r="E4400">
        <v>2</v>
      </c>
      <c r="F4400">
        <v>37000</v>
      </c>
    </row>
    <row r="4401" spans="1:6" x14ac:dyDescent="0.25">
      <c r="A4401">
        <v>45</v>
      </c>
      <c r="B4401" t="s">
        <v>9</v>
      </c>
      <c r="C4401" t="s">
        <v>12</v>
      </c>
      <c r="D4401" t="s">
        <v>43</v>
      </c>
      <c r="E4401">
        <v>19</v>
      </c>
      <c r="F4401">
        <v>193000</v>
      </c>
    </row>
    <row r="4402" spans="1:6" x14ac:dyDescent="0.25">
      <c r="A4402">
        <v>38</v>
      </c>
      <c r="B4402" t="s">
        <v>6</v>
      </c>
      <c r="C4402" t="s">
        <v>185</v>
      </c>
      <c r="D4402" t="s">
        <v>26</v>
      </c>
      <c r="E4402">
        <v>11</v>
      </c>
      <c r="F4402">
        <v>119000</v>
      </c>
    </row>
    <row r="4403" spans="1:6" x14ac:dyDescent="0.25">
      <c r="A4403">
        <v>30</v>
      </c>
      <c r="B4403" t="s">
        <v>9</v>
      </c>
      <c r="C4403" t="s">
        <v>196</v>
      </c>
      <c r="D4403" t="s">
        <v>198</v>
      </c>
      <c r="E4403">
        <v>1</v>
      </c>
      <c r="F4403">
        <v>25000</v>
      </c>
    </row>
    <row r="4404" spans="1:6" x14ac:dyDescent="0.25">
      <c r="A4404">
        <v>45</v>
      </c>
      <c r="B4404" t="s">
        <v>6</v>
      </c>
      <c r="C4404" t="s">
        <v>186</v>
      </c>
      <c r="D4404" t="s">
        <v>27</v>
      </c>
      <c r="E4404">
        <v>20</v>
      </c>
      <c r="F4404">
        <v>204000</v>
      </c>
    </row>
    <row r="4405" spans="1:6" x14ac:dyDescent="0.25">
      <c r="A4405">
        <v>27</v>
      </c>
      <c r="B4405" t="s">
        <v>9</v>
      </c>
      <c r="C4405" t="s">
        <v>185</v>
      </c>
      <c r="D4405" t="s">
        <v>21</v>
      </c>
      <c r="E4405">
        <v>3</v>
      </c>
      <c r="F4405">
        <v>61000</v>
      </c>
    </row>
    <row r="4406" spans="1:6" x14ac:dyDescent="0.25">
      <c r="A4406">
        <v>41</v>
      </c>
      <c r="B4406" t="s">
        <v>6</v>
      </c>
      <c r="C4406" t="s">
        <v>12</v>
      </c>
      <c r="D4406" t="s">
        <v>43</v>
      </c>
      <c r="E4406">
        <v>15</v>
      </c>
      <c r="F4406">
        <v>157000</v>
      </c>
    </row>
    <row r="4407" spans="1:6" x14ac:dyDescent="0.25">
      <c r="A4407">
        <v>35</v>
      </c>
      <c r="B4407" t="s">
        <v>9</v>
      </c>
      <c r="C4407" t="s">
        <v>186</v>
      </c>
      <c r="D4407" t="s">
        <v>199</v>
      </c>
      <c r="E4407">
        <v>8</v>
      </c>
      <c r="F4407">
        <v>92000</v>
      </c>
    </row>
    <row r="4408" spans="1:6" x14ac:dyDescent="0.25">
      <c r="A4408">
        <v>26</v>
      </c>
      <c r="B4408" t="s">
        <v>6</v>
      </c>
      <c r="C4408" t="s">
        <v>185</v>
      </c>
      <c r="D4408" t="s">
        <v>8</v>
      </c>
      <c r="E4408">
        <v>1</v>
      </c>
      <c r="F4408">
        <v>52000</v>
      </c>
    </row>
    <row r="4409" spans="1:6" x14ac:dyDescent="0.25">
      <c r="A4409">
        <v>30</v>
      </c>
      <c r="B4409" t="s">
        <v>9</v>
      </c>
      <c r="C4409" t="s">
        <v>185</v>
      </c>
      <c r="D4409" t="s">
        <v>19</v>
      </c>
      <c r="E4409">
        <v>4</v>
      </c>
      <c r="F4409">
        <v>58000</v>
      </c>
    </row>
    <row r="4410" spans="1:6" x14ac:dyDescent="0.25">
      <c r="A4410">
        <v>48</v>
      </c>
      <c r="B4410" t="s">
        <v>6</v>
      </c>
      <c r="C4410" t="s">
        <v>12</v>
      </c>
      <c r="D4410" t="s">
        <v>43</v>
      </c>
      <c r="E4410">
        <v>22</v>
      </c>
      <c r="F4410">
        <v>219000</v>
      </c>
    </row>
    <row r="4411" spans="1:6" x14ac:dyDescent="0.25">
      <c r="A4411">
        <v>32</v>
      </c>
      <c r="B4411" t="s">
        <v>9</v>
      </c>
      <c r="C4411" t="s">
        <v>186</v>
      </c>
      <c r="D4411" t="s">
        <v>27</v>
      </c>
      <c r="E4411">
        <v>6</v>
      </c>
      <c r="F4411">
        <v>77000</v>
      </c>
    </row>
    <row r="4412" spans="1:6" x14ac:dyDescent="0.25">
      <c r="A4412">
        <v>34</v>
      </c>
      <c r="B4412" t="s">
        <v>6</v>
      </c>
      <c r="C4412" t="s">
        <v>185</v>
      </c>
      <c r="D4412" t="s">
        <v>26</v>
      </c>
      <c r="E4412">
        <v>8</v>
      </c>
      <c r="F4412">
        <v>104000</v>
      </c>
    </row>
    <row r="4413" spans="1:6" x14ac:dyDescent="0.25">
      <c r="A4413">
        <v>31</v>
      </c>
      <c r="B4413" t="s">
        <v>9</v>
      </c>
      <c r="C4413" t="s">
        <v>196</v>
      </c>
      <c r="D4413" t="s">
        <v>198</v>
      </c>
      <c r="E4413">
        <v>1</v>
      </c>
      <c r="F4413">
        <v>25000</v>
      </c>
    </row>
    <row r="4414" spans="1:6" x14ac:dyDescent="0.25">
      <c r="A4414">
        <v>45</v>
      </c>
      <c r="B4414" t="s">
        <v>6</v>
      </c>
      <c r="C4414" t="s">
        <v>186</v>
      </c>
      <c r="D4414" t="s">
        <v>27</v>
      </c>
      <c r="E4414">
        <v>20</v>
      </c>
      <c r="F4414">
        <v>204000</v>
      </c>
    </row>
    <row r="4415" spans="1:6" x14ac:dyDescent="0.25">
      <c r="A4415">
        <v>28</v>
      </c>
      <c r="B4415" t="s">
        <v>9</v>
      </c>
      <c r="C4415" t="s">
        <v>185</v>
      </c>
      <c r="D4415" t="s">
        <v>93</v>
      </c>
      <c r="E4415">
        <v>2</v>
      </c>
      <c r="F4415">
        <v>37000</v>
      </c>
    </row>
    <row r="4416" spans="1:6" x14ac:dyDescent="0.25">
      <c r="A4416">
        <v>44</v>
      </c>
      <c r="B4416" t="s">
        <v>9</v>
      </c>
      <c r="C4416" t="s">
        <v>12</v>
      </c>
      <c r="D4416" t="s">
        <v>43</v>
      </c>
      <c r="E4416">
        <v>18</v>
      </c>
      <c r="F4416">
        <v>183000</v>
      </c>
    </row>
    <row r="4417" spans="1:6" x14ac:dyDescent="0.25">
      <c r="A4417">
        <v>38</v>
      </c>
      <c r="B4417" t="s">
        <v>6</v>
      </c>
      <c r="C4417" t="s">
        <v>185</v>
      </c>
      <c r="D4417" t="s">
        <v>26</v>
      </c>
      <c r="E4417">
        <v>11</v>
      </c>
      <c r="F4417">
        <v>119000</v>
      </c>
    </row>
    <row r="4418" spans="1:6" x14ac:dyDescent="0.25">
      <c r="A4418">
        <v>30</v>
      </c>
      <c r="B4418" t="s">
        <v>9</v>
      </c>
      <c r="C4418" t="s">
        <v>196</v>
      </c>
      <c r="D4418" t="s">
        <v>198</v>
      </c>
      <c r="E4418">
        <v>1</v>
      </c>
      <c r="F4418">
        <v>25000</v>
      </c>
    </row>
    <row r="4419" spans="1:6" x14ac:dyDescent="0.25">
      <c r="A4419">
        <v>45</v>
      </c>
      <c r="B4419" t="s">
        <v>6</v>
      </c>
      <c r="C4419" t="s">
        <v>186</v>
      </c>
      <c r="D4419" t="s">
        <v>27</v>
      </c>
      <c r="E4419">
        <v>20</v>
      </c>
      <c r="F4419">
        <v>204000</v>
      </c>
    </row>
    <row r="4420" spans="1:6" x14ac:dyDescent="0.25">
      <c r="A4420">
        <v>27</v>
      </c>
      <c r="B4420" t="s">
        <v>9</v>
      </c>
      <c r="C4420" t="s">
        <v>185</v>
      </c>
      <c r="D4420" t="s">
        <v>21</v>
      </c>
      <c r="E4420">
        <v>3</v>
      </c>
      <c r="F4420">
        <v>61000</v>
      </c>
    </row>
    <row r="4421" spans="1:6" x14ac:dyDescent="0.25">
      <c r="A4421">
        <v>41</v>
      </c>
      <c r="B4421" t="s">
        <v>6</v>
      </c>
      <c r="C4421" t="s">
        <v>12</v>
      </c>
      <c r="D4421" t="s">
        <v>43</v>
      </c>
      <c r="E4421">
        <v>15</v>
      </c>
      <c r="F4421">
        <v>157000</v>
      </c>
    </row>
    <row r="4422" spans="1:6" x14ac:dyDescent="0.25">
      <c r="A4422">
        <v>35</v>
      </c>
      <c r="B4422" t="s">
        <v>9</v>
      </c>
      <c r="C4422" t="s">
        <v>186</v>
      </c>
      <c r="D4422" t="s">
        <v>199</v>
      </c>
      <c r="E4422">
        <v>8</v>
      </c>
      <c r="F4422">
        <v>92000</v>
      </c>
    </row>
    <row r="4423" spans="1:6" x14ac:dyDescent="0.25">
      <c r="A4423">
        <v>26</v>
      </c>
      <c r="B4423" t="s">
        <v>6</v>
      </c>
      <c r="C4423" t="s">
        <v>185</v>
      </c>
      <c r="D4423" t="s">
        <v>8</v>
      </c>
      <c r="E4423">
        <v>1</v>
      </c>
      <c r="F4423">
        <v>52000</v>
      </c>
    </row>
    <row r="4424" spans="1:6" x14ac:dyDescent="0.25">
      <c r="A4424">
        <v>30</v>
      </c>
      <c r="B4424" t="s">
        <v>9</v>
      </c>
      <c r="C4424" t="s">
        <v>185</v>
      </c>
      <c r="D4424" t="s">
        <v>19</v>
      </c>
      <c r="E4424">
        <v>4</v>
      </c>
      <c r="F4424">
        <v>58000</v>
      </c>
    </row>
    <row r="4425" spans="1:6" x14ac:dyDescent="0.25">
      <c r="A4425">
        <v>48</v>
      </c>
      <c r="B4425" t="s">
        <v>6</v>
      </c>
      <c r="C4425" t="s">
        <v>12</v>
      </c>
      <c r="D4425" t="s">
        <v>43</v>
      </c>
      <c r="E4425">
        <v>22</v>
      </c>
      <c r="F4425">
        <v>219000</v>
      </c>
    </row>
    <row r="4426" spans="1:6" x14ac:dyDescent="0.25">
      <c r="A4426">
        <v>32</v>
      </c>
      <c r="B4426" t="s">
        <v>9</v>
      </c>
      <c r="C4426" t="s">
        <v>186</v>
      </c>
      <c r="D4426" t="s">
        <v>27</v>
      </c>
      <c r="E4426">
        <v>6</v>
      </c>
      <c r="F4426">
        <v>77000</v>
      </c>
    </row>
    <row r="4427" spans="1:6" x14ac:dyDescent="0.25">
      <c r="A4427">
        <v>34</v>
      </c>
      <c r="B4427" t="s">
        <v>6</v>
      </c>
      <c r="C4427" t="s">
        <v>185</v>
      </c>
      <c r="D4427" t="s">
        <v>26</v>
      </c>
      <c r="E4427">
        <v>8</v>
      </c>
      <c r="F4427">
        <v>104000</v>
      </c>
    </row>
    <row r="4428" spans="1:6" x14ac:dyDescent="0.25">
      <c r="A4428">
        <v>31</v>
      </c>
      <c r="B4428" t="s">
        <v>9</v>
      </c>
      <c r="C4428" t="s">
        <v>196</v>
      </c>
      <c r="D4428" t="s">
        <v>198</v>
      </c>
      <c r="E4428">
        <v>1</v>
      </c>
      <c r="F4428">
        <v>25000</v>
      </c>
    </row>
    <row r="4429" spans="1:6" x14ac:dyDescent="0.25">
      <c r="A4429">
        <v>45</v>
      </c>
      <c r="B4429" t="s">
        <v>6</v>
      </c>
      <c r="C4429" t="s">
        <v>186</v>
      </c>
      <c r="D4429" t="s">
        <v>27</v>
      </c>
      <c r="E4429">
        <v>20</v>
      </c>
      <c r="F4429">
        <v>204000</v>
      </c>
    </row>
    <row r="4430" spans="1:6" x14ac:dyDescent="0.25">
      <c r="A4430">
        <v>28</v>
      </c>
      <c r="B4430" t="s">
        <v>9</v>
      </c>
      <c r="C4430" t="s">
        <v>185</v>
      </c>
      <c r="D4430" t="s">
        <v>93</v>
      </c>
      <c r="E4430">
        <v>2</v>
      </c>
      <c r="F4430">
        <v>37000</v>
      </c>
    </row>
    <row r="4431" spans="1:6" x14ac:dyDescent="0.25">
      <c r="A4431">
        <v>44</v>
      </c>
      <c r="B4431" t="s">
        <v>9</v>
      </c>
      <c r="C4431" t="s">
        <v>12</v>
      </c>
      <c r="D4431" t="s">
        <v>43</v>
      </c>
      <c r="E4431">
        <v>18</v>
      </c>
      <c r="F4431">
        <v>183000</v>
      </c>
    </row>
    <row r="4432" spans="1:6" x14ac:dyDescent="0.25">
      <c r="A4432">
        <v>38</v>
      </c>
      <c r="B4432" t="s">
        <v>6</v>
      </c>
      <c r="C4432" t="s">
        <v>185</v>
      </c>
      <c r="D4432" t="s">
        <v>26</v>
      </c>
      <c r="E4432">
        <v>11</v>
      </c>
      <c r="F4432">
        <v>119000</v>
      </c>
    </row>
    <row r="4433" spans="1:6" x14ac:dyDescent="0.25">
      <c r="A4433">
        <v>30</v>
      </c>
      <c r="B4433" t="s">
        <v>9</v>
      </c>
      <c r="C4433" t="s">
        <v>196</v>
      </c>
      <c r="D4433" t="s">
        <v>198</v>
      </c>
      <c r="E4433">
        <v>1</v>
      </c>
      <c r="F4433">
        <v>25000</v>
      </c>
    </row>
    <row r="4434" spans="1:6" x14ac:dyDescent="0.25">
      <c r="A4434">
        <v>45</v>
      </c>
      <c r="B4434" t="s">
        <v>6</v>
      </c>
      <c r="C4434" t="s">
        <v>186</v>
      </c>
      <c r="D4434" t="s">
        <v>27</v>
      </c>
      <c r="E4434">
        <v>20</v>
      </c>
      <c r="F4434">
        <v>204000</v>
      </c>
    </row>
    <row r="4435" spans="1:6" x14ac:dyDescent="0.25">
      <c r="A4435">
        <v>27</v>
      </c>
      <c r="B4435" t="s">
        <v>9</v>
      </c>
      <c r="C4435" t="s">
        <v>185</v>
      </c>
      <c r="D4435" t="s">
        <v>21</v>
      </c>
      <c r="E4435">
        <v>3</v>
      </c>
      <c r="F4435">
        <v>61000</v>
      </c>
    </row>
    <row r="4436" spans="1:6" x14ac:dyDescent="0.25">
      <c r="A4436">
        <v>41</v>
      </c>
      <c r="B4436" t="s">
        <v>6</v>
      </c>
      <c r="C4436" t="s">
        <v>12</v>
      </c>
      <c r="D4436" t="s">
        <v>43</v>
      </c>
      <c r="E4436">
        <v>15</v>
      </c>
      <c r="F4436">
        <v>157000</v>
      </c>
    </row>
    <row r="4437" spans="1:6" x14ac:dyDescent="0.25">
      <c r="A4437">
        <v>35</v>
      </c>
      <c r="B4437" t="s">
        <v>9</v>
      </c>
      <c r="C4437" t="s">
        <v>186</v>
      </c>
      <c r="D4437" t="s">
        <v>199</v>
      </c>
      <c r="E4437">
        <v>8</v>
      </c>
      <c r="F4437">
        <v>92000</v>
      </c>
    </row>
    <row r="4438" spans="1:6" x14ac:dyDescent="0.25">
      <c r="A4438">
        <v>26</v>
      </c>
      <c r="B4438" t="s">
        <v>6</v>
      </c>
      <c r="C4438" t="s">
        <v>185</v>
      </c>
      <c r="D4438" t="s">
        <v>8</v>
      </c>
      <c r="E4438">
        <v>1</v>
      </c>
      <c r="F4438">
        <v>52000</v>
      </c>
    </row>
    <row r="4439" spans="1:6" x14ac:dyDescent="0.25">
      <c r="A4439">
        <v>30</v>
      </c>
      <c r="B4439" t="s">
        <v>9</v>
      </c>
      <c r="C4439" t="s">
        <v>185</v>
      </c>
      <c r="D4439" t="s">
        <v>19</v>
      </c>
      <c r="E4439">
        <v>4</v>
      </c>
      <c r="F4439">
        <v>58000</v>
      </c>
    </row>
    <row r="4440" spans="1:6" x14ac:dyDescent="0.25">
      <c r="A4440">
        <v>48</v>
      </c>
      <c r="B4440" t="s">
        <v>6</v>
      </c>
      <c r="C4440" t="s">
        <v>12</v>
      </c>
      <c r="D4440" t="s">
        <v>43</v>
      </c>
      <c r="E4440">
        <v>22</v>
      </c>
      <c r="F4440">
        <v>219000</v>
      </c>
    </row>
    <row r="4441" spans="1:6" x14ac:dyDescent="0.25">
      <c r="A4441">
        <v>32</v>
      </c>
      <c r="B4441" t="s">
        <v>9</v>
      </c>
      <c r="C4441" t="s">
        <v>186</v>
      </c>
      <c r="D4441" t="s">
        <v>27</v>
      </c>
      <c r="E4441">
        <v>6</v>
      </c>
      <c r="F4441">
        <v>77000</v>
      </c>
    </row>
    <row r="4442" spans="1:6" x14ac:dyDescent="0.25">
      <c r="A4442">
        <v>34</v>
      </c>
      <c r="B4442" t="s">
        <v>6</v>
      </c>
      <c r="C4442" t="s">
        <v>185</v>
      </c>
      <c r="D4442" t="s">
        <v>26</v>
      </c>
      <c r="E4442">
        <v>8</v>
      </c>
      <c r="F4442">
        <v>104000</v>
      </c>
    </row>
    <row r="4443" spans="1:6" x14ac:dyDescent="0.25">
      <c r="A4443">
        <v>31</v>
      </c>
      <c r="B4443" t="s">
        <v>9</v>
      </c>
      <c r="C4443" t="s">
        <v>196</v>
      </c>
      <c r="D4443" t="s">
        <v>198</v>
      </c>
      <c r="E4443">
        <v>1</v>
      </c>
      <c r="F4443">
        <v>25000</v>
      </c>
    </row>
    <row r="4444" spans="1:6" x14ac:dyDescent="0.25">
      <c r="A4444">
        <v>45</v>
      </c>
      <c r="B4444" t="s">
        <v>6</v>
      </c>
      <c r="C4444" t="s">
        <v>186</v>
      </c>
      <c r="D4444" t="s">
        <v>27</v>
      </c>
      <c r="E4444">
        <v>20</v>
      </c>
      <c r="F4444">
        <v>204000</v>
      </c>
    </row>
    <row r="4445" spans="1:6" x14ac:dyDescent="0.25">
      <c r="A4445">
        <v>28</v>
      </c>
      <c r="B4445" t="s">
        <v>9</v>
      </c>
      <c r="C4445" t="s">
        <v>185</v>
      </c>
      <c r="D4445" t="s">
        <v>93</v>
      </c>
      <c r="E4445">
        <v>2</v>
      </c>
      <c r="F4445">
        <v>37000</v>
      </c>
    </row>
    <row r="4446" spans="1:6" x14ac:dyDescent="0.25">
      <c r="A4446">
        <v>44</v>
      </c>
      <c r="B4446" t="s">
        <v>9</v>
      </c>
      <c r="C4446" t="s">
        <v>12</v>
      </c>
      <c r="D4446" t="s">
        <v>43</v>
      </c>
      <c r="E4446">
        <v>18</v>
      </c>
      <c r="F4446">
        <v>183000</v>
      </c>
    </row>
    <row r="4447" spans="1:6" x14ac:dyDescent="0.25">
      <c r="A4447">
        <v>38</v>
      </c>
      <c r="B4447" t="s">
        <v>6</v>
      </c>
      <c r="C4447" t="s">
        <v>185</v>
      </c>
      <c r="D4447" t="s">
        <v>26</v>
      </c>
      <c r="E4447">
        <v>11</v>
      </c>
      <c r="F4447">
        <v>119000</v>
      </c>
    </row>
    <row r="4448" spans="1:6" x14ac:dyDescent="0.25">
      <c r="A4448">
        <v>30</v>
      </c>
      <c r="B4448" t="s">
        <v>9</v>
      </c>
      <c r="C4448" t="s">
        <v>196</v>
      </c>
      <c r="D4448" t="s">
        <v>198</v>
      </c>
      <c r="E4448">
        <v>1</v>
      </c>
      <c r="F4448">
        <v>25000</v>
      </c>
    </row>
    <row r="4449" spans="1:6" x14ac:dyDescent="0.25">
      <c r="A4449">
        <v>45</v>
      </c>
      <c r="B4449" t="s">
        <v>6</v>
      </c>
      <c r="C4449" t="s">
        <v>186</v>
      </c>
      <c r="D4449" t="s">
        <v>27</v>
      </c>
      <c r="E4449">
        <v>20</v>
      </c>
      <c r="F4449">
        <v>204000</v>
      </c>
    </row>
    <row r="4450" spans="1:6" x14ac:dyDescent="0.25">
      <c r="A4450">
        <v>27</v>
      </c>
      <c r="B4450" t="s">
        <v>9</v>
      </c>
      <c r="C4450" t="s">
        <v>185</v>
      </c>
      <c r="D4450" t="s">
        <v>21</v>
      </c>
      <c r="E4450">
        <v>3</v>
      </c>
      <c r="F4450">
        <v>61000</v>
      </c>
    </row>
    <row r="4451" spans="1:6" x14ac:dyDescent="0.25">
      <c r="A4451">
        <v>41</v>
      </c>
      <c r="B4451" t="s">
        <v>6</v>
      </c>
      <c r="C4451" t="s">
        <v>12</v>
      </c>
      <c r="D4451" t="s">
        <v>43</v>
      </c>
      <c r="E4451">
        <v>15</v>
      </c>
      <c r="F4451">
        <v>157000</v>
      </c>
    </row>
    <row r="4452" spans="1:6" x14ac:dyDescent="0.25">
      <c r="A4452">
        <v>35</v>
      </c>
      <c r="B4452" t="s">
        <v>9</v>
      </c>
      <c r="C4452" t="s">
        <v>186</v>
      </c>
      <c r="D4452" t="s">
        <v>199</v>
      </c>
      <c r="E4452">
        <v>8</v>
      </c>
      <c r="F4452">
        <v>92000</v>
      </c>
    </row>
    <row r="4453" spans="1:6" x14ac:dyDescent="0.25">
      <c r="A4453">
        <v>26</v>
      </c>
      <c r="B4453" t="s">
        <v>6</v>
      </c>
      <c r="C4453" t="s">
        <v>185</v>
      </c>
      <c r="D4453" t="s">
        <v>8</v>
      </c>
      <c r="E4453">
        <v>1</v>
      </c>
      <c r="F4453">
        <v>52000</v>
      </c>
    </row>
    <row r="4454" spans="1:6" x14ac:dyDescent="0.25">
      <c r="A4454">
        <v>30</v>
      </c>
      <c r="B4454" t="s">
        <v>9</v>
      </c>
      <c r="C4454" t="s">
        <v>185</v>
      </c>
      <c r="D4454" t="s">
        <v>19</v>
      </c>
      <c r="E4454">
        <v>4</v>
      </c>
      <c r="F4454">
        <v>58000</v>
      </c>
    </row>
    <row r="4455" spans="1:6" x14ac:dyDescent="0.25">
      <c r="A4455">
        <v>48</v>
      </c>
      <c r="B4455" t="s">
        <v>6</v>
      </c>
      <c r="C4455" t="s">
        <v>12</v>
      </c>
      <c r="D4455" t="s">
        <v>43</v>
      </c>
      <c r="E4455">
        <v>22</v>
      </c>
      <c r="F4455">
        <v>219000</v>
      </c>
    </row>
    <row r="4456" spans="1:6" x14ac:dyDescent="0.25">
      <c r="A4456">
        <v>32</v>
      </c>
      <c r="B4456" t="s">
        <v>9</v>
      </c>
      <c r="C4456" t="s">
        <v>186</v>
      </c>
      <c r="D4456" t="s">
        <v>27</v>
      </c>
      <c r="E4456">
        <v>6</v>
      </c>
      <c r="F4456">
        <v>77000</v>
      </c>
    </row>
    <row r="4457" spans="1:6" x14ac:dyDescent="0.25">
      <c r="A4457">
        <v>34</v>
      </c>
      <c r="B4457" t="s">
        <v>6</v>
      </c>
      <c r="C4457" t="s">
        <v>185</v>
      </c>
      <c r="D4457" t="s">
        <v>26</v>
      </c>
      <c r="E4457">
        <v>8</v>
      </c>
      <c r="F4457">
        <v>104000</v>
      </c>
    </row>
    <row r="4458" spans="1:6" x14ac:dyDescent="0.25">
      <c r="A4458">
        <v>31</v>
      </c>
      <c r="B4458" t="s">
        <v>9</v>
      </c>
      <c r="C4458" t="s">
        <v>196</v>
      </c>
      <c r="D4458" t="s">
        <v>198</v>
      </c>
      <c r="E4458">
        <v>1</v>
      </c>
      <c r="F4458">
        <v>25000</v>
      </c>
    </row>
    <row r="4459" spans="1:6" x14ac:dyDescent="0.25">
      <c r="A4459">
        <v>45</v>
      </c>
      <c r="B4459" t="s">
        <v>6</v>
      </c>
      <c r="C4459" t="s">
        <v>186</v>
      </c>
      <c r="D4459" t="s">
        <v>27</v>
      </c>
      <c r="E4459">
        <v>20</v>
      </c>
      <c r="F4459">
        <v>204000</v>
      </c>
    </row>
    <row r="4460" spans="1:6" x14ac:dyDescent="0.25">
      <c r="A4460">
        <v>28</v>
      </c>
      <c r="B4460" t="s">
        <v>9</v>
      </c>
      <c r="C4460" t="s">
        <v>185</v>
      </c>
      <c r="D4460" t="s">
        <v>93</v>
      </c>
      <c r="E4460">
        <v>2</v>
      </c>
      <c r="F4460">
        <v>37000</v>
      </c>
    </row>
    <row r="4461" spans="1:6" x14ac:dyDescent="0.25">
      <c r="A4461">
        <v>44</v>
      </c>
      <c r="B4461" t="s">
        <v>9</v>
      </c>
      <c r="C4461" t="s">
        <v>12</v>
      </c>
      <c r="D4461" t="s">
        <v>43</v>
      </c>
      <c r="E4461">
        <v>18</v>
      </c>
      <c r="F4461">
        <v>183000</v>
      </c>
    </row>
    <row r="4462" spans="1:6" x14ac:dyDescent="0.25">
      <c r="A4462">
        <v>38</v>
      </c>
      <c r="B4462" t="s">
        <v>6</v>
      </c>
      <c r="C4462" t="s">
        <v>185</v>
      </c>
      <c r="D4462" t="s">
        <v>26</v>
      </c>
      <c r="E4462">
        <v>11</v>
      </c>
      <c r="F4462">
        <v>119000</v>
      </c>
    </row>
    <row r="4463" spans="1:6" x14ac:dyDescent="0.25">
      <c r="A4463">
        <v>30</v>
      </c>
      <c r="B4463" t="s">
        <v>9</v>
      </c>
      <c r="C4463" t="s">
        <v>196</v>
      </c>
      <c r="D4463" t="s">
        <v>198</v>
      </c>
      <c r="E4463">
        <v>1</v>
      </c>
      <c r="F4463">
        <v>25000</v>
      </c>
    </row>
    <row r="4464" spans="1:6" x14ac:dyDescent="0.25">
      <c r="A4464">
        <v>45</v>
      </c>
      <c r="B4464" t="s">
        <v>6</v>
      </c>
      <c r="C4464" t="s">
        <v>186</v>
      </c>
      <c r="D4464" t="s">
        <v>27</v>
      </c>
      <c r="E4464">
        <v>20</v>
      </c>
      <c r="F4464">
        <v>204000</v>
      </c>
    </row>
    <row r="4465" spans="1:6" x14ac:dyDescent="0.25">
      <c r="A4465">
        <v>27</v>
      </c>
      <c r="B4465" t="s">
        <v>9</v>
      </c>
      <c r="C4465" t="s">
        <v>185</v>
      </c>
      <c r="D4465" t="s">
        <v>21</v>
      </c>
      <c r="E4465">
        <v>3</v>
      </c>
      <c r="F4465">
        <v>61000</v>
      </c>
    </row>
    <row r="4466" spans="1:6" x14ac:dyDescent="0.25">
      <c r="A4466">
        <v>41</v>
      </c>
      <c r="B4466" t="s">
        <v>6</v>
      </c>
      <c r="C4466" t="s">
        <v>12</v>
      </c>
      <c r="D4466" t="s">
        <v>43</v>
      </c>
      <c r="E4466">
        <v>15</v>
      </c>
      <c r="F4466">
        <v>157000</v>
      </c>
    </row>
    <row r="4467" spans="1:6" x14ac:dyDescent="0.25">
      <c r="A4467">
        <v>35</v>
      </c>
      <c r="B4467" t="s">
        <v>9</v>
      </c>
      <c r="C4467" t="s">
        <v>186</v>
      </c>
      <c r="D4467" t="s">
        <v>199</v>
      </c>
      <c r="E4467">
        <v>8</v>
      </c>
      <c r="F4467">
        <v>92000</v>
      </c>
    </row>
    <row r="4468" spans="1:6" x14ac:dyDescent="0.25">
      <c r="A4468">
        <v>26</v>
      </c>
      <c r="B4468" t="s">
        <v>6</v>
      </c>
      <c r="C4468" t="s">
        <v>185</v>
      </c>
      <c r="D4468" t="s">
        <v>8</v>
      </c>
      <c r="E4468">
        <v>1</v>
      </c>
      <c r="F4468">
        <v>52000</v>
      </c>
    </row>
    <row r="4469" spans="1:6" x14ac:dyDescent="0.25">
      <c r="A4469">
        <v>30</v>
      </c>
      <c r="B4469" t="s">
        <v>9</v>
      </c>
      <c r="C4469" t="s">
        <v>185</v>
      </c>
      <c r="D4469" t="s">
        <v>19</v>
      </c>
      <c r="E4469">
        <v>4</v>
      </c>
      <c r="F4469">
        <v>58000</v>
      </c>
    </row>
    <row r="4470" spans="1:6" x14ac:dyDescent="0.25">
      <c r="A4470">
        <v>48</v>
      </c>
      <c r="B4470" t="s">
        <v>6</v>
      </c>
      <c r="C4470" t="s">
        <v>12</v>
      </c>
      <c r="D4470" t="s">
        <v>43</v>
      </c>
      <c r="E4470">
        <v>22</v>
      </c>
      <c r="F4470">
        <v>219000</v>
      </c>
    </row>
    <row r="4471" spans="1:6" x14ac:dyDescent="0.25">
      <c r="A4471">
        <v>32</v>
      </c>
      <c r="B4471" t="s">
        <v>9</v>
      </c>
      <c r="C4471" t="s">
        <v>186</v>
      </c>
      <c r="D4471" t="s">
        <v>27</v>
      </c>
      <c r="E4471">
        <v>6</v>
      </c>
      <c r="F4471">
        <v>77000</v>
      </c>
    </row>
    <row r="4472" spans="1:6" x14ac:dyDescent="0.25">
      <c r="A4472">
        <v>34</v>
      </c>
      <c r="B4472" t="s">
        <v>6</v>
      </c>
      <c r="C4472" t="s">
        <v>185</v>
      </c>
      <c r="D4472" t="s">
        <v>26</v>
      </c>
      <c r="E4472">
        <v>8</v>
      </c>
      <c r="F4472">
        <v>104000</v>
      </c>
    </row>
    <row r="4473" spans="1:6" x14ac:dyDescent="0.25">
      <c r="A4473">
        <v>31</v>
      </c>
      <c r="B4473" t="s">
        <v>9</v>
      </c>
      <c r="C4473" t="s">
        <v>196</v>
      </c>
      <c r="D4473" t="s">
        <v>198</v>
      </c>
      <c r="E4473">
        <v>1</v>
      </c>
      <c r="F4473">
        <v>25000</v>
      </c>
    </row>
    <row r="4474" spans="1:6" x14ac:dyDescent="0.25">
      <c r="A4474">
        <v>45</v>
      </c>
      <c r="B4474" t="s">
        <v>6</v>
      </c>
      <c r="C4474" t="s">
        <v>186</v>
      </c>
      <c r="D4474" t="s">
        <v>27</v>
      </c>
      <c r="E4474">
        <v>20</v>
      </c>
      <c r="F4474">
        <v>204000</v>
      </c>
    </row>
    <row r="4475" spans="1:6" x14ac:dyDescent="0.25">
      <c r="A4475">
        <v>28</v>
      </c>
      <c r="B4475" t="s">
        <v>9</v>
      </c>
      <c r="C4475" t="s">
        <v>185</v>
      </c>
      <c r="D4475" t="s">
        <v>93</v>
      </c>
      <c r="E4475">
        <v>2</v>
      </c>
      <c r="F4475">
        <v>37000</v>
      </c>
    </row>
    <row r="4476" spans="1:6" x14ac:dyDescent="0.25">
      <c r="A4476">
        <v>44</v>
      </c>
      <c r="B4476" t="s">
        <v>9</v>
      </c>
      <c r="C4476" t="s">
        <v>12</v>
      </c>
      <c r="D4476" t="s">
        <v>43</v>
      </c>
      <c r="E4476">
        <v>18</v>
      </c>
      <c r="F4476">
        <v>183000</v>
      </c>
    </row>
    <row r="4477" spans="1:6" x14ac:dyDescent="0.25">
      <c r="A4477">
        <v>38</v>
      </c>
      <c r="B4477" t="s">
        <v>6</v>
      </c>
      <c r="C4477" t="s">
        <v>185</v>
      </c>
      <c r="D4477" t="s">
        <v>26</v>
      </c>
      <c r="E4477">
        <v>11</v>
      </c>
      <c r="F4477">
        <v>119000</v>
      </c>
    </row>
    <row r="4478" spans="1:6" x14ac:dyDescent="0.25">
      <c r="A4478">
        <v>30</v>
      </c>
      <c r="B4478" t="s">
        <v>9</v>
      </c>
      <c r="C4478" t="s">
        <v>196</v>
      </c>
      <c r="D4478" t="s">
        <v>198</v>
      </c>
      <c r="E4478">
        <v>1</v>
      </c>
      <c r="F4478">
        <v>25000</v>
      </c>
    </row>
    <row r="4479" spans="1:6" x14ac:dyDescent="0.25">
      <c r="A4479">
        <v>45</v>
      </c>
      <c r="B4479" t="s">
        <v>6</v>
      </c>
      <c r="C4479" t="s">
        <v>186</v>
      </c>
      <c r="D4479" t="s">
        <v>27</v>
      </c>
      <c r="E4479">
        <v>20</v>
      </c>
      <c r="F4479">
        <v>204000</v>
      </c>
    </row>
    <row r="4480" spans="1:6" x14ac:dyDescent="0.25">
      <c r="A4480">
        <v>27</v>
      </c>
      <c r="B4480" t="s">
        <v>9</v>
      </c>
      <c r="C4480" t="s">
        <v>185</v>
      </c>
      <c r="D4480" t="s">
        <v>21</v>
      </c>
      <c r="E4480">
        <v>3</v>
      </c>
      <c r="F4480">
        <v>61000</v>
      </c>
    </row>
    <row r="4481" spans="1:6" x14ac:dyDescent="0.25">
      <c r="A4481">
        <v>41</v>
      </c>
      <c r="B4481" t="s">
        <v>6</v>
      </c>
      <c r="C4481" t="s">
        <v>12</v>
      </c>
      <c r="D4481" t="s">
        <v>43</v>
      </c>
      <c r="E4481">
        <v>15</v>
      </c>
      <c r="F4481">
        <v>157000</v>
      </c>
    </row>
    <row r="4482" spans="1:6" x14ac:dyDescent="0.25">
      <c r="A4482">
        <v>35</v>
      </c>
      <c r="B4482" t="s">
        <v>9</v>
      </c>
      <c r="C4482" t="s">
        <v>186</v>
      </c>
      <c r="D4482" t="s">
        <v>199</v>
      </c>
      <c r="E4482">
        <v>8</v>
      </c>
      <c r="F4482">
        <v>92000</v>
      </c>
    </row>
    <row r="4483" spans="1:6" x14ac:dyDescent="0.25">
      <c r="A4483">
        <v>26</v>
      </c>
      <c r="B4483" t="s">
        <v>6</v>
      </c>
      <c r="C4483" t="s">
        <v>185</v>
      </c>
      <c r="D4483" t="s">
        <v>8</v>
      </c>
      <c r="E4483">
        <v>1</v>
      </c>
      <c r="F4483">
        <v>52000</v>
      </c>
    </row>
    <row r="4484" spans="1:6" x14ac:dyDescent="0.25">
      <c r="A4484">
        <v>30</v>
      </c>
      <c r="B4484" t="s">
        <v>9</v>
      </c>
      <c r="C4484" t="s">
        <v>185</v>
      </c>
      <c r="D4484" t="s">
        <v>19</v>
      </c>
      <c r="E4484">
        <v>4</v>
      </c>
      <c r="F4484">
        <v>58000</v>
      </c>
    </row>
    <row r="4485" spans="1:6" x14ac:dyDescent="0.25">
      <c r="A4485">
        <v>48</v>
      </c>
      <c r="B4485" t="s">
        <v>6</v>
      </c>
      <c r="C4485" t="s">
        <v>12</v>
      </c>
      <c r="D4485" t="s">
        <v>43</v>
      </c>
      <c r="E4485">
        <v>22</v>
      </c>
      <c r="F4485">
        <v>219000</v>
      </c>
    </row>
    <row r="4486" spans="1:6" x14ac:dyDescent="0.25">
      <c r="A4486">
        <v>32</v>
      </c>
      <c r="B4486" t="s">
        <v>9</v>
      </c>
      <c r="C4486" t="s">
        <v>186</v>
      </c>
      <c r="D4486" t="s">
        <v>27</v>
      </c>
      <c r="E4486">
        <v>6</v>
      </c>
      <c r="F4486">
        <v>77000</v>
      </c>
    </row>
    <row r="4487" spans="1:6" x14ac:dyDescent="0.25">
      <c r="A4487">
        <v>34</v>
      </c>
      <c r="B4487" t="s">
        <v>6</v>
      </c>
      <c r="C4487" t="s">
        <v>185</v>
      </c>
      <c r="D4487" t="s">
        <v>26</v>
      </c>
      <c r="E4487">
        <v>8</v>
      </c>
      <c r="F4487">
        <v>104000</v>
      </c>
    </row>
    <row r="4488" spans="1:6" x14ac:dyDescent="0.25">
      <c r="A4488">
        <v>31</v>
      </c>
      <c r="B4488" t="s">
        <v>9</v>
      </c>
      <c r="C4488" t="s">
        <v>196</v>
      </c>
      <c r="D4488" t="s">
        <v>198</v>
      </c>
      <c r="E4488">
        <v>1</v>
      </c>
      <c r="F4488">
        <v>25000</v>
      </c>
    </row>
    <row r="4489" spans="1:6" x14ac:dyDescent="0.25">
      <c r="A4489">
        <v>45</v>
      </c>
      <c r="B4489" t="s">
        <v>6</v>
      </c>
      <c r="C4489" t="s">
        <v>186</v>
      </c>
      <c r="D4489" t="s">
        <v>27</v>
      </c>
      <c r="E4489">
        <v>20</v>
      </c>
      <c r="F4489">
        <v>204000</v>
      </c>
    </row>
    <row r="4490" spans="1:6" x14ac:dyDescent="0.25">
      <c r="A4490">
        <v>28</v>
      </c>
      <c r="B4490" t="s">
        <v>9</v>
      </c>
      <c r="C4490" t="s">
        <v>185</v>
      </c>
      <c r="D4490" t="s">
        <v>93</v>
      </c>
      <c r="E4490">
        <v>2</v>
      </c>
      <c r="F4490">
        <v>37000</v>
      </c>
    </row>
    <row r="4491" spans="1:6" x14ac:dyDescent="0.25">
      <c r="A4491">
        <v>44</v>
      </c>
      <c r="B4491" t="s">
        <v>9</v>
      </c>
      <c r="C4491" t="s">
        <v>12</v>
      </c>
      <c r="D4491" t="s">
        <v>43</v>
      </c>
      <c r="E4491">
        <v>18</v>
      </c>
      <c r="F4491">
        <v>183000</v>
      </c>
    </row>
    <row r="4492" spans="1:6" x14ac:dyDescent="0.25">
      <c r="A4492">
        <v>38</v>
      </c>
      <c r="B4492" t="s">
        <v>6</v>
      </c>
      <c r="C4492" t="s">
        <v>185</v>
      </c>
      <c r="D4492" t="s">
        <v>26</v>
      </c>
      <c r="E4492">
        <v>11</v>
      </c>
      <c r="F4492">
        <v>119000</v>
      </c>
    </row>
    <row r="4493" spans="1:6" x14ac:dyDescent="0.25">
      <c r="A4493">
        <v>30</v>
      </c>
      <c r="B4493" t="s">
        <v>9</v>
      </c>
      <c r="C4493" t="s">
        <v>196</v>
      </c>
      <c r="D4493" t="s">
        <v>198</v>
      </c>
      <c r="E4493">
        <v>1</v>
      </c>
      <c r="F4493">
        <v>25000</v>
      </c>
    </row>
    <row r="4494" spans="1:6" x14ac:dyDescent="0.25">
      <c r="A4494">
        <v>45</v>
      </c>
      <c r="B4494" t="s">
        <v>6</v>
      </c>
      <c r="C4494" t="s">
        <v>186</v>
      </c>
      <c r="D4494" t="s">
        <v>27</v>
      </c>
      <c r="E4494">
        <v>20</v>
      </c>
      <c r="F4494">
        <v>204000</v>
      </c>
    </row>
    <row r="4495" spans="1:6" x14ac:dyDescent="0.25">
      <c r="A4495">
        <v>27</v>
      </c>
      <c r="B4495" t="s">
        <v>9</v>
      </c>
      <c r="C4495" t="s">
        <v>185</v>
      </c>
      <c r="D4495" t="s">
        <v>21</v>
      </c>
      <c r="E4495">
        <v>3</v>
      </c>
      <c r="F4495">
        <v>61000</v>
      </c>
    </row>
    <row r="4496" spans="1:6" x14ac:dyDescent="0.25">
      <c r="A4496">
        <v>41</v>
      </c>
      <c r="B4496" t="s">
        <v>6</v>
      </c>
      <c r="C4496" t="s">
        <v>12</v>
      </c>
      <c r="D4496" t="s">
        <v>43</v>
      </c>
      <c r="E4496">
        <v>15</v>
      </c>
      <c r="F4496">
        <v>157000</v>
      </c>
    </row>
    <row r="4497" spans="1:6" x14ac:dyDescent="0.25">
      <c r="A4497">
        <v>35</v>
      </c>
      <c r="B4497" t="s">
        <v>9</v>
      </c>
      <c r="C4497" t="s">
        <v>186</v>
      </c>
      <c r="D4497" t="s">
        <v>199</v>
      </c>
      <c r="E4497">
        <v>8</v>
      </c>
      <c r="F4497">
        <v>92000</v>
      </c>
    </row>
    <row r="4498" spans="1:6" x14ac:dyDescent="0.25">
      <c r="A4498">
        <v>26</v>
      </c>
      <c r="B4498" t="s">
        <v>6</v>
      </c>
      <c r="C4498" t="s">
        <v>185</v>
      </c>
      <c r="D4498" t="s">
        <v>8</v>
      </c>
      <c r="E4498">
        <v>1</v>
      </c>
      <c r="F4498">
        <v>52000</v>
      </c>
    </row>
    <row r="4499" spans="1:6" x14ac:dyDescent="0.25">
      <c r="A4499">
        <v>30</v>
      </c>
      <c r="B4499" t="s">
        <v>9</v>
      </c>
      <c r="C4499" t="s">
        <v>185</v>
      </c>
      <c r="D4499" t="s">
        <v>19</v>
      </c>
      <c r="E4499">
        <v>4</v>
      </c>
      <c r="F4499">
        <v>58000</v>
      </c>
    </row>
    <row r="4500" spans="1:6" x14ac:dyDescent="0.25">
      <c r="A4500">
        <v>48</v>
      </c>
      <c r="B4500" t="s">
        <v>6</v>
      </c>
      <c r="C4500" t="s">
        <v>12</v>
      </c>
      <c r="D4500" t="s">
        <v>43</v>
      </c>
      <c r="E4500">
        <v>22</v>
      </c>
      <c r="F4500">
        <v>219000</v>
      </c>
    </row>
    <row r="4501" spans="1:6" x14ac:dyDescent="0.25">
      <c r="A4501">
        <v>32</v>
      </c>
      <c r="B4501" t="s">
        <v>9</v>
      </c>
      <c r="C4501" t="s">
        <v>186</v>
      </c>
      <c r="D4501" t="s">
        <v>27</v>
      </c>
      <c r="E4501">
        <v>6</v>
      </c>
      <c r="F4501">
        <v>77000</v>
      </c>
    </row>
    <row r="4502" spans="1:6" x14ac:dyDescent="0.25">
      <c r="A4502">
        <v>34</v>
      </c>
      <c r="B4502" t="s">
        <v>6</v>
      </c>
      <c r="C4502" t="s">
        <v>185</v>
      </c>
      <c r="D4502" t="s">
        <v>26</v>
      </c>
      <c r="E4502">
        <v>8</v>
      </c>
      <c r="F4502">
        <v>104000</v>
      </c>
    </row>
    <row r="4503" spans="1:6" x14ac:dyDescent="0.25">
      <c r="A4503">
        <v>31</v>
      </c>
      <c r="B4503" t="s">
        <v>9</v>
      </c>
      <c r="C4503" t="s">
        <v>196</v>
      </c>
      <c r="D4503" t="s">
        <v>198</v>
      </c>
      <c r="E4503">
        <v>1</v>
      </c>
      <c r="F4503">
        <v>25000</v>
      </c>
    </row>
    <row r="4504" spans="1:6" x14ac:dyDescent="0.25">
      <c r="A4504">
        <v>45</v>
      </c>
      <c r="B4504" t="s">
        <v>6</v>
      </c>
      <c r="C4504" t="s">
        <v>186</v>
      </c>
      <c r="D4504" t="s">
        <v>27</v>
      </c>
      <c r="E4504">
        <v>20</v>
      </c>
      <c r="F4504">
        <v>204000</v>
      </c>
    </row>
    <row r="4505" spans="1:6" x14ac:dyDescent="0.25">
      <c r="A4505">
        <v>28</v>
      </c>
      <c r="B4505" t="s">
        <v>9</v>
      </c>
      <c r="C4505" t="s">
        <v>185</v>
      </c>
      <c r="D4505" t="s">
        <v>93</v>
      </c>
      <c r="E4505">
        <v>2</v>
      </c>
      <c r="F4505">
        <v>37000</v>
      </c>
    </row>
    <row r="4506" spans="1:6" x14ac:dyDescent="0.25">
      <c r="A4506">
        <v>44</v>
      </c>
      <c r="B4506" t="s">
        <v>9</v>
      </c>
      <c r="C4506" t="s">
        <v>12</v>
      </c>
      <c r="D4506" t="s">
        <v>43</v>
      </c>
      <c r="E4506">
        <v>18</v>
      </c>
      <c r="F4506">
        <v>183000</v>
      </c>
    </row>
    <row r="4507" spans="1:6" x14ac:dyDescent="0.25">
      <c r="A4507">
        <v>38</v>
      </c>
      <c r="B4507" t="s">
        <v>6</v>
      </c>
      <c r="C4507" t="s">
        <v>185</v>
      </c>
      <c r="D4507" t="s">
        <v>26</v>
      </c>
      <c r="E4507">
        <v>11</v>
      </c>
      <c r="F4507">
        <v>119000</v>
      </c>
    </row>
    <row r="4508" spans="1:6" x14ac:dyDescent="0.25">
      <c r="A4508">
        <v>30</v>
      </c>
      <c r="B4508" t="s">
        <v>9</v>
      </c>
      <c r="C4508" t="s">
        <v>196</v>
      </c>
      <c r="D4508" t="s">
        <v>198</v>
      </c>
      <c r="E4508">
        <v>1</v>
      </c>
      <c r="F4508">
        <v>25000</v>
      </c>
    </row>
    <row r="4509" spans="1:6" x14ac:dyDescent="0.25">
      <c r="A4509">
        <v>45</v>
      </c>
      <c r="B4509" t="s">
        <v>6</v>
      </c>
      <c r="C4509" t="s">
        <v>186</v>
      </c>
      <c r="D4509" t="s">
        <v>27</v>
      </c>
      <c r="E4509">
        <v>20</v>
      </c>
      <c r="F4509">
        <v>204000</v>
      </c>
    </row>
    <row r="4510" spans="1:6" x14ac:dyDescent="0.25">
      <c r="A4510">
        <v>27</v>
      </c>
      <c r="B4510" t="s">
        <v>9</v>
      </c>
      <c r="C4510" t="s">
        <v>185</v>
      </c>
      <c r="D4510" t="s">
        <v>21</v>
      </c>
      <c r="E4510">
        <v>3</v>
      </c>
      <c r="F4510">
        <v>61000</v>
      </c>
    </row>
    <row r="4511" spans="1:6" x14ac:dyDescent="0.25">
      <c r="A4511">
        <v>41</v>
      </c>
      <c r="B4511" t="s">
        <v>6</v>
      </c>
      <c r="C4511" t="s">
        <v>12</v>
      </c>
      <c r="D4511" t="s">
        <v>43</v>
      </c>
      <c r="E4511">
        <v>15</v>
      </c>
      <c r="F4511">
        <v>157000</v>
      </c>
    </row>
    <row r="4512" spans="1:6" x14ac:dyDescent="0.25">
      <c r="A4512">
        <v>35</v>
      </c>
      <c r="B4512" t="s">
        <v>9</v>
      </c>
      <c r="C4512" t="s">
        <v>186</v>
      </c>
      <c r="D4512" t="s">
        <v>199</v>
      </c>
      <c r="E4512">
        <v>8</v>
      </c>
      <c r="F4512">
        <v>92000</v>
      </c>
    </row>
    <row r="4513" spans="1:6" x14ac:dyDescent="0.25">
      <c r="A4513">
        <v>26</v>
      </c>
      <c r="B4513" t="s">
        <v>6</v>
      </c>
      <c r="C4513" t="s">
        <v>185</v>
      </c>
      <c r="D4513" t="s">
        <v>8</v>
      </c>
      <c r="E4513">
        <v>1</v>
      </c>
      <c r="F4513">
        <v>52000</v>
      </c>
    </row>
    <row r="4514" spans="1:6" x14ac:dyDescent="0.25">
      <c r="A4514">
        <v>30</v>
      </c>
      <c r="B4514" t="s">
        <v>9</v>
      </c>
      <c r="C4514" t="s">
        <v>185</v>
      </c>
      <c r="D4514" t="s">
        <v>19</v>
      </c>
      <c r="E4514">
        <v>4</v>
      </c>
      <c r="F4514">
        <v>58000</v>
      </c>
    </row>
    <row r="4515" spans="1:6" x14ac:dyDescent="0.25">
      <c r="A4515">
        <v>48</v>
      </c>
      <c r="B4515" t="s">
        <v>6</v>
      </c>
      <c r="C4515" t="s">
        <v>12</v>
      </c>
      <c r="D4515" t="s">
        <v>43</v>
      </c>
      <c r="E4515">
        <v>22</v>
      </c>
      <c r="F4515">
        <v>219000</v>
      </c>
    </row>
    <row r="4516" spans="1:6" x14ac:dyDescent="0.25">
      <c r="A4516">
        <v>32</v>
      </c>
      <c r="B4516" t="s">
        <v>9</v>
      </c>
      <c r="C4516" t="s">
        <v>186</v>
      </c>
      <c r="D4516" t="s">
        <v>27</v>
      </c>
      <c r="E4516">
        <v>6</v>
      </c>
      <c r="F4516">
        <v>77000</v>
      </c>
    </row>
    <row r="4517" spans="1:6" x14ac:dyDescent="0.25">
      <c r="A4517">
        <v>31</v>
      </c>
      <c r="B4517" t="s">
        <v>9</v>
      </c>
      <c r="C4517" t="s">
        <v>186</v>
      </c>
      <c r="D4517" t="s">
        <v>181</v>
      </c>
      <c r="E4517">
        <v>6</v>
      </c>
      <c r="F4517">
        <v>95000</v>
      </c>
    </row>
    <row r="4518" spans="1:6" x14ac:dyDescent="0.25">
      <c r="A4518">
        <v>28</v>
      </c>
      <c r="B4518" t="s">
        <v>6</v>
      </c>
      <c r="C4518" t="s">
        <v>185</v>
      </c>
      <c r="D4518" t="s">
        <v>98</v>
      </c>
      <c r="E4518">
        <v>2</v>
      </c>
      <c r="F4518">
        <v>45000</v>
      </c>
    </row>
    <row r="4519" spans="1:6" x14ac:dyDescent="0.25">
      <c r="A4519">
        <v>29</v>
      </c>
      <c r="B4519" t="s">
        <v>9</v>
      </c>
      <c r="C4519" t="s">
        <v>186</v>
      </c>
      <c r="D4519" t="s">
        <v>115</v>
      </c>
      <c r="E4519">
        <v>4</v>
      </c>
      <c r="F4519">
        <v>70000</v>
      </c>
    </row>
    <row r="4520" spans="1:6" x14ac:dyDescent="0.25">
      <c r="A4520">
        <v>35</v>
      </c>
      <c r="B4520" t="s">
        <v>6</v>
      </c>
      <c r="C4520" t="s">
        <v>12</v>
      </c>
      <c r="D4520" t="s">
        <v>144</v>
      </c>
      <c r="E4520">
        <v>10</v>
      </c>
      <c r="F4520">
        <v>110000</v>
      </c>
    </row>
    <row r="4521" spans="1:6" x14ac:dyDescent="0.25">
      <c r="A4521">
        <v>26</v>
      </c>
      <c r="B4521" t="s">
        <v>9</v>
      </c>
      <c r="C4521" t="s">
        <v>196</v>
      </c>
      <c r="D4521" t="s">
        <v>74</v>
      </c>
      <c r="E4521">
        <v>1</v>
      </c>
      <c r="F4521">
        <v>35000</v>
      </c>
    </row>
    <row r="4522" spans="1:6" x14ac:dyDescent="0.25">
      <c r="A4522">
        <v>32</v>
      </c>
      <c r="B4522" t="s">
        <v>6</v>
      </c>
      <c r="C4522" t="s">
        <v>185</v>
      </c>
      <c r="D4522" t="s">
        <v>112</v>
      </c>
      <c r="E4522">
        <v>5</v>
      </c>
      <c r="F4522">
        <v>60000</v>
      </c>
    </row>
    <row r="4523" spans="1:6" x14ac:dyDescent="0.25">
      <c r="A4523">
        <v>27</v>
      </c>
      <c r="B4523" t="s">
        <v>9</v>
      </c>
      <c r="C4523" t="s">
        <v>186</v>
      </c>
      <c r="D4523" t="s">
        <v>74</v>
      </c>
      <c r="E4523">
        <v>2</v>
      </c>
      <c r="F4523">
        <v>50000</v>
      </c>
    </row>
    <row r="4524" spans="1:6" x14ac:dyDescent="0.25">
      <c r="A4524">
        <v>39</v>
      </c>
      <c r="B4524" t="s">
        <v>6</v>
      </c>
      <c r="C4524" t="s">
        <v>186</v>
      </c>
      <c r="D4524" t="s">
        <v>181</v>
      </c>
      <c r="E4524">
        <v>12</v>
      </c>
      <c r="F4524">
        <v>120000</v>
      </c>
    </row>
    <row r="4525" spans="1:6" x14ac:dyDescent="0.25">
      <c r="A4525">
        <v>23</v>
      </c>
      <c r="B4525" t="s">
        <v>9</v>
      </c>
      <c r="C4525" t="s">
        <v>185</v>
      </c>
      <c r="D4525" t="s">
        <v>112</v>
      </c>
      <c r="E4525">
        <v>1</v>
      </c>
      <c r="F4525">
        <v>32000</v>
      </c>
    </row>
    <row r="4526" spans="1:6" x14ac:dyDescent="0.25">
      <c r="A4526">
        <v>30</v>
      </c>
      <c r="B4526" t="s">
        <v>6</v>
      </c>
      <c r="C4526" t="s">
        <v>185</v>
      </c>
      <c r="D4526" t="s">
        <v>74</v>
      </c>
      <c r="E4526">
        <v>4</v>
      </c>
      <c r="F4526">
        <v>65000</v>
      </c>
    </row>
    <row r="4527" spans="1:6" x14ac:dyDescent="0.25">
      <c r="A4527">
        <v>26</v>
      </c>
      <c r="B4527" t="s">
        <v>9</v>
      </c>
      <c r="C4527" t="s">
        <v>185</v>
      </c>
      <c r="D4527" t="s">
        <v>148</v>
      </c>
      <c r="E4527">
        <v>1</v>
      </c>
      <c r="F4527">
        <v>35000</v>
      </c>
    </row>
    <row r="4528" spans="1:6" x14ac:dyDescent="0.25">
      <c r="A4528">
        <v>42</v>
      </c>
      <c r="B4528" t="s">
        <v>6</v>
      </c>
      <c r="C4528" t="s">
        <v>12</v>
      </c>
      <c r="D4528" t="s">
        <v>144</v>
      </c>
      <c r="E4528">
        <v>14</v>
      </c>
      <c r="F4528">
        <v>130000</v>
      </c>
    </row>
    <row r="4529" spans="1:6" x14ac:dyDescent="0.25">
      <c r="A4529">
        <v>34</v>
      </c>
      <c r="B4529" t="s">
        <v>9</v>
      </c>
      <c r="C4529" t="s">
        <v>186</v>
      </c>
      <c r="D4529" t="s">
        <v>181</v>
      </c>
      <c r="E4529">
        <v>9</v>
      </c>
      <c r="F4529">
        <v>95000</v>
      </c>
    </row>
    <row r="4530" spans="1:6" x14ac:dyDescent="0.25">
      <c r="A4530">
        <v>28</v>
      </c>
      <c r="B4530" t="s">
        <v>6</v>
      </c>
      <c r="C4530" t="s">
        <v>196</v>
      </c>
      <c r="D4530" t="s">
        <v>200</v>
      </c>
      <c r="E4530">
        <v>2</v>
      </c>
      <c r="F4530">
        <v>43000</v>
      </c>
    </row>
    <row r="4531" spans="1:6" x14ac:dyDescent="0.25">
      <c r="A4531">
        <v>31</v>
      </c>
      <c r="B4531" t="s">
        <v>9</v>
      </c>
      <c r="C4531" t="s">
        <v>185</v>
      </c>
      <c r="D4531" t="s">
        <v>148</v>
      </c>
      <c r="E4531">
        <v>4</v>
      </c>
      <c r="F4531">
        <v>50000</v>
      </c>
    </row>
    <row r="4532" spans="1:6" x14ac:dyDescent="0.25">
      <c r="A4532">
        <v>29</v>
      </c>
      <c r="B4532" t="s">
        <v>6</v>
      </c>
      <c r="C4532" t="s">
        <v>185</v>
      </c>
      <c r="D4532" t="s">
        <v>74</v>
      </c>
      <c r="E4532">
        <v>3</v>
      </c>
      <c r="F4532">
        <v>60000</v>
      </c>
    </row>
    <row r="4533" spans="1:6" x14ac:dyDescent="0.25">
      <c r="A4533">
        <v>35</v>
      </c>
      <c r="B4533" t="s">
        <v>9</v>
      </c>
      <c r="C4533" t="s">
        <v>186</v>
      </c>
      <c r="D4533" t="s">
        <v>115</v>
      </c>
      <c r="E4533">
        <v>8</v>
      </c>
      <c r="F4533">
        <v>80000</v>
      </c>
    </row>
    <row r="4534" spans="1:6" x14ac:dyDescent="0.25">
      <c r="A4534">
        <v>26</v>
      </c>
      <c r="B4534" t="s">
        <v>6</v>
      </c>
      <c r="C4534" t="s">
        <v>186</v>
      </c>
      <c r="D4534" t="s">
        <v>98</v>
      </c>
      <c r="E4534">
        <v>2</v>
      </c>
      <c r="F4534">
        <v>48000</v>
      </c>
    </row>
    <row r="4535" spans="1:6" x14ac:dyDescent="0.25">
      <c r="A4535">
        <v>40</v>
      </c>
      <c r="B4535" t="s">
        <v>9</v>
      </c>
      <c r="C4535" t="s">
        <v>12</v>
      </c>
      <c r="D4535" t="s">
        <v>181</v>
      </c>
      <c r="E4535">
        <v>13</v>
      </c>
      <c r="F4535">
        <v>125000</v>
      </c>
    </row>
    <row r="4536" spans="1:6" x14ac:dyDescent="0.25">
      <c r="A4536">
        <v>34</v>
      </c>
      <c r="B4536" t="s">
        <v>6</v>
      </c>
      <c r="C4536" t="s">
        <v>185</v>
      </c>
      <c r="D4536" t="s">
        <v>74</v>
      </c>
      <c r="E4536">
        <v>7</v>
      </c>
      <c r="F4536">
        <v>85000</v>
      </c>
    </row>
    <row r="4537" spans="1:6" x14ac:dyDescent="0.25">
      <c r="A4537">
        <v>26</v>
      </c>
      <c r="B4537" t="s">
        <v>9</v>
      </c>
      <c r="C4537" t="s">
        <v>185</v>
      </c>
      <c r="D4537" t="s">
        <v>112</v>
      </c>
      <c r="E4537">
        <v>2</v>
      </c>
      <c r="F4537">
        <v>42000</v>
      </c>
    </row>
    <row r="4538" spans="1:6" x14ac:dyDescent="0.25">
      <c r="A4538">
        <v>29</v>
      </c>
      <c r="B4538" t="s">
        <v>6</v>
      </c>
      <c r="C4538" t="s">
        <v>186</v>
      </c>
      <c r="D4538" t="s">
        <v>115</v>
      </c>
      <c r="E4538">
        <v>4</v>
      </c>
      <c r="F4538">
        <v>70000</v>
      </c>
    </row>
    <row r="4539" spans="1:6" x14ac:dyDescent="0.25">
      <c r="A4539">
        <v>25</v>
      </c>
      <c r="B4539" t="s">
        <v>9</v>
      </c>
      <c r="C4539" t="s">
        <v>196</v>
      </c>
      <c r="D4539" t="s">
        <v>201</v>
      </c>
      <c r="E4539">
        <v>1</v>
      </c>
      <c r="F4539">
        <v>32000</v>
      </c>
    </row>
    <row r="4540" spans="1:6" x14ac:dyDescent="0.25">
      <c r="A4540">
        <v>33</v>
      </c>
      <c r="B4540" t="s">
        <v>6</v>
      </c>
      <c r="C4540" t="s">
        <v>186</v>
      </c>
      <c r="D4540" t="s">
        <v>74</v>
      </c>
      <c r="E4540">
        <v>6</v>
      </c>
      <c r="F4540">
        <v>80000</v>
      </c>
    </row>
    <row r="4541" spans="1:6" x14ac:dyDescent="0.25">
      <c r="A4541">
        <v>27</v>
      </c>
      <c r="B4541" t="s">
        <v>9</v>
      </c>
      <c r="C4541" t="s">
        <v>185</v>
      </c>
      <c r="D4541" t="s">
        <v>112</v>
      </c>
      <c r="E4541">
        <v>2</v>
      </c>
      <c r="F4541">
        <v>42000</v>
      </c>
    </row>
    <row r="4542" spans="1:6" x14ac:dyDescent="0.25">
      <c r="A4542">
        <v>31</v>
      </c>
      <c r="B4542" t="s">
        <v>6</v>
      </c>
      <c r="C4542" t="s">
        <v>12</v>
      </c>
      <c r="D4542" t="s">
        <v>144</v>
      </c>
      <c r="E4542">
        <v>7</v>
      </c>
      <c r="F4542">
        <v>90000</v>
      </c>
    </row>
    <row r="4543" spans="1:6" x14ac:dyDescent="0.25">
      <c r="A4543">
        <v>29</v>
      </c>
      <c r="B4543" t="s">
        <v>9</v>
      </c>
      <c r="C4543" t="s">
        <v>186</v>
      </c>
      <c r="D4543" t="s">
        <v>74</v>
      </c>
      <c r="E4543">
        <v>4</v>
      </c>
      <c r="F4543">
        <v>65000</v>
      </c>
    </row>
    <row r="4544" spans="1:6" x14ac:dyDescent="0.25">
      <c r="A4544">
        <v>24</v>
      </c>
      <c r="B4544" t="s">
        <v>6</v>
      </c>
      <c r="C4544" t="s">
        <v>185</v>
      </c>
      <c r="D4544" t="s">
        <v>98</v>
      </c>
      <c r="E4544">
        <v>1</v>
      </c>
      <c r="F4544">
        <v>40000</v>
      </c>
    </row>
    <row r="4545" spans="1:6" x14ac:dyDescent="0.25">
      <c r="A4545">
        <v>42</v>
      </c>
      <c r="B4545" t="s">
        <v>9</v>
      </c>
      <c r="C4545" t="s">
        <v>186</v>
      </c>
      <c r="D4545" t="s">
        <v>115</v>
      </c>
      <c r="E4545">
        <v>12</v>
      </c>
      <c r="F4545">
        <v>110000</v>
      </c>
    </row>
    <row r="4546" spans="1:6" x14ac:dyDescent="0.25">
      <c r="A4546">
        <v>34</v>
      </c>
      <c r="B4546" t="s">
        <v>6</v>
      </c>
      <c r="C4546" t="s">
        <v>186</v>
      </c>
      <c r="D4546" t="s">
        <v>181</v>
      </c>
      <c r="E4546">
        <v>10</v>
      </c>
      <c r="F4546">
        <v>105000</v>
      </c>
    </row>
    <row r="4547" spans="1:6" x14ac:dyDescent="0.25">
      <c r="A4547">
        <v>28</v>
      </c>
      <c r="B4547" t="s">
        <v>9</v>
      </c>
      <c r="C4547" t="s">
        <v>185</v>
      </c>
      <c r="D4547" t="s">
        <v>112</v>
      </c>
      <c r="E4547">
        <v>3</v>
      </c>
      <c r="F4547">
        <v>50000</v>
      </c>
    </row>
    <row r="4548" spans="1:6" x14ac:dyDescent="0.25">
      <c r="A4548">
        <v>33</v>
      </c>
      <c r="B4548" t="s">
        <v>6</v>
      </c>
      <c r="C4548" t="s">
        <v>12</v>
      </c>
      <c r="D4548" t="s">
        <v>181</v>
      </c>
      <c r="E4548">
        <v>8</v>
      </c>
      <c r="F4548">
        <v>95000</v>
      </c>
    </row>
    <row r="4549" spans="1:6" x14ac:dyDescent="0.25">
      <c r="A4549">
        <v>29</v>
      </c>
      <c r="B4549" t="s">
        <v>9</v>
      </c>
      <c r="C4549" t="s">
        <v>185</v>
      </c>
      <c r="D4549" t="s">
        <v>74</v>
      </c>
      <c r="E4549">
        <v>3</v>
      </c>
      <c r="F4549">
        <v>60000</v>
      </c>
    </row>
    <row r="4550" spans="1:6" x14ac:dyDescent="0.25">
      <c r="A4550">
        <v>25</v>
      </c>
      <c r="B4550" t="s">
        <v>6</v>
      </c>
      <c r="C4550" t="s">
        <v>196</v>
      </c>
      <c r="D4550" t="s">
        <v>112</v>
      </c>
      <c r="E4550">
        <v>2</v>
      </c>
      <c r="F4550">
        <v>40000</v>
      </c>
    </row>
    <row r="4551" spans="1:6" x14ac:dyDescent="0.25">
      <c r="A4551">
        <v>26</v>
      </c>
      <c r="B4551" t="s">
        <v>9</v>
      </c>
      <c r="C4551" t="s">
        <v>186</v>
      </c>
      <c r="D4551" t="s">
        <v>115</v>
      </c>
      <c r="E4551">
        <v>2</v>
      </c>
      <c r="F4551">
        <v>55000</v>
      </c>
    </row>
    <row r="4552" spans="1:6" x14ac:dyDescent="0.25">
      <c r="A4552">
        <v>30</v>
      </c>
      <c r="B4552" t="s">
        <v>6</v>
      </c>
      <c r="C4552" t="s">
        <v>185</v>
      </c>
      <c r="D4552" t="s">
        <v>74</v>
      </c>
      <c r="E4552">
        <v>5</v>
      </c>
      <c r="F4552">
        <v>70000</v>
      </c>
    </row>
    <row r="4553" spans="1:6" x14ac:dyDescent="0.25">
      <c r="A4553">
        <v>24</v>
      </c>
      <c r="B4553" t="s">
        <v>9</v>
      </c>
      <c r="C4553" t="s">
        <v>196</v>
      </c>
      <c r="D4553" t="s">
        <v>201</v>
      </c>
      <c r="E4553">
        <v>1</v>
      </c>
      <c r="F4553">
        <v>32000</v>
      </c>
    </row>
    <row r="4554" spans="1:6" x14ac:dyDescent="0.25">
      <c r="A4554">
        <v>31</v>
      </c>
      <c r="B4554" t="s">
        <v>6</v>
      </c>
      <c r="C4554" t="s">
        <v>186</v>
      </c>
      <c r="D4554" t="s">
        <v>181</v>
      </c>
      <c r="E4554">
        <v>7</v>
      </c>
      <c r="F4554">
        <v>90000</v>
      </c>
    </row>
    <row r="4555" spans="1:6" x14ac:dyDescent="0.25">
      <c r="A4555">
        <v>27</v>
      </c>
      <c r="B4555" t="s">
        <v>9</v>
      </c>
      <c r="C4555" t="s">
        <v>185</v>
      </c>
      <c r="D4555" t="s">
        <v>74</v>
      </c>
      <c r="E4555">
        <v>2</v>
      </c>
      <c r="F4555">
        <v>50000</v>
      </c>
    </row>
    <row r="4556" spans="1:6" x14ac:dyDescent="0.25">
      <c r="A4556">
        <v>35</v>
      </c>
      <c r="B4556" t="s">
        <v>6</v>
      </c>
      <c r="C4556" t="s">
        <v>12</v>
      </c>
      <c r="D4556" t="s">
        <v>144</v>
      </c>
      <c r="E4556">
        <v>10</v>
      </c>
      <c r="F4556">
        <v>110000</v>
      </c>
    </row>
    <row r="4557" spans="1:6" x14ac:dyDescent="0.25">
      <c r="A4557">
        <v>26</v>
      </c>
      <c r="B4557" t="s">
        <v>9</v>
      </c>
      <c r="C4557" t="s">
        <v>185</v>
      </c>
      <c r="D4557" t="s">
        <v>112</v>
      </c>
      <c r="E4557">
        <v>1</v>
      </c>
      <c r="F4557">
        <v>32000</v>
      </c>
    </row>
    <row r="4558" spans="1:6" x14ac:dyDescent="0.25">
      <c r="A4558">
        <v>32</v>
      </c>
      <c r="B4558" t="s">
        <v>6</v>
      </c>
      <c r="C4558" t="s">
        <v>186</v>
      </c>
      <c r="D4558" t="s">
        <v>74</v>
      </c>
      <c r="E4558">
        <v>6</v>
      </c>
      <c r="F4558">
        <v>80000</v>
      </c>
    </row>
    <row r="4559" spans="1:6" x14ac:dyDescent="0.25">
      <c r="A4559">
        <v>29</v>
      </c>
      <c r="B4559" t="s">
        <v>9</v>
      </c>
      <c r="C4559" t="s">
        <v>186</v>
      </c>
      <c r="D4559" t="s">
        <v>115</v>
      </c>
      <c r="E4559">
        <v>4</v>
      </c>
      <c r="F4559">
        <v>70000</v>
      </c>
    </row>
    <row r="4560" spans="1:6" x14ac:dyDescent="0.25">
      <c r="A4560">
        <v>25</v>
      </c>
      <c r="B4560" t="s">
        <v>6</v>
      </c>
      <c r="C4560" t="s">
        <v>196</v>
      </c>
      <c r="D4560" t="s">
        <v>74</v>
      </c>
      <c r="E4560">
        <v>2</v>
      </c>
      <c r="F4560">
        <v>45000</v>
      </c>
    </row>
    <row r="4561" spans="1:6" x14ac:dyDescent="0.25">
      <c r="A4561">
        <v>33</v>
      </c>
      <c r="B4561" t="s">
        <v>9</v>
      </c>
      <c r="C4561" t="s">
        <v>185</v>
      </c>
      <c r="D4561" t="s">
        <v>112</v>
      </c>
      <c r="E4561">
        <v>7</v>
      </c>
      <c r="F4561">
        <v>65000</v>
      </c>
    </row>
    <row r="4562" spans="1:6" x14ac:dyDescent="0.25">
      <c r="A4562">
        <v>27</v>
      </c>
      <c r="B4562" t="s">
        <v>6</v>
      </c>
      <c r="C4562" t="s">
        <v>186</v>
      </c>
      <c r="D4562" t="s">
        <v>74</v>
      </c>
      <c r="E4562">
        <v>2</v>
      </c>
      <c r="F4562">
        <v>50000</v>
      </c>
    </row>
    <row r="4563" spans="1:6" x14ac:dyDescent="0.25">
      <c r="A4563">
        <v>28</v>
      </c>
      <c r="B4563" t="s">
        <v>9</v>
      </c>
      <c r="C4563" t="s">
        <v>185</v>
      </c>
      <c r="D4563" t="s">
        <v>148</v>
      </c>
      <c r="E4563">
        <v>3</v>
      </c>
      <c r="F4563">
        <v>45000</v>
      </c>
    </row>
    <row r="4564" spans="1:6" x14ac:dyDescent="0.25">
      <c r="A4564">
        <v>34</v>
      </c>
      <c r="B4564" t="s">
        <v>6</v>
      </c>
      <c r="C4564" t="s">
        <v>12</v>
      </c>
      <c r="D4564" t="s">
        <v>181</v>
      </c>
      <c r="E4564">
        <v>9</v>
      </c>
      <c r="F4564">
        <v>95000</v>
      </c>
    </row>
    <row r="4565" spans="1:6" x14ac:dyDescent="0.25">
      <c r="A4565">
        <v>30</v>
      </c>
      <c r="B4565" t="s">
        <v>9</v>
      </c>
      <c r="C4565" t="s">
        <v>185</v>
      </c>
      <c r="D4565" t="s">
        <v>74</v>
      </c>
      <c r="E4565">
        <v>4</v>
      </c>
      <c r="F4565">
        <v>65000</v>
      </c>
    </row>
    <row r="4566" spans="1:6" x14ac:dyDescent="0.25">
      <c r="A4566">
        <v>26</v>
      </c>
      <c r="B4566" t="s">
        <v>6</v>
      </c>
      <c r="C4566" t="s">
        <v>185</v>
      </c>
      <c r="D4566" t="s">
        <v>148</v>
      </c>
      <c r="E4566">
        <v>2</v>
      </c>
      <c r="F4566">
        <v>38000</v>
      </c>
    </row>
    <row r="4567" spans="1:6" x14ac:dyDescent="0.25">
      <c r="A4567">
        <v>42</v>
      </c>
      <c r="B4567" t="s">
        <v>9</v>
      </c>
      <c r="C4567" t="s">
        <v>186</v>
      </c>
      <c r="D4567" t="s">
        <v>144</v>
      </c>
      <c r="E4567">
        <v>13</v>
      </c>
      <c r="F4567">
        <v>125000</v>
      </c>
    </row>
    <row r="4568" spans="1:6" x14ac:dyDescent="0.25">
      <c r="A4568">
        <v>34</v>
      </c>
      <c r="B4568" t="s">
        <v>6</v>
      </c>
      <c r="C4568" t="s">
        <v>186</v>
      </c>
      <c r="D4568" t="s">
        <v>74</v>
      </c>
      <c r="E4568">
        <v>8</v>
      </c>
      <c r="F4568">
        <v>90000</v>
      </c>
    </row>
    <row r="4569" spans="1:6" x14ac:dyDescent="0.25">
      <c r="A4569">
        <v>28</v>
      </c>
      <c r="B4569" t="s">
        <v>9</v>
      </c>
      <c r="C4569" t="s">
        <v>196</v>
      </c>
      <c r="D4569" t="s">
        <v>200</v>
      </c>
      <c r="E4569">
        <v>2</v>
      </c>
      <c r="F4569">
        <v>43000</v>
      </c>
    </row>
    <row r="4570" spans="1:6" x14ac:dyDescent="0.25">
      <c r="A4570">
        <v>31</v>
      </c>
      <c r="B4570" t="s">
        <v>6</v>
      </c>
      <c r="C4570" t="s">
        <v>185</v>
      </c>
      <c r="D4570" t="s">
        <v>112</v>
      </c>
      <c r="E4570">
        <v>5</v>
      </c>
      <c r="F4570">
        <v>60000</v>
      </c>
    </row>
    <row r="4571" spans="1:6" x14ac:dyDescent="0.25">
      <c r="A4571">
        <v>29</v>
      </c>
      <c r="B4571" t="s">
        <v>9</v>
      </c>
      <c r="C4571" t="s">
        <v>186</v>
      </c>
      <c r="D4571" t="s">
        <v>74</v>
      </c>
      <c r="E4571">
        <v>3</v>
      </c>
      <c r="F4571">
        <v>60000</v>
      </c>
    </row>
    <row r="4572" spans="1:6" x14ac:dyDescent="0.25">
      <c r="A4572">
        <v>35</v>
      </c>
      <c r="B4572" t="s">
        <v>6</v>
      </c>
      <c r="C4572" t="s">
        <v>12</v>
      </c>
      <c r="D4572" t="s">
        <v>144</v>
      </c>
      <c r="E4572">
        <v>10</v>
      </c>
      <c r="F4572">
        <v>110000</v>
      </c>
    </row>
    <row r="4573" spans="1:6" x14ac:dyDescent="0.25">
      <c r="A4573">
        <v>26</v>
      </c>
      <c r="B4573" t="s">
        <v>9</v>
      </c>
      <c r="C4573" t="s">
        <v>185</v>
      </c>
      <c r="D4573" t="s">
        <v>74</v>
      </c>
      <c r="E4573">
        <v>1</v>
      </c>
      <c r="F4573">
        <v>35000</v>
      </c>
    </row>
    <row r="4574" spans="1:6" x14ac:dyDescent="0.25">
      <c r="A4574">
        <v>32</v>
      </c>
      <c r="B4574" t="s">
        <v>6</v>
      </c>
      <c r="C4574" t="s">
        <v>186</v>
      </c>
      <c r="D4574" t="s">
        <v>181</v>
      </c>
      <c r="E4574">
        <v>6</v>
      </c>
      <c r="F4574">
        <v>95000</v>
      </c>
    </row>
    <row r="4575" spans="1:6" x14ac:dyDescent="0.25">
      <c r="A4575">
        <v>27</v>
      </c>
      <c r="B4575" t="s">
        <v>9</v>
      </c>
      <c r="C4575" t="s">
        <v>186</v>
      </c>
      <c r="D4575" t="s">
        <v>112</v>
      </c>
      <c r="E4575">
        <v>2</v>
      </c>
      <c r="F4575">
        <v>42000</v>
      </c>
    </row>
    <row r="4576" spans="1:6" x14ac:dyDescent="0.25">
      <c r="A4576">
        <v>39</v>
      </c>
      <c r="B4576" t="s">
        <v>6</v>
      </c>
      <c r="C4576" t="s">
        <v>186</v>
      </c>
      <c r="D4576" t="s">
        <v>115</v>
      </c>
      <c r="E4576">
        <v>11</v>
      </c>
      <c r="F4576">
        <v>100000</v>
      </c>
    </row>
    <row r="4577" spans="1:6" x14ac:dyDescent="0.25">
      <c r="A4577">
        <v>23</v>
      </c>
      <c r="B4577" t="s">
        <v>9</v>
      </c>
      <c r="C4577" t="s">
        <v>185</v>
      </c>
      <c r="D4577" t="s">
        <v>148</v>
      </c>
      <c r="E4577">
        <v>1</v>
      </c>
      <c r="F4577">
        <v>32000</v>
      </c>
    </row>
    <row r="4578" spans="1:6" x14ac:dyDescent="0.25">
      <c r="A4578">
        <v>30</v>
      </c>
      <c r="B4578" t="s">
        <v>6</v>
      </c>
      <c r="C4578" t="s">
        <v>185</v>
      </c>
      <c r="D4578" t="s">
        <v>74</v>
      </c>
      <c r="E4578">
        <v>4</v>
      </c>
      <c r="F4578">
        <v>65000</v>
      </c>
    </row>
    <row r="4579" spans="1:6" x14ac:dyDescent="0.25">
      <c r="A4579">
        <v>26</v>
      </c>
      <c r="B4579" t="s">
        <v>9</v>
      </c>
      <c r="C4579" t="s">
        <v>185</v>
      </c>
      <c r="D4579" t="s">
        <v>112</v>
      </c>
      <c r="E4579">
        <v>2</v>
      </c>
      <c r="F4579">
        <v>42000</v>
      </c>
    </row>
    <row r="4580" spans="1:6" x14ac:dyDescent="0.25">
      <c r="A4580">
        <v>42</v>
      </c>
      <c r="B4580" t="s">
        <v>6</v>
      </c>
      <c r="C4580" t="s">
        <v>12</v>
      </c>
      <c r="D4580" t="s">
        <v>181</v>
      </c>
      <c r="E4580">
        <v>14</v>
      </c>
      <c r="F4580">
        <v>130000</v>
      </c>
    </row>
    <row r="4581" spans="1:6" x14ac:dyDescent="0.25">
      <c r="A4581">
        <v>34</v>
      </c>
      <c r="B4581" t="s">
        <v>9</v>
      </c>
      <c r="C4581" t="s">
        <v>186</v>
      </c>
      <c r="D4581" t="s">
        <v>181</v>
      </c>
      <c r="E4581">
        <v>9</v>
      </c>
      <c r="F4581">
        <v>95000</v>
      </c>
    </row>
    <row r="4582" spans="1:6" x14ac:dyDescent="0.25">
      <c r="A4582">
        <v>28</v>
      </c>
      <c r="B4582" t="s">
        <v>6</v>
      </c>
      <c r="C4582" t="s">
        <v>196</v>
      </c>
      <c r="D4582" t="s">
        <v>98</v>
      </c>
      <c r="E4582">
        <v>2</v>
      </c>
      <c r="F4582">
        <v>43000</v>
      </c>
    </row>
    <row r="4583" spans="1:6" x14ac:dyDescent="0.25">
      <c r="A4583">
        <v>31</v>
      </c>
      <c r="B4583" t="s">
        <v>9</v>
      </c>
      <c r="C4583" t="s">
        <v>185</v>
      </c>
      <c r="D4583" t="s">
        <v>148</v>
      </c>
      <c r="E4583">
        <v>4</v>
      </c>
      <c r="F4583">
        <v>50000</v>
      </c>
    </row>
    <row r="4584" spans="1:6" x14ac:dyDescent="0.25">
      <c r="A4584">
        <v>29</v>
      </c>
      <c r="B4584" t="s">
        <v>6</v>
      </c>
      <c r="C4584" t="s">
        <v>185</v>
      </c>
      <c r="D4584" t="s">
        <v>74</v>
      </c>
      <c r="E4584">
        <v>3</v>
      </c>
      <c r="F4584">
        <v>60000</v>
      </c>
    </row>
    <row r="4585" spans="1:6" x14ac:dyDescent="0.25">
      <c r="A4585">
        <v>35</v>
      </c>
      <c r="B4585" t="s">
        <v>9</v>
      </c>
      <c r="C4585" t="s">
        <v>186</v>
      </c>
      <c r="D4585" t="s">
        <v>115</v>
      </c>
      <c r="E4585">
        <v>8</v>
      </c>
      <c r="F4585">
        <v>80000</v>
      </c>
    </row>
    <row r="4586" spans="1:6" x14ac:dyDescent="0.25">
      <c r="A4586">
        <v>26</v>
      </c>
      <c r="B4586" t="s">
        <v>6</v>
      </c>
      <c r="C4586" t="s">
        <v>186</v>
      </c>
      <c r="D4586" t="s">
        <v>98</v>
      </c>
      <c r="E4586">
        <v>2</v>
      </c>
      <c r="F4586">
        <v>48000</v>
      </c>
    </row>
    <row r="4587" spans="1:6" x14ac:dyDescent="0.25">
      <c r="A4587">
        <v>40</v>
      </c>
      <c r="B4587" t="s">
        <v>9</v>
      </c>
      <c r="C4587" t="s">
        <v>12</v>
      </c>
      <c r="D4587" t="s">
        <v>181</v>
      </c>
      <c r="E4587">
        <v>13</v>
      </c>
      <c r="F4587">
        <v>125000</v>
      </c>
    </row>
    <row r="4588" spans="1:6" x14ac:dyDescent="0.25">
      <c r="A4588">
        <v>34</v>
      </c>
      <c r="B4588" t="s">
        <v>6</v>
      </c>
      <c r="C4588" t="s">
        <v>185</v>
      </c>
      <c r="D4588" t="s">
        <v>74</v>
      </c>
      <c r="E4588">
        <v>7</v>
      </c>
      <c r="F4588">
        <v>85000</v>
      </c>
    </row>
    <row r="4589" spans="1:6" x14ac:dyDescent="0.25">
      <c r="A4589">
        <v>26</v>
      </c>
      <c r="B4589" t="s">
        <v>9</v>
      </c>
      <c r="C4589" t="s">
        <v>185</v>
      </c>
      <c r="D4589" t="s">
        <v>112</v>
      </c>
      <c r="E4589">
        <v>2</v>
      </c>
      <c r="F4589">
        <v>42000</v>
      </c>
    </row>
    <row r="4590" spans="1:6" x14ac:dyDescent="0.25">
      <c r="A4590">
        <v>29</v>
      </c>
      <c r="B4590" t="s">
        <v>6</v>
      </c>
      <c r="C4590" t="s">
        <v>186</v>
      </c>
      <c r="D4590" t="s">
        <v>115</v>
      </c>
      <c r="E4590">
        <v>4</v>
      </c>
      <c r="F4590">
        <v>70000</v>
      </c>
    </row>
    <row r="4591" spans="1:6" x14ac:dyDescent="0.25">
      <c r="A4591">
        <v>25</v>
      </c>
      <c r="B4591" t="s">
        <v>9</v>
      </c>
      <c r="C4591" t="s">
        <v>196</v>
      </c>
      <c r="D4591" t="s">
        <v>148</v>
      </c>
      <c r="E4591">
        <v>1</v>
      </c>
      <c r="F4591">
        <v>32000</v>
      </c>
    </row>
    <row r="4592" spans="1:6" x14ac:dyDescent="0.25">
      <c r="A4592">
        <v>33</v>
      </c>
      <c r="B4592" t="s">
        <v>6</v>
      </c>
      <c r="C4592" t="s">
        <v>186</v>
      </c>
      <c r="D4592" t="s">
        <v>74</v>
      </c>
      <c r="E4592">
        <v>6</v>
      </c>
      <c r="F4592">
        <v>80000</v>
      </c>
    </row>
    <row r="4593" spans="1:6" x14ac:dyDescent="0.25">
      <c r="A4593">
        <v>27</v>
      </c>
      <c r="B4593" t="s">
        <v>9</v>
      </c>
      <c r="C4593" t="s">
        <v>185</v>
      </c>
      <c r="D4593" t="s">
        <v>112</v>
      </c>
      <c r="E4593">
        <v>2</v>
      </c>
      <c r="F4593">
        <v>42000</v>
      </c>
    </row>
    <row r="4594" spans="1:6" x14ac:dyDescent="0.25">
      <c r="A4594">
        <v>31</v>
      </c>
      <c r="B4594" t="s">
        <v>6</v>
      </c>
      <c r="C4594" t="s">
        <v>12</v>
      </c>
      <c r="D4594" t="s">
        <v>144</v>
      </c>
      <c r="E4594">
        <v>7</v>
      </c>
      <c r="F4594">
        <v>90000</v>
      </c>
    </row>
    <row r="4595" spans="1:6" x14ac:dyDescent="0.25">
      <c r="A4595">
        <v>29</v>
      </c>
      <c r="B4595" t="s">
        <v>9</v>
      </c>
      <c r="C4595" t="s">
        <v>186</v>
      </c>
      <c r="D4595" t="s">
        <v>74</v>
      </c>
      <c r="E4595">
        <v>4</v>
      </c>
      <c r="F4595">
        <v>65000</v>
      </c>
    </row>
    <row r="4596" spans="1:6" x14ac:dyDescent="0.25">
      <c r="A4596">
        <v>24</v>
      </c>
      <c r="B4596" t="s">
        <v>6</v>
      </c>
      <c r="C4596" t="s">
        <v>185</v>
      </c>
      <c r="D4596" t="s">
        <v>98</v>
      </c>
      <c r="E4596">
        <v>1</v>
      </c>
      <c r="F4596">
        <v>40000</v>
      </c>
    </row>
    <row r="4597" spans="1:6" x14ac:dyDescent="0.25">
      <c r="A4597">
        <v>42</v>
      </c>
      <c r="B4597" t="s">
        <v>9</v>
      </c>
      <c r="C4597" t="s">
        <v>186</v>
      </c>
      <c r="D4597" t="s">
        <v>115</v>
      </c>
      <c r="E4597">
        <v>12</v>
      </c>
      <c r="F4597">
        <v>110000</v>
      </c>
    </row>
    <row r="4598" spans="1:6" x14ac:dyDescent="0.25">
      <c r="A4598">
        <v>34</v>
      </c>
      <c r="B4598" t="s">
        <v>6</v>
      </c>
      <c r="C4598" t="s">
        <v>186</v>
      </c>
      <c r="D4598" t="s">
        <v>181</v>
      </c>
      <c r="E4598">
        <v>10</v>
      </c>
      <c r="F4598">
        <v>105000</v>
      </c>
    </row>
    <row r="4599" spans="1:6" x14ac:dyDescent="0.25">
      <c r="A4599">
        <v>28</v>
      </c>
      <c r="B4599" t="s">
        <v>9</v>
      </c>
      <c r="C4599" t="s">
        <v>185</v>
      </c>
      <c r="D4599" t="s">
        <v>112</v>
      </c>
      <c r="E4599">
        <v>3</v>
      </c>
      <c r="F4599">
        <v>50000</v>
      </c>
    </row>
    <row r="4600" spans="1:6" x14ac:dyDescent="0.25">
      <c r="A4600">
        <v>33</v>
      </c>
      <c r="B4600" t="s">
        <v>6</v>
      </c>
      <c r="C4600" t="s">
        <v>12</v>
      </c>
      <c r="D4600" t="s">
        <v>181</v>
      </c>
      <c r="E4600">
        <v>8</v>
      </c>
      <c r="F4600">
        <v>95000</v>
      </c>
    </row>
    <row r="4601" spans="1:6" x14ac:dyDescent="0.25">
      <c r="A4601">
        <v>29</v>
      </c>
      <c r="B4601" t="s">
        <v>9</v>
      </c>
      <c r="C4601" t="s">
        <v>185</v>
      </c>
      <c r="D4601" t="s">
        <v>74</v>
      </c>
      <c r="E4601">
        <v>3</v>
      </c>
      <c r="F4601">
        <v>60000</v>
      </c>
    </row>
    <row r="4602" spans="1:6" x14ac:dyDescent="0.25">
      <c r="A4602">
        <v>25</v>
      </c>
      <c r="B4602" t="s">
        <v>6</v>
      </c>
      <c r="C4602" t="s">
        <v>196</v>
      </c>
      <c r="D4602" t="s">
        <v>112</v>
      </c>
      <c r="E4602">
        <v>2</v>
      </c>
      <c r="F4602">
        <v>40000</v>
      </c>
    </row>
    <row r="4603" spans="1:6" x14ac:dyDescent="0.25">
      <c r="A4603">
        <v>26</v>
      </c>
      <c r="B4603" t="s">
        <v>9</v>
      </c>
      <c r="C4603" t="s">
        <v>186</v>
      </c>
      <c r="D4603" t="s">
        <v>115</v>
      </c>
      <c r="E4603">
        <v>2</v>
      </c>
      <c r="F4603">
        <v>55000</v>
      </c>
    </row>
    <row r="4604" spans="1:6" x14ac:dyDescent="0.25">
      <c r="A4604">
        <v>30</v>
      </c>
      <c r="B4604" t="s">
        <v>6</v>
      </c>
      <c r="C4604" t="s">
        <v>185</v>
      </c>
      <c r="D4604" t="s">
        <v>74</v>
      </c>
      <c r="E4604">
        <v>5</v>
      </c>
      <c r="F4604">
        <v>70000</v>
      </c>
    </row>
    <row r="4605" spans="1:6" x14ac:dyDescent="0.25">
      <c r="A4605">
        <v>24</v>
      </c>
      <c r="B4605" t="s">
        <v>9</v>
      </c>
      <c r="C4605" t="s">
        <v>196</v>
      </c>
      <c r="D4605" t="s">
        <v>201</v>
      </c>
      <c r="E4605">
        <v>1</v>
      </c>
      <c r="F4605">
        <v>32000</v>
      </c>
    </row>
    <row r="4606" spans="1:6" x14ac:dyDescent="0.25">
      <c r="A4606">
        <v>31</v>
      </c>
      <c r="B4606" t="s">
        <v>6</v>
      </c>
      <c r="C4606" t="s">
        <v>186</v>
      </c>
      <c r="D4606" t="s">
        <v>181</v>
      </c>
      <c r="E4606">
        <v>7</v>
      </c>
      <c r="F4606">
        <v>90000</v>
      </c>
    </row>
    <row r="4607" spans="1:6" x14ac:dyDescent="0.25">
      <c r="A4607">
        <v>27</v>
      </c>
      <c r="B4607" t="s">
        <v>9</v>
      </c>
      <c r="C4607" t="s">
        <v>185</v>
      </c>
      <c r="D4607" t="s">
        <v>74</v>
      </c>
      <c r="E4607">
        <v>2</v>
      </c>
      <c r="F4607">
        <v>50000</v>
      </c>
    </row>
    <row r="4608" spans="1:6" x14ac:dyDescent="0.25">
      <c r="A4608">
        <v>35</v>
      </c>
      <c r="B4608" t="s">
        <v>6</v>
      </c>
      <c r="C4608" t="s">
        <v>12</v>
      </c>
      <c r="D4608" t="s">
        <v>144</v>
      </c>
      <c r="E4608">
        <v>10</v>
      </c>
      <c r="F4608">
        <v>110000</v>
      </c>
    </row>
    <row r="4609" spans="1:6" x14ac:dyDescent="0.25">
      <c r="A4609">
        <v>26</v>
      </c>
      <c r="B4609" t="s">
        <v>9</v>
      </c>
      <c r="C4609" t="s">
        <v>185</v>
      </c>
      <c r="D4609" t="s">
        <v>112</v>
      </c>
      <c r="E4609">
        <v>1</v>
      </c>
      <c r="F4609">
        <v>32000</v>
      </c>
    </row>
    <row r="4610" spans="1:6" x14ac:dyDescent="0.25">
      <c r="A4610">
        <v>32</v>
      </c>
      <c r="B4610" t="s">
        <v>6</v>
      </c>
      <c r="C4610" t="s">
        <v>186</v>
      </c>
      <c r="D4610" t="s">
        <v>74</v>
      </c>
      <c r="E4610">
        <v>6</v>
      </c>
      <c r="F4610">
        <v>80000</v>
      </c>
    </row>
    <row r="4611" spans="1:6" x14ac:dyDescent="0.25">
      <c r="A4611">
        <v>29</v>
      </c>
      <c r="B4611" t="s">
        <v>9</v>
      </c>
      <c r="C4611" t="s">
        <v>186</v>
      </c>
      <c r="D4611" t="s">
        <v>115</v>
      </c>
      <c r="E4611">
        <v>4</v>
      </c>
      <c r="F4611">
        <v>70000</v>
      </c>
    </row>
    <row r="4612" spans="1:6" x14ac:dyDescent="0.25">
      <c r="A4612">
        <v>25</v>
      </c>
      <c r="B4612" t="s">
        <v>6</v>
      </c>
      <c r="C4612" t="s">
        <v>196</v>
      </c>
      <c r="D4612" t="s">
        <v>74</v>
      </c>
      <c r="E4612">
        <v>2</v>
      </c>
      <c r="F4612">
        <v>45000</v>
      </c>
    </row>
    <row r="4613" spans="1:6" x14ac:dyDescent="0.25">
      <c r="A4613">
        <v>33</v>
      </c>
      <c r="B4613" t="s">
        <v>9</v>
      </c>
      <c r="C4613" t="s">
        <v>185</v>
      </c>
      <c r="D4613" t="s">
        <v>112</v>
      </c>
      <c r="E4613">
        <v>7</v>
      </c>
      <c r="F4613">
        <v>65000</v>
      </c>
    </row>
    <row r="4614" spans="1:6" x14ac:dyDescent="0.25">
      <c r="A4614">
        <v>27</v>
      </c>
      <c r="B4614" t="s">
        <v>6</v>
      </c>
      <c r="C4614" t="s">
        <v>186</v>
      </c>
      <c r="D4614" t="s">
        <v>74</v>
      </c>
      <c r="E4614">
        <v>2</v>
      </c>
      <c r="F4614">
        <v>50000</v>
      </c>
    </row>
    <row r="4615" spans="1:6" x14ac:dyDescent="0.25">
      <c r="A4615">
        <v>28</v>
      </c>
      <c r="B4615" t="s">
        <v>9</v>
      </c>
      <c r="C4615" t="s">
        <v>185</v>
      </c>
      <c r="D4615" t="s">
        <v>148</v>
      </c>
      <c r="E4615">
        <v>3</v>
      </c>
      <c r="F4615">
        <v>45000</v>
      </c>
    </row>
    <row r="4616" spans="1:6" x14ac:dyDescent="0.25">
      <c r="A4616">
        <v>34</v>
      </c>
      <c r="B4616" t="s">
        <v>6</v>
      </c>
      <c r="C4616" t="s">
        <v>12</v>
      </c>
      <c r="D4616" t="s">
        <v>181</v>
      </c>
      <c r="E4616">
        <v>9</v>
      </c>
      <c r="F4616">
        <v>95000</v>
      </c>
    </row>
    <row r="4617" spans="1:6" x14ac:dyDescent="0.25">
      <c r="A4617">
        <v>30</v>
      </c>
      <c r="B4617" t="s">
        <v>9</v>
      </c>
      <c r="C4617" t="s">
        <v>185</v>
      </c>
      <c r="D4617" t="s">
        <v>74</v>
      </c>
      <c r="E4617">
        <v>4</v>
      </c>
      <c r="F4617">
        <v>65000</v>
      </c>
    </row>
    <row r="4618" spans="1:6" x14ac:dyDescent="0.25">
      <c r="A4618">
        <v>26</v>
      </c>
      <c r="B4618" t="s">
        <v>6</v>
      </c>
      <c r="C4618" t="s">
        <v>185</v>
      </c>
      <c r="D4618" t="s">
        <v>148</v>
      </c>
      <c r="E4618">
        <v>2</v>
      </c>
      <c r="F4618">
        <v>38000</v>
      </c>
    </row>
    <row r="4619" spans="1:6" x14ac:dyDescent="0.25">
      <c r="A4619">
        <v>42</v>
      </c>
      <c r="B4619" t="s">
        <v>9</v>
      </c>
      <c r="C4619" t="s">
        <v>186</v>
      </c>
      <c r="D4619" t="s">
        <v>144</v>
      </c>
      <c r="E4619">
        <v>13</v>
      </c>
      <c r="F4619">
        <v>125000</v>
      </c>
    </row>
    <row r="4620" spans="1:6" x14ac:dyDescent="0.25">
      <c r="A4620">
        <v>34</v>
      </c>
      <c r="B4620" t="s">
        <v>6</v>
      </c>
      <c r="C4620" t="s">
        <v>186</v>
      </c>
      <c r="D4620" t="s">
        <v>74</v>
      </c>
      <c r="E4620">
        <v>8</v>
      </c>
      <c r="F4620">
        <v>90000</v>
      </c>
    </row>
    <row r="4621" spans="1:6" x14ac:dyDescent="0.25">
      <c r="A4621">
        <v>28</v>
      </c>
      <c r="B4621" t="s">
        <v>9</v>
      </c>
      <c r="C4621" t="s">
        <v>196</v>
      </c>
      <c r="D4621" t="s">
        <v>200</v>
      </c>
      <c r="E4621">
        <v>2</v>
      </c>
      <c r="F4621">
        <v>43000</v>
      </c>
    </row>
    <row r="4622" spans="1:6" x14ac:dyDescent="0.25">
      <c r="A4622">
        <v>31</v>
      </c>
      <c r="B4622" t="s">
        <v>6</v>
      </c>
      <c r="C4622" t="s">
        <v>185</v>
      </c>
      <c r="D4622" t="s">
        <v>112</v>
      </c>
      <c r="E4622">
        <v>5</v>
      </c>
      <c r="F4622">
        <v>60000</v>
      </c>
    </row>
    <row r="4623" spans="1:6" x14ac:dyDescent="0.25">
      <c r="A4623">
        <v>29</v>
      </c>
      <c r="B4623" t="s">
        <v>9</v>
      </c>
      <c r="C4623" t="s">
        <v>186</v>
      </c>
      <c r="D4623" t="s">
        <v>74</v>
      </c>
      <c r="E4623">
        <v>3</v>
      </c>
      <c r="F4623">
        <v>60000</v>
      </c>
    </row>
    <row r="4624" spans="1:6" x14ac:dyDescent="0.25">
      <c r="A4624">
        <v>35</v>
      </c>
      <c r="B4624" t="s">
        <v>6</v>
      </c>
      <c r="C4624" t="s">
        <v>12</v>
      </c>
      <c r="D4624" t="s">
        <v>144</v>
      </c>
      <c r="E4624">
        <v>10</v>
      </c>
      <c r="F4624">
        <v>110000</v>
      </c>
    </row>
    <row r="4625" spans="1:6" x14ac:dyDescent="0.25">
      <c r="A4625">
        <v>26</v>
      </c>
      <c r="B4625" t="s">
        <v>9</v>
      </c>
      <c r="C4625" t="s">
        <v>185</v>
      </c>
      <c r="D4625" t="s">
        <v>74</v>
      </c>
      <c r="E4625">
        <v>1</v>
      </c>
      <c r="F4625">
        <v>35000</v>
      </c>
    </row>
    <row r="4626" spans="1:6" x14ac:dyDescent="0.25">
      <c r="A4626">
        <v>32</v>
      </c>
      <c r="B4626" t="s">
        <v>6</v>
      </c>
      <c r="C4626" t="s">
        <v>186</v>
      </c>
      <c r="D4626" t="s">
        <v>181</v>
      </c>
      <c r="E4626">
        <v>6</v>
      </c>
      <c r="F4626">
        <v>95000</v>
      </c>
    </row>
    <row r="4627" spans="1:6" x14ac:dyDescent="0.25">
      <c r="A4627">
        <v>27</v>
      </c>
      <c r="B4627" t="s">
        <v>9</v>
      </c>
      <c r="C4627" t="s">
        <v>186</v>
      </c>
      <c r="D4627" t="s">
        <v>112</v>
      </c>
      <c r="E4627">
        <v>2</v>
      </c>
      <c r="F4627">
        <v>42000</v>
      </c>
    </row>
    <row r="4628" spans="1:6" x14ac:dyDescent="0.25">
      <c r="A4628">
        <v>39</v>
      </c>
      <c r="B4628" t="s">
        <v>6</v>
      </c>
      <c r="C4628" t="s">
        <v>186</v>
      </c>
      <c r="D4628" t="s">
        <v>115</v>
      </c>
      <c r="E4628">
        <v>11</v>
      </c>
      <c r="F4628">
        <v>100000</v>
      </c>
    </row>
    <row r="4629" spans="1:6" x14ac:dyDescent="0.25">
      <c r="A4629">
        <v>23</v>
      </c>
      <c r="B4629" t="s">
        <v>9</v>
      </c>
      <c r="C4629" t="s">
        <v>185</v>
      </c>
      <c r="D4629" t="s">
        <v>148</v>
      </c>
      <c r="E4629">
        <v>1</v>
      </c>
      <c r="F4629">
        <v>32000</v>
      </c>
    </row>
    <row r="4630" spans="1:6" x14ac:dyDescent="0.25">
      <c r="A4630">
        <v>30</v>
      </c>
      <c r="B4630" t="s">
        <v>6</v>
      </c>
      <c r="C4630" t="s">
        <v>185</v>
      </c>
      <c r="D4630" t="s">
        <v>74</v>
      </c>
      <c r="E4630">
        <v>4</v>
      </c>
      <c r="F4630">
        <v>65000</v>
      </c>
    </row>
    <row r="4631" spans="1:6" x14ac:dyDescent="0.25">
      <c r="A4631">
        <v>26</v>
      </c>
      <c r="B4631" t="s">
        <v>9</v>
      </c>
      <c r="C4631" t="s">
        <v>185</v>
      </c>
      <c r="D4631" t="s">
        <v>112</v>
      </c>
      <c r="E4631">
        <v>2</v>
      </c>
      <c r="F4631">
        <v>42000</v>
      </c>
    </row>
    <row r="4632" spans="1:6" x14ac:dyDescent="0.25">
      <c r="A4632">
        <v>42</v>
      </c>
      <c r="B4632" t="s">
        <v>6</v>
      </c>
      <c r="C4632" t="s">
        <v>12</v>
      </c>
      <c r="D4632" t="s">
        <v>181</v>
      </c>
      <c r="E4632">
        <v>14</v>
      </c>
      <c r="F4632">
        <v>130000</v>
      </c>
    </row>
    <row r="4633" spans="1:6" x14ac:dyDescent="0.25">
      <c r="A4633">
        <v>34</v>
      </c>
      <c r="B4633" t="s">
        <v>9</v>
      </c>
      <c r="C4633" t="s">
        <v>186</v>
      </c>
      <c r="D4633" t="s">
        <v>181</v>
      </c>
      <c r="E4633">
        <v>9</v>
      </c>
      <c r="F4633">
        <v>95000</v>
      </c>
    </row>
    <row r="4634" spans="1:6" x14ac:dyDescent="0.25">
      <c r="A4634">
        <v>28</v>
      </c>
      <c r="B4634" t="s">
        <v>6</v>
      </c>
      <c r="C4634" t="s">
        <v>196</v>
      </c>
      <c r="D4634" t="s">
        <v>98</v>
      </c>
      <c r="E4634">
        <v>2</v>
      </c>
      <c r="F4634">
        <v>43000</v>
      </c>
    </row>
    <row r="4635" spans="1:6" x14ac:dyDescent="0.25">
      <c r="A4635">
        <v>31</v>
      </c>
      <c r="B4635" t="s">
        <v>9</v>
      </c>
      <c r="C4635" t="s">
        <v>185</v>
      </c>
      <c r="D4635" t="s">
        <v>148</v>
      </c>
      <c r="E4635">
        <v>4</v>
      </c>
      <c r="F4635">
        <v>500</v>
      </c>
    </row>
    <row r="4636" spans="1:6" x14ac:dyDescent="0.25">
      <c r="A4636">
        <v>27</v>
      </c>
      <c r="B4636" t="s">
        <v>9</v>
      </c>
      <c r="C4636" t="s">
        <v>185</v>
      </c>
      <c r="D4636" t="s">
        <v>139</v>
      </c>
      <c r="E4636">
        <v>1</v>
      </c>
      <c r="F4636">
        <v>45000</v>
      </c>
    </row>
    <row r="4637" spans="1:6" x14ac:dyDescent="0.25">
      <c r="A4637">
        <v>33</v>
      </c>
      <c r="B4637" t="s">
        <v>6</v>
      </c>
      <c r="C4637" t="s">
        <v>186</v>
      </c>
      <c r="D4637" t="s">
        <v>67</v>
      </c>
      <c r="E4637">
        <v>8</v>
      </c>
      <c r="F4637">
        <v>120000</v>
      </c>
    </row>
    <row r="4638" spans="1:6" x14ac:dyDescent="0.25">
      <c r="A4638">
        <v>29</v>
      </c>
      <c r="B4638" t="s">
        <v>9</v>
      </c>
      <c r="C4638" t="s">
        <v>185</v>
      </c>
      <c r="D4638" t="s">
        <v>19</v>
      </c>
      <c r="E4638">
        <v>3</v>
      </c>
      <c r="F4638">
        <v>55000</v>
      </c>
    </row>
    <row r="4639" spans="1:6" x14ac:dyDescent="0.25">
      <c r="A4639">
        <v>31</v>
      </c>
      <c r="B4639" t="s">
        <v>6</v>
      </c>
      <c r="C4639" t="s">
        <v>185</v>
      </c>
      <c r="D4639" t="s">
        <v>122</v>
      </c>
      <c r="E4639">
        <v>5</v>
      </c>
      <c r="F4639">
        <v>70000</v>
      </c>
    </row>
    <row r="4640" spans="1:6" x14ac:dyDescent="0.25">
      <c r="A4640">
        <v>38</v>
      </c>
      <c r="B4640" t="s">
        <v>9</v>
      </c>
      <c r="C4640" t="s">
        <v>12</v>
      </c>
      <c r="D4640" t="s">
        <v>120</v>
      </c>
      <c r="E4640">
        <v>12</v>
      </c>
      <c r="F4640">
        <v>140000</v>
      </c>
    </row>
    <row r="4641" spans="1:6" x14ac:dyDescent="0.25">
      <c r="A4641">
        <v>25</v>
      </c>
      <c r="B4641" t="s">
        <v>6</v>
      </c>
      <c r="C4641" t="s">
        <v>196</v>
      </c>
      <c r="D4641" t="s">
        <v>198</v>
      </c>
      <c r="E4641">
        <v>1</v>
      </c>
      <c r="F4641">
        <v>30000</v>
      </c>
    </row>
    <row r="4642" spans="1:6" x14ac:dyDescent="0.25">
      <c r="A4642">
        <v>32</v>
      </c>
      <c r="B4642" t="s">
        <v>9</v>
      </c>
      <c r="C4642" t="s">
        <v>186</v>
      </c>
      <c r="D4642" t="s">
        <v>78</v>
      </c>
      <c r="E4642">
        <v>7</v>
      </c>
      <c r="F4642">
        <v>100000</v>
      </c>
    </row>
    <row r="4643" spans="1:6" x14ac:dyDescent="0.25">
      <c r="A4643">
        <v>27</v>
      </c>
      <c r="B4643" t="s">
        <v>6</v>
      </c>
      <c r="C4643" t="s">
        <v>185</v>
      </c>
      <c r="D4643" t="s">
        <v>123</v>
      </c>
      <c r="E4643">
        <v>2</v>
      </c>
      <c r="F4643">
        <v>50000</v>
      </c>
    </row>
    <row r="4644" spans="1:6" x14ac:dyDescent="0.25">
      <c r="A4644">
        <v>29</v>
      </c>
      <c r="B4644" t="s">
        <v>9</v>
      </c>
      <c r="C4644" t="s">
        <v>185</v>
      </c>
      <c r="D4644" t="s">
        <v>122</v>
      </c>
      <c r="E4644">
        <v>3</v>
      </c>
      <c r="F4644">
        <v>55000</v>
      </c>
    </row>
    <row r="4645" spans="1:6" x14ac:dyDescent="0.25">
      <c r="A4645">
        <v>35</v>
      </c>
      <c r="B4645" t="s">
        <v>6</v>
      </c>
      <c r="C4645" t="s">
        <v>12</v>
      </c>
      <c r="D4645" t="s">
        <v>120</v>
      </c>
      <c r="E4645">
        <v>10</v>
      </c>
      <c r="F4645">
        <v>130000</v>
      </c>
    </row>
    <row r="4646" spans="1:6" x14ac:dyDescent="0.25">
      <c r="A4646">
        <v>26</v>
      </c>
      <c r="B4646" t="s">
        <v>9</v>
      </c>
      <c r="C4646" t="s">
        <v>185</v>
      </c>
      <c r="D4646" t="s">
        <v>139</v>
      </c>
      <c r="E4646">
        <v>1</v>
      </c>
      <c r="F4646">
        <v>45000</v>
      </c>
    </row>
    <row r="4647" spans="1:6" x14ac:dyDescent="0.25">
      <c r="A4647">
        <v>33</v>
      </c>
      <c r="B4647" t="s">
        <v>6</v>
      </c>
      <c r="C4647" t="s">
        <v>186</v>
      </c>
      <c r="D4647" t="s">
        <v>67</v>
      </c>
      <c r="E4647">
        <v>8</v>
      </c>
      <c r="F4647">
        <v>120000</v>
      </c>
    </row>
    <row r="4648" spans="1:6" x14ac:dyDescent="0.25">
      <c r="A4648">
        <v>29</v>
      </c>
      <c r="B4648" t="s">
        <v>9</v>
      </c>
      <c r="C4648" t="s">
        <v>185</v>
      </c>
      <c r="D4648" t="s">
        <v>19</v>
      </c>
      <c r="E4648">
        <v>3</v>
      </c>
      <c r="F4648">
        <v>55000</v>
      </c>
    </row>
    <row r="4649" spans="1:6" x14ac:dyDescent="0.25">
      <c r="A4649">
        <v>31</v>
      </c>
      <c r="B4649" t="s">
        <v>6</v>
      </c>
      <c r="C4649" t="s">
        <v>185</v>
      </c>
      <c r="D4649" t="s">
        <v>122</v>
      </c>
      <c r="E4649">
        <v>5</v>
      </c>
      <c r="F4649">
        <v>70000</v>
      </c>
    </row>
    <row r="4650" spans="1:6" x14ac:dyDescent="0.25">
      <c r="A4650">
        <v>38</v>
      </c>
      <c r="B4650" t="s">
        <v>9</v>
      </c>
      <c r="C4650" t="s">
        <v>12</v>
      </c>
      <c r="D4650" t="s">
        <v>120</v>
      </c>
      <c r="E4650">
        <v>12</v>
      </c>
      <c r="F4650">
        <v>140000</v>
      </c>
    </row>
    <row r="4651" spans="1:6" x14ac:dyDescent="0.25">
      <c r="A4651">
        <v>25</v>
      </c>
      <c r="B4651" t="s">
        <v>6</v>
      </c>
      <c r="C4651" t="s">
        <v>196</v>
      </c>
      <c r="D4651" t="s">
        <v>198</v>
      </c>
      <c r="E4651">
        <v>1</v>
      </c>
      <c r="F4651">
        <v>30000</v>
      </c>
    </row>
    <row r="4652" spans="1:6" x14ac:dyDescent="0.25">
      <c r="A4652">
        <v>32</v>
      </c>
      <c r="B4652" t="s">
        <v>9</v>
      </c>
      <c r="C4652" t="s">
        <v>186</v>
      </c>
      <c r="D4652" t="s">
        <v>78</v>
      </c>
      <c r="E4652">
        <v>7</v>
      </c>
      <c r="F4652">
        <v>100000</v>
      </c>
    </row>
    <row r="4653" spans="1:6" x14ac:dyDescent="0.25">
      <c r="A4653">
        <v>27</v>
      </c>
      <c r="B4653" t="s">
        <v>6</v>
      </c>
      <c r="C4653" t="s">
        <v>185</v>
      </c>
      <c r="D4653" t="s">
        <v>123</v>
      </c>
      <c r="E4653">
        <v>2</v>
      </c>
      <c r="F4653">
        <v>50000</v>
      </c>
    </row>
    <row r="4654" spans="1:6" x14ac:dyDescent="0.25">
      <c r="A4654">
        <v>29</v>
      </c>
      <c r="B4654" t="s">
        <v>9</v>
      </c>
      <c r="C4654" t="s">
        <v>185</v>
      </c>
      <c r="D4654" t="s">
        <v>122</v>
      </c>
      <c r="E4654">
        <v>3</v>
      </c>
      <c r="F4654">
        <v>55000</v>
      </c>
    </row>
    <row r="4655" spans="1:6" x14ac:dyDescent="0.25">
      <c r="A4655">
        <v>35</v>
      </c>
      <c r="B4655" t="s">
        <v>6</v>
      </c>
      <c r="C4655" t="s">
        <v>12</v>
      </c>
      <c r="D4655" t="s">
        <v>120</v>
      </c>
      <c r="E4655">
        <v>10</v>
      </c>
      <c r="F4655">
        <v>130000</v>
      </c>
    </row>
    <row r="4656" spans="1:6" x14ac:dyDescent="0.25">
      <c r="A4656">
        <v>26</v>
      </c>
      <c r="B4656" t="s">
        <v>9</v>
      </c>
      <c r="C4656" t="s">
        <v>185</v>
      </c>
      <c r="D4656" t="s">
        <v>139</v>
      </c>
      <c r="E4656">
        <v>1</v>
      </c>
      <c r="F4656">
        <v>45000</v>
      </c>
    </row>
    <row r="4657" spans="1:6" x14ac:dyDescent="0.25">
      <c r="A4657">
        <v>33</v>
      </c>
      <c r="B4657" t="s">
        <v>6</v>
      </c>
      <c r="C4657" t="s">
        <v>186</v>
      </c>
      <c r="D4657" t="s">
        <v>67</v>
      </c>
      <c r="E4657">
        <v>8</v>
      </c>
      <c r="F4657">
        <v>120000</v>
      </c>
    </row>
    <row r="4658" spans="1:6" x14ac:dyDescent="0.25">
      <c r="A4658">
        <v>29</v>
      </c>
      <c r="B4658" t="s">
        <v>9</v>
      </c>
      <c r="C4658" t="s">
        <v>185</v>
      </c>
      <c r="D4658" t="s">
        <v>19</v>
      </c>
      <c r="E4658">
        <v>3</v>
      </c>
      <c r="F4658">
        <v>55000</v>
      </c>
    </row>
    <row r="4659" spans="1:6" x14ac:dyDescent="0.25">
      <c r="A4659">
        <v>31</v>
      </c>
      <c r="B4659" t="s">
        <v>6</v>
      </c>
      <c r="C4659" t="s">
        <v>185</v>
      </c>
      <c r="D4659" t="s">
        <v>122</v>
      </c>
      <c r="E4659">
        <v>5</v>
      </c>
      <c r="F4659">
        <v>70000</v>
      </c>
    </row>
    <row r="4660" spans="1:6" x14ac:dyDescent="0.25">
      <c r="A4660">
        <v>38</v>
      </c>
      <c r="B4660" t="s">
        <v>9</v>
      </c>
      <c r="C4660" t="s">
        <v>12</v>
      </c>
      <c r="D4660" t="s">
        <v>120</v>
      </c>
      <c r="E4660">
        <v>12</v>
      </c>
      <c r="F4660">
        <v>140000</v>
      </c>
    </row>
    <row r="4661" spans="1:6" x14ac:dyDescent="0.25">
      <c r="A4661">
        <v>25</v>
      </c>
      <c r="B4661" t="s">
        <v>6</v>
      </c>
      <c r="C4661" t="s">
        <v>196</v>
      </c>
      <c r="D4661" t="s">
        <v>198</v>
      </c>
      <c r="E4661">
        <v>1</v>
      </c>
      <c r="F4661">
        <v>30000</v>
      </c>
    </row>
    <row r="4662" spans="1:6" x14ac:dyDescent="0.25">
      <c r="A4662">
        <v>32</v>
      </c>
      <c r="B4662" t="s">
        <v>9</v>
      </c>
      <c r="C4662" t="s">
        <v>186</v>
      </c>
      <c r="D4662" t="s">
        <v>78</v>
      </c>
      <c r="E4662">
        <v>7</v>
      </c>
      <c r="F4662">
        <v>100000</v>
      </c>
    </row>
    <row r="4663" spans="1:6" x14ac:dyDescent="0.25">
      <c r="A4663">
        <v>27</v>
      </c>
      <c r="B4663" t="s">
        <v>6</v>
      </c>
      <c r="C4663" t="s">
        <v>185</v>
      </c>
      <c r="D4663" t="s">
        <v>123</v>
      </c>
      <c r="E4663">
        <v>2</v>
      </c>
      <c r="F4663">
        <v>50000</v>
      </c>
    </row>
    <row r="4664" spans="1:6" x14ac:dyDescent="0.25">
      <c r="A4664">
        <v>29</v>
      </c>
      <c r="B4664" t="s">
        <v>9</v>
      </c>
      <c r="C4664" t="s">
        <v>185</v>
      </c>
      <c r="D4664" t="s">
        <v>122</v>
      </c>
      <c r="E4664">
        <v>3</v>
      </c>
      <c r="F4664">
        <v>55000</v>
      </c>
    </row>
    <row r="4665" spans="1:6" x14ac:dyDescent="0.25">
      <c r="A4665">
        <v>35</v>
      </c>
      <c r="B4665" t="s">
        <v>6</v>
      </c>
      <c r="C4665" t="s">
        <v>12</v>
      </c>
      <c r="D4665" t="s">
        <v>120</v>
      </c>
      <c r="E4665">
        <v>10</v>
      </c>
      <c r="F4665">
        <v>130000</v>
      </c>
    </row>
    <row r="4666" spans="1:6" x14ac:dyDescent="0.25">
      <c r="A4666">
        <v>26</v>
      </c>
      <c r="B4666" t="s">
        <v>9</v>
      </c>
      <c r="C4666" t="s">
        <v>185</v>
      </c>
      <c r="D4666" t="s">
        <v>139</v>
      </c>
      <c r="E4666">
        <v>1</v>
      </c>
      <c r="F4666">
        <v>45000</v>
      </c>
    </row>
    <row r="4667" spans="1:6" x14ac:dyDescent="0.25">
      <c r="A4667">
        <v>33</v>
      </c>
      <c r="B4667" t="s">
        <v>6</v>
      </c>
      <c r="C4667" t="s">
        <v>186</v>
      </c>
      <c r="D4667" t="s">
        <v>67</v>
      </c>
      <c r="E4667">
        <v>8</v>
      </c>
      <c r="F4667">
        <v>120000</v>
      </c>
    </row>
    <row r="4668" spans="1:6" x14ac:dyDescent="0.25">
      <c r="A4668">
        <v>29</v>
      </c>
      <c r="B4668" t="s">
        <v>9</v>
      </c>
      <c r="C4668" t="s">
        <v>185</v>
      </c>
      <c r="D4668" t="s">
        <v>19</v>
      </c>
      <c r="E4668">
        <v>3</v>
      </c>
      <c r="F4668">
        <v>55000</v>
      </c>
    </row>
    <row r="4669" spans="1:6" x14ac:dyDescent="0.25">
      <c r="A4669">
        <v>31</v>
      </c>
      <c r="B4669" t="s">
        <v>6</v>
      </c>
      <c r="C4669" t="s">
        <v>185</v>
      </c>
      <c r="D4669" t="s">
        <v>122</v>
      </c>
      <c r="E4669">
        <v>5</v>
      </c>
      <c r="F4669">
        <v>70000</v>
      </c>
    </row>
    <row r="4670" spans="1:6" x14ac:dyDescent="0.25">
      <c r="A4670">
        <v>38</v>
      </c>
      <c r="B4670" t="s">
        <v>9</v>
      </c>
      <c r="C4670" t="s">
        <v>12</v>
      </c>
      <c r="D4670" t="s">
        <v>120</v>
      </c>
      <c r="E4670">
        <v>12</v>
      </c>
      <c r="F4670">
        <v>140000</v>
      </c>
    </row>
    <row r="4671" spans="1:6" x14ac:dyDescent="0.25">
      <c r="A4671">
        <v>25</v>
      </c>
      <c r="B4671" t="s">
        <v>6</v>
      </c>
      <c r="C4671" t="s">
        <v>196</v>
      </c>
      <c r="D4671" t="s">
        <v>198</v>
      </c>
      <c r="E4671">
        <v>1</v>
      </c>
      <c r="F4671">
        <v>30000</v>
      </c>
    </row>
    <row r="4672" spans="1:6" x14ac:dyDescent="0.25">
      <c r="A4672">
        <v>32</v>
      </c>
      <c r="B4672" t="s">
        <v>9</v>
      </c>
      <c r="C4672" t="s">
        <v>186</v>
      </c>
      <c r="D4672" t="s">
        <v>78</v>
      </c>
      <c r="E4672">
        <v>7</v>
      </c>
      <c r="F4672">
        <v>100000</v>
      </c>
    </row>
    <row r="4673" spans="1:6" x14ac:dyDescent="0.25">
      <c r="A4673">
        <v>27</v>
      </c>
      <c r="B4673" t="s">
        <v>6</v>
      </c>
      <c r="C4673" t="s">
        <v>185</v>
      </c>
      <c r="D4673" t="s">
        <v>123</v>
      </c>
      <c r="E4673">
        <v>2</v>
      </c>
      <c r="F4673">
        <v>50000</v>
      </c>
    </row>
    <row r="4674" spans="1:6" x14ac:dyDescent="0.25">
      <c r="A4674">
        <v>29</v>
      </c>
      <c r="B4674" t="s">
        <v>9</v>
      </c>
      <c r="C4674" t="s">
        <v>185</v>
      </c>
      <c r="D4674" t="s">
        <v>122</v>
      </c>
      <c r="E4674">
        <v>3</v>
      </c>
      <c r="F4674">
        <v>55000</v>
      </c>
    </row>
    <row r="4675" spans="1:6" x14ac:dyDescent="0.25">
      <c r="A4675">
        <v>35</v>
      </c>
      <c r="B4675" t="s">
        <v>6</v>
      </c>
      <c r="C4675" t="s">
        <v>12</v>
      </c>
      <c r="D4675" t="s">
        <v>120</v>
      </c>
      <c r="E4675">
        <v>10</v>
      </c>
      <c r="F4675">
        <v>130000</v>
      </c>
    </row>
    <row r="4676" spans="1:6" x14ac:dyDescent="0.25">
      <c r="A4676">
        <v>26</v>
      </c>
      <c r="B4676" t="s">
        <v>9</v>
      </c>
      <c r="C4676" t="s">
        <v>185</v>
      </c>
      <c r="D4676" t="s">
        <v>139</v>
      </c>
      <c r="E4676">
        <v>1</v>
      </c>
      <c r="F4676">
        <v>45000</v>
      </c>
    </row>
    <row r="4677" spans="1:6" x14ac:dyDescent="0.25">
      <c r="A4677">
        <v>33</v>
      </c>
      <c r="B4677" t="s">
        <v>6</v>
      </c>
      <c r="C4677" t="s">
        <v>186</v>
      </c>
      <c r="D4677" t="s">
        <v>67</v>
      </c>
      <c r="E4677">
        <v>8</v>
      </c>
      <c r="F4677">
        <v>120000</v>
      </c>
    </row>
    <row r="4678" spans="1:6" x14ac:dyDescent="0.25">
      <c r="A4678">
        <v>29</v>
      </c>
      <c r="B4678" t="s">
        <v>9</v>
      </c>
      <c r="C4678" t="s">
        <v>185</v>
      </c>
      <c r="D4678" t="s">
        <v>19</v>
      </c>
      <c r="E4678">
        <v>3</v>
      </c>
      <c r="F4678">
        <v>55000</v>
      </c>
    </row>
    <row r="4679" spans="1:6" x14ac:dyDescent="0.25">
      <c r="A4679">
        <v>31</v>
      </c>
      <c r="B4679" t="s">
        <v>6</v>
      </c>
      <c r="C4679" t="s">
        <v>185</v>
      </c>
      <c r="D4679" t="s">
        <v>122</v>
      </c>
      <c r="E4679">
        <v>5</v>
      </c>
      <c r="F4679">
        <v>70000</v>
      </c>
    </row>
    <row r="4680" spans="1:6" x14ac:dyDescent="0.25">
      <c r="A4680">
        <v>38</v>
      </c>
      <c r="B4680" t="s">
        <v>9</v>
      </c>
      <c r="C4680" t="s">
        <v>12</v>
      </c>
      <c r="D4680" t="s">
        <v>120</v>
      </c>
      <c r="E4680">
        <v>12</v>
      </c>
      <c r="F4680">
        <v>140000</v>
      </c>
    </row>
    <row r="4681" spans="1:6" x14ac:dyDescent="0.25">
      <c r="A4681">
        <v>25</v>
      </c>
      <c r="B4681" t="s">
        <v>6</v>
      </c>
      <c r="C4681" t="s">
        <v>196</v>
      </c>
      <c r="D4681" t="s">
        <v>198</v>
      </c>
      <c r="E4681">
        <v>1</v>
      </c>
      <c r="F4681">
        <v>30000</v>
      </c>
    </row>
    <row r="4682" spans="1:6" x14ac:dyDescent="0.25">
      <c r="A4682">
        <v>32</v>
      </c>
      <c r="B4682" t="s">
        <v>9</v>
      </c>
      <c r="C4682" t="s">
        <v>186</v>
      </c>
      <c r="D4682" t="s">
        <v>78</v>
      </c>
      <c r="E4682">
        <v>7</v>
      </c>
      <c r="F4682">
        <v>100000</v>
      </c>
    </row>
    <row r="4683" spans="1:6" x14ac:dyDescent="0.25">
      <c r="A4683">
        <v>27</v>
      </c>
      <c r="B4683" t="s">
        <v>6</v>
      </c>
      <c r="C4683" t="s">
        <v>185</v>
      </c>
      <c r="D4683" t="s">
        <v>123</v>
      </c>
      <c r="E4683">
        <v>2</v>
      </c>
      <c r="F4683">
        <v>50000</v>
      </c>
    </row>
    <row r="4684" spans="1:6" x14ac:dyDescent="0.25">
      <c r="A4684">
        <v>29</v>
      </c>
      <c r="B4684" t="s">
        <v>9</v>
      </c>
      <c r="C4684" t="s">
        <v>185</v>
      </c>
      <c r="D4684" t="s">
        <v>122</v>
      </c>
      <c r="E4684">
        <v>3</v>
      </c>
      <c r="F4684">
        <v>55000</v>
      </c>
    </row>
    <row r="4685" spans="1:6" x14ac:dyDescent="0.25">
      <c r="A4685">
        <v>35</v>
      </c>
      <c r="B4685" t="s">
        <v>6</v>
      </c>
      <c r="C4685" t="s">
        <v>12</v>
      </c>
      <c r="D4685" t="s">
        <v>120</v>
      </c>
      <c r="E4685">
        <v>10</v>
      </c>
      <c r="F4685">
        <v>130000</v>
      </c>
    </row>
    <row r="4686" spans="1:6" x14ac:dyDescent="0.25">
      <c r="A4686">
        <v>26</v>
      </c>
      <c r="B4686" t="s">
        <v>9</v>
      </c>
      <c r="C4686" t="s">
        <v>185</v>
      </c>
      <c r="D4686" t="s">
        <v>139</v>
      </c>
      <c r="E4686">
        <v>1</v>
      </c>
      <c r="F4686">
        <v>45000</v>
      </c>
    </row>
    <row r="4687" spans="1:6" x14ac:dyDescent="0.25">
      <c r="A4687">
        <v>33</v>
      </c>
      <c r="B4687" t="s">
        <v>6</v>
      </c>
      <c r="C4687" t="s">
        <v>186</v>
      </c>
      <c r="D4687" t="s">
        <v>67</v>
      </c>
      <c r="E4687">
        <v>8</v>
      </c>
      <c r="F4687">
        <v>120000</v>
      </c>
    </row>
    <row r="4688" spans="1:6" x14ac:dyDescent="0.25">
      <c r="A4688">
        <v>29</v>
      </c>
      <c r="B4688" t="s">
        <v>9</v>
      </c>
      <c r="C4688" t="s">
        <v>185</v>
      </c>
      <c r="D4688" t="s">
        <v>19</v>
      </c>
      <c r="E4688">
        <v>3</v>
      </c>
      <c r="F4688">
        <v>55000</v>
      </c>
    </row>
    <row r="4689" spans="1:6" x14ac:dyDescent="0.25">
      <c r="A4689">
        <v>31</v>
      </c>
      <c r="B4689" t="s">
        <v>6</v>
      </c>
      <c r="C4689" t="s">
        <v>185</v>
      </c>
      <c r="D4689" t="s">
        <v>122</v>
      </c>
      <c r="E4689">
        <v>5</v>
      </c>
      <c r="F4689">
        <v>70000</v>
      </c>
    </row>
    <row r="4690" spans="1:6" x14ac:dyDescent="0.25">
      <c r="A4690">
        <v>38</v>
      </c>
      <c r="B4690" t="s">
        <v>9</v>
      </c>
      <c r="C4690" t="s">
        <v>12</v>
      </c>
      <c r="D4690" t="s">
        <v>120</v>
      </c>
      <c r="E4690">
        <v>12</v>
      </c>
      <c r="F4690">
        <v>140000</v>
      </c>
    </row>
    <row r="4691" spans="1:6" x14ac:dyDescent="0.25">
      <c r="A4691">
        <v>25</v>
      </c>
      <c r="B4691" t="s">
        <v>6</v>
      </c>
      <c r="C4691" t="s">
        <v>196</v>
      </c>
      <c r="D4691" t="s">
        <v>198</v>
      </c>
      <c r="E4691">
        <v>1</v>
      </c>
      <c r="F4691">
        <v>30000</v>
      </c>
    </row>
    <row r="4692" spans="1:6" x14ac:dyDescent="0.25">
      <c r="A4692">
        <v>32</v>
      </c>
      <c r="B4692" t="s">
        <v>9</v>
      </c>
      <c r="C4692" t="s">
        <v>186</v>
      </c>
      <c r="D4692" t="s">
        <v>78</v>
      </c>
      <c r="E4692">
        <v>7</v>
      </c>
      <c r="F4692">
        <v>100000</v>
      </c>
    </row>
    <row r="4693" spans="1:6" x14ac:dyDescent="0.25">
      <c r="A4693">
        <v>27</v>
      </c>
      <c r="B4693" t="s">
        <v>6</v>
      </c>
      <c r="C4693" t="s">
        <v>185</v>
      </c>
      <c r="D4693" t="s">
        <v>123</v>
      </c>
      <c r="E4693">
        <v>2</v>
      </c>
      <c r="F4693">
        <v>50000</v>
      </c>
    </row>
    <row r="4694" spans="1:6" x14ac:dyDescent="0.25">
      <c r="A4694">
        <v>29</v>
      </c>
      <c r="B4694" t="s">
        <v>9</v>
      </c>
      <c r="C4694" t="s">
        <v>185</v>
      </c>
      <c r="D4694" t="s">
        <v>122</v>
      </c>
      <c r="E4694">
        <v>3</v>
      </c>
      <c r="F4694">
        <v>55000</v>
      </c>
    </row>
    <row r="4695" spans="1:6" x14ac:dyDescent="0.25">
      <c r="A4695">
        <v>35</v>
      </c>
      <c r="B4695" t="s">
        <v>6</v>
      </c>
      <c r="C4695" t="s">
        <v>12</v>
      </c>
      <c r="D4695" t="s">
        <v>120</v>
      </c>
      <c r="E4695">
        <v>10</v>
      </c>
      <c r="F4695">
        <v>130000</v>
      </c>
    </row>
    <row r="4696" spans="1:6" x14ac:dyDescent="0.25">
      <c r="A4696">
        <v>26</v>
      </c>
      <c r="B4696" t="s">
        <v>9</v>
      </c>
      <c r="C4696" t="s">
        <v>185</v>
      </c>
      <c r="D4696" t="s">
        <v>139</v>
      </c>
      <c r="E4696">
        <v>1</v>
      </c>
      <c r="F4696">
        <v>45000</v>
      </c>
    </row>
    <row r="4697" spans="1:6" x14ac:dyDescent="0.25">
      <c r="A4697">
        <v>33</v>
      </c>
      <c r="B4697" t="s">
        <v>6</v>
      </c>
      <c r="C4697" t="s">
        <v>186</v>
      </c>
      <c r="D4697" t="s">
        <v>67</v>
      </c>
      <c r="E4697">
        <v>8</v>
      </c>
      <c r="F4697">
        <v>120000</v>
      </c>
    </row>
    <row r="4698" spans="1:6" x14ac:dyDescent="0.25">
      <c r="A4698">
        <v>29</v>
      </c>
      <c r="B4698" t="s">
        <v>9</v>
      </c>
      <c r="C4698" t="s">
        <v>185</v>
      </c>
      <c r="D4698" t="s">
        <v>19</v>
      </c>
      <c r="E4698">
        <v>3</v>
      </c>
      <c r="F4698">
        <v>55000</v>
      </c>
    </row>
    <row r="4699" spans="1:6" x14ac:dyDescent="0.25">
      <c r="A4699">
        <v>31</v>
      </c>
      <c r="B4699" t="s">
        <v>6</v>
      </c>
      <c r="C4699" t="s">
        <v>185</v>
      </c>
      <c r="D4699" t="s">
        <v>122</v>
      </c>
      <c r="E4699">
        <v>5</v>
      </c>
      <c r="F4699">
        <v>70000</v>
      </c>
    </row>
    <row r="4700" spans="1:6" x14ac:dyDescent="0.25">
      <c r="A4700">
        <v>38</v>
      </c>
      <c r="B4700" t="s">
        <v>9</v>
      </c>
      <c r="C4700" t="s">
        <v>12</v>
      </c>
      <c r="D4700" t="s">
        <v>120</v>
      </c>
      <c r="E4700">
        <v>12</v>
      </c>
      <c r="F4700">
        <v>140000</v>
      </c>
    </row>
    <row r="4701" spans="1:6" x14ac:dyDescent="0.25">
      <c r="A4701">
        <v>25</v>
      </c>
      <c r="B4701" t="s">
        <v>6</v>
      </c>
      <c r="C4701" t="s">
        <v>196</v>
      </c>
      <c r="D4701" t="s">
        <v>198</v>
      </c>
      <c r="E4701">
        <v>1</v>
      </c>
      <c r="F4701">
        <v>30000</v>
      </c>
    </row>
    <row r="4702" spans="1:6" x14ac:dyDescent="0.25">
      <c r="A4702">
        <v>32</v>
      </c>
      <c r="B4702" t="s">
        <v>9</v>
      </c>
      <c r="C4702" t="s">
        <v>186</v>
      </c>
      <c r="D4702" t="s">
        <v>78</v>
      </c>
      <c r="E4702">
        <v>7</v>
      </c>
      <c r="F4702">
        <v>100000</v>
      </c>
    </row>
    <row r="4703" spans="1:6" x14ac:dyDescent="0.25">
      <c r="A4703">
        <v>27</v>
      </c>
      <c r="B4703" t="s">
        <v>6</v>
      </c>
      <c r="C4703" t="s">
        <v>185</v>
      </c>
      <c r="D4703" t="s">
        <v>123</v>
      </c>
      <c r="E4703">
        <v>2</v>
      </c>
      <c r="F4703">
        <v>50000</v>
      </c>
    </row>
    <row r="4704" spans="1:6" x14ac:dyDescent="0.25">
      <c r="A4704">
        <v>29</v>
      </c>
      <c r="B4704" t="s">
        <v>9</v>
      </c>
      <c r="C4704" t="s">
        <v>185</v>
      </c>
      <c r="D4704" t="s">
        <v>122</v>
      </c>
      <c r="E4704">
        <v>3</v>
      </c>
      <c r="F4704">
        <v>55000</v>
      </c>
    </row>
    <row r="4705" spans="1:6" x14ac:dyDescent="0.25">
      <c r="A4705">
        <v>35</v>
      </c>
      <c r="B4705" t="s">
        <v>6</v>
      </c>
      <c r="C4705" t="s">
        <v>12</v>
      </c>
      <c r="D4705" t="s">
        <v>120</v>
      </c>
      <c r="E4705">
        <v>10</v>
      </c>
      <c r="F4705">
        <v>130000</v>
      </c>
    </row>
    <row r="4706" spans="1:6" x14ac:dyDescent="0.25">
      <c r="A4706">
        <v>26</v>
      </c>
      <c r="B4706" t="s">
        <v>9</v>
      </c>
      <c r="C4706" t="s">
        <v>185</v>
      </c>
      <c r="D4706" t="s">
        <v>139</v>
      </c>
      <c r="E4706">
        <v>1</v>
      </c>
      <c r="F4706">
        <v>45000</v>
      </c>
    </row>
    <row r="4707" spans="1:6" x14ac:dyDescent="0.25">
      <c r="A4707">
        <v>33</v>
      </c>
      <c r="B4707" t="s">
        <v>6</v>
      </c>
      <c r="C4707" t="s">
        <v>186</v>
      </c>
      <c r="D4707" t="s">
        <v>67</v>
      </c>
      <c r="E4707">
        <v>8</v>
      </c>
      <c r="F4707">
        <v>120000</v>
      </c>
    </row>
    <row r="4708" spans="1:6" x14ac:dyDescent="0.25">
      <c r="A4708">
        <v>29</v>
      </c>
      <c r="B4708" t="s">
        <v>9</v>
      </c>
      <c r="C4708" t="s">
        <v>185</v>
      </c>
      <c r="D4708" t="s">
        <v>19</v>
      </c>
      <c r="E4708">
        <v>3</v>
      </c>
      <c r="F4708">
        <v>55000</v>
      </c>
    </row>
    <row r="4709" spans="1:6" x14ac:dyDescent="0.25">
      <c r="A4709">
        <v>31</v>
      </c>
      <c r="B4709" t="s">
        <v>6</v>
      </c>
      <c r="C4709" t="s">
        <v>185</v>
      </c>
      <c r="D4709" t="s">
        <v>122</v>
      </c>
      <c r="E4709">
        <v>5</v>
      </c>
      <c r="F4709">
        <v>70000</v>
      </c>
    </row>
    <row r="4710" spans="1:6" x14ac:dyDescent="0.25">
      <c r="A4710">
        <v>38</v>
      </c>
      <c r="B4710" t="s">
        <v>9</v>
      </c>
      <c r="C4710" t="s">
        <v>12</v>
      </c>
      <c r="D4710" t="s">
        <v>120</v>
      </c>
      <c r="E4710">
        <v>12</v>
      </c>
      <c r="F4710">
        <v>140000</v>
      </c>
    </row>
    <row r="4711" spans="1:6" x14ac:dyDescent="0.25">
      <c r="A4711">
        <v>25</v>
      </c>
      <c r="B4711" t="s">
        <v>6</v>
      </c>
      <c r="C4711" t="s">
        <v>196</v>
      </c>
      <c r="D4711" t="s">
        <v>198</v>
      </c>
      <c r="E4711">
        <v>1</v>
      </c>
      <c r="F4711">
        <v>30000</v>
      </c>
    </row>
    <row r="4712" spans="1:6" x14ac:dyDescent="0.25">
      <c r="A4712">
        <v>32</v>
      </c>
      <c r="B4712" t="s">
        <v>9</v>
      </c>
      <c r="C4712" t="s">
        <v>186</v>
      </c>
      <c r="D4712" t="s">
        <v>78</v>
      </c>
      <c r="E4712">
        <v>7</v>
      </c>
      <c r="F4712">
        <v>100000</v>
      </c>
    </row>
    <row r="4713" spans="1:6" x14ac:dyDescent="0.25">
      <c r="A4713">
        <v>27</v>
      </c>
      <c r="B4713" t="s">
        <v>6</v>
      </c>
      <c r="C4713" t="s">
        <v>185</v>
      </c>
      <c r="D4713" t="s">
        <v>123</v>
      </c>
      <c r="E4713">
        <v>2</v>
      </c>
      <c r="F4713">
        <v>50000</v>
      </c>
    </row>
    <row r="4714" spans="1:6" x14ac:dyDescent="0.25">
      <c r="A4714">
        <v>29</v>
      </c>
      <c r="B4714" t="s">
        <v>9</v>
      </c>
      <c r="C4714" t="s">
        <v>185</v>
      </c>
      <c r="D4714" t="s">
        <v>122</v>
      </c>
      <c r="E4714">
        <v>3</v>
      </c>
      <c r="F4714">
        <v>55000</v>
      </c>
    </row>
    <row r="4715" spans="1:6" x14ac:dyDescent="0.25">
      <c r="A4715">
        <v>35</v>
      </c>
      <c r="B4715" t="s">
        <v>6</v>
      </c>
      <c r="C4715" t="s">
        <v>12</v>
      </c>
      <c r="D4715" t="s">
        <v>120</v>
      </c>
      <c r="E4715">
        <v>10</v>
      </c>
      <c r="F4715">
        <v>130000</v>
      </c>
    </row>
    <row r="4716" spans="1:6" x14ac:dyDescent="0.25">
      <c r="A4716">
        <v>26</v>
      </c>
      <c r="B4716" t="s">
        <v>9</v>
      </c>
      <c r="C4716" t="s">
        <v>185</v>
      </c>
      <c r="D4716" t="s">
        <v>139</v>
      </c>
      <c r="E4716">
        <v>1</v>
      </c>
      <c r="F4716">
        <v>45000</v>
      </c>
    </row>
    <row r="4717" spans="1:6" x14ac:dyDescent="0.25">
      <c r="A4717">
        <v>33</v>
      </c>
      <c r="B4717" t="s">
        <v>6</v>
      </c>
      <c r="C4717" t="s">
        <v>186</v>
      </c>
      <c r="D4717" t="s">
        <v>67</v>
      </c>
      <c r="E4717">
        <v>8</v>
      </c>
      <c r="F4717">
        <v>120000</v>
      </c>
    </row>
    <row r="4718" spans="1:6" x14ac:dyDescent="0.25">
      <c r="A4718">
        <v>29</v>
      </c>
      <c r="B4718" t="s">
        <v>9</v>
      </c>
      <c r="C4718" t="s">
        <v>185</v>
      </c>
      <c r="D4718" t="s">
        <v>19</v>
      </c>
      <c r="E4718">
        <v>3</v>
      </c>
      <c r="F4718">
        <v>55000</v>
      </c>
    </row>
    <row r="4719" spans="1:6" x14ac:dyDescent="0.25">
      <c r="A4719">
        <v>31</v>
      </c>
      <c r="B4719" t="s">
        <v>6</v>
      </c>
      <c r="C4719" t="s">
        <v>185</v>
      </c>
      <c r="D4719" t="s">
        <v>122</v>
      </c>
      <c r="E4719">
        <v>5</v>
      </c>
      <c r="F4719">
        <v>70000</v>
      </c>
    </row>
    <row r="4720" spans="1:6" x14ac:dyDescent="0.25">
      <c r="A4720">
        <v>38</v>
      </c>
      <c r="B4720" t="s">
        <v>9</v>
      </c>
      <c r="C4720" t="s">
        <v>12</v>
      </c>
      <c r="D4720" t="s">
        <v>120</v>
      </c>
      <c r="E4720">
        <v>12</v>
      </c>
      <c r="F4720">
        <v>140000</v>
      </c>
    </row>
    <row r="4721" spans="1:6" x14ac:dyDescent="0.25">
      <c r="A4721">
        <v>25</v>
      </c>
      <c r="B4721" t="s">
        <v>6</v>
      </c>
      <c r="C4721" t="s">
        <v>196</v>
      </c>
      <c r="D4721" t="s">
        <v>198</v>
      </c>
      <c r="E4721">
        <v>1</v>
      </c>
      <c r="F4721">
        <v>30000</v>
      </c>
    </row>
    <row r="4722" spans="1:6" x14ac:dyDescent="0.25">
      <c r="A4722">
        <v>32</v>
      </c>
      <c r="B4722" t="s">
        <v>9</v>
      </c>
      <c r="C4722" t="s">
        <v>186</v>
      </c>
      <c r="D4722" t="s">
        <v>78</v>
      </c>
      <c r="E4722">
        <v>7</v>
      </c>
      <c r="F4722">
        <v>100000</v>
      </c>
    </row>
    <row r="4723" spans="1:6" x14ac:dyDescent="0.25">
      <c r="A4723">
        <v>27</v>
      </c>
      <c r="B4723" t="s">
        <v>6</v>
      </c>
      <c r="C4723" t="s">
        <v>185</v>
      </c>
      <c r="D4723" t="s">
        <v>123</v>
      </c>
      <c r="E4723">
        <v>2</v>
      </c>
      <c r="F4723">
        <v>50000</v>
      </c>
    </row>
    <row r="4724" spans="1:6" x14ac:dyDescent="0.25">
      <c r="A4724">
        <v>29</v>
      </c>
      <c r="B4724" t="s">
        <v>9</v>
      </c>
      <c r="C4724" t="s">
        <v>185</v>
      </c>
      <c r="D4724" t="s">
        <v>122</v>
      </c>
      <c r="E4724">
        <v>3</v>
      </c>
      <c r="F4724">
        <v>55000</v>
      </c>
    </row>
    <row r="4725" spans="1:6" x14ac:dyDescent="0.25">
      <c r="A4725">
        <v>35</v>
      </c>
      <c r="B4725" t="s">
        <v>6</v>
      </c>
      <c r="C4725" t="s">
        <v>12</v>
      </c>
      <c r="D4725" t="s">
        <v>120</v>
      </c>
      <c r="E4725">
        <v>10</v>
      </c>
      <c r="F4725">
        <v>130000</v>
      </c>
    </row>
    <row r="4726" spans="1:6" x14ac:dyDescent="0.25">
      <c r="A4726">
        <v>26</v>
      </c>
      <c r="B4726" t="s">
        <v>9</v>
      </c>
      <c r="C4726" t="s">
        <v>185</v>
      </c>
      <c r="D4726" t="s">
        <v>139</v>
      </c>
      <c r="E4726">
        <v>1</v>
      </c>
      <c r="F4726">
        <v>45000</v>
      </c>
    </row>
    <row r="4727" spans="1:6" x14ac:dyDescent="0.25">
      <c r="A4727">
        <v>33</v>
      </c>
      <c r="B4727" t="s">
        <v>6</v>
      </c>
      <c r="C4727" t="s">
        <v>186</v>
      </c>
      <c r="D4727" t="s">
        <v>67</v>
      </c>
      <c r="E4727">
        <v>8</v>
      </c>
      <c r="F4727">
        <v>120000</v>
      </c>
    </row>
    <row r="4728" spans="1:6" x14ac:dyDescent="0.25">
      <c r="A4728">
        <v>29</v>
      </c>
      <c r="B4728" t="s">
        <v>9</v>
      </c>
      <c r="C4728" t="s">
        <v>185</v>
      </c>
      <c r="D4728" t="s">
        <v>19</v>
      </c>
      <c r="E4728">
        <v>3</v>
      </c>
      <c r="F4728">
        <v>55000</v>
      </c>
    </row>
    <row r="4729" spans="1:6" x14ac:dyDescent="0.25">
      <c r="A4729">
        <v>31</v>
      </c>
      <c r="B4729" t="s">
        <v>6</v>
      </c>
      <c r="C4729" t="s">
        <v>185</v>
      </c>
      <c r="D4729" t="s">
        <v>122</v>
      </c>
      <c r="E4729">
        <v>5</v>
      </c>
      <c r="F4729">
        <v>70000</v>
      </c>
    </row>
    <row r="4730" spans="1:6" x14ac:dyDescent="0.25">
      <c r="A4730">
        <v>38</v>
      </c>
      <c r="B4730" t="s">
        <v>9</v>
      </c>
      <c r="C4730" t="s">
        <v>12</v>
      </c>
      <c r="D4730" t="s">
        <v>120</v>
      </c>
      <c r="E4730">
        <v>12</v>
      </c>
      <c r="F4730">
        <v>140000</v>
      </c>
    </row>
    <row r="4731" spans="1:6" x14ac:dyDescent="0.25">
      <c r="A4731">
        <v>25</v>
      </c>
      <c r="B4731" t="s">
        <v>6</v>
      </c>
      <c r="C4731" t="s">
        <v>196</v>
      </c>
      <c r="D4731" t="s">
        <v>198</v>
      </c>
      <c r="E4731">
        <v>1</v>
      </c>
      <c r="F4731">
        <v>30000</v>
      </c>
    </row>
    <row r="4732" spans="1:6" x14ac:dyDescent="0.25">
      <c r="A4732">
        <v>32</v>
      </c>
      <c r="B4732" t="s">
        <v>9</v>
      </c>
      <c r="C4732" t="s">
        <v>186</v>
      </c>
      <c r="D4732" t="s">
        <v>78</v>
      </c>
      <c r="E4732">
        <v>7</v>
      </c>
      <c r="F4732">
        <v>100000</v>
      </c>
    </row>
    <row r="4733" spans="1:6" x14ac:dyDescent="0.25">
      <c r="A4733">
        <v>27</v>
      </c>
      <c r="B4733" t="s">
        <v>6</v>
      </c>
      <c r="C4733" t="s">
        <v>185</v>
      </c>
      <c r="D4733" t="s">
        <v>123</v>
      </c>
      <c r="E4733">
        <v>2</v>
      </c>
      <c r="F4733">
        <v>50000</v>
      </c>
    </row>
    <row r="4734" spans="1:6" x14ac:dyDescent="0.25">
      <c r="A4734">
        <v>29</v>
      </c>
      <c r="B4734" t="s">
        <v>9</v>
      </c>
      <c r="C4734" t="s">
        <v>185</v>
      </c>
      <c r="D4734" t="s">
        <v>122</v>
      </c>
      <c r="E4734">
        <v>3</v>
      </c>
      <c r="F4734">
        <v>55000</v>
      </c>
    </row>
    <row r="4735" spans="1:6" x14ac:dyDescent="0.25">
      <c r="A4735">
        <v>35</v>
      </c>
      <c r="B4735" t="s">
        <v>6</v>
      </c>
      <c r="C4735" t="s">
        <v>12</v>
      </c>
      <c r="D4735" t="s">
        <v>120</v>
      </c>
      <c r="E4735">
        <v>10</v>
      </c>
      <c r="F4735">
        <v>130000</v>
      </c>
    </row>
    <row r="4736" spans="1:6" x14ac:dyDescent="0.25">
      <c r="A4736">
        <v>26</v>
      </c>
      <c r="B4736" t="s">
        <v>9</v>
      </c>
      <c r="C4736" t="s">
        <v>185</v>
      </c>
      <c r="D4736" t="s">
        <v>139</v>
      </c>
      <c r="E4736">
        <v>1</v>
      </c>
      <c r="F4736">
        <v>45000</v>
      </c>
    </row>
    <row r="4737" spans="1:6" x14ac:dyDescent="0.25">
      <c r="A4737">
        <v>33</v>
      </c>
      <c r="B4737" t="s">
        <v>6</v>
      </c>
      <c r="C4737" t="s">
        <v>186</v>
      </c>
      <c r="D4737" t="s">
        <v>67</v>
      </c>
      <c r="E4737">
        <v>8</v>
      </c>
      <c r="F4737">
        <v>120000</v>
      </c>
    </row>
    <row r="4738" spans="1:6" x14ac:dyDescent="0.25">
      <c r="A4738">
        <v>29</v>
      </c>
      <c r="B4738" t="s">
        <v>9</v>
      </c>
      <c r="C4738" t="s">
        <v>185</v>
      </c>
      <c r="D4738" t="s">
        <v>19</v>
      </c>
      <c r="E4738">
        <v>3</v>
      </c>
      <c r="F4738">
        <v>55000</v>
      </c>
    </row>
    <row r="4739" spans="1:6" x14ac:dyDescent="0.25">
      <c r="A4739">
        <v>31</v>
      </c>
      <c r="B4739" t="s">
        <v>6</v>
      </c>
      <c r="C4739" t="s">
        <v>185</v>
      </c>
      <c r="D4739" t="s">
        <v>122</v>
      </c>
      <c r="E4739">
        <v>5</v>
      </c>
      <c r="F4739">
        <v>70000</v>
      </c>
    </row>
    <row r="4740" spans="1:6" x14ac:dyDescent="0.25">
      <c r="A4740">
        <v>38</v>
      </c>
      <c r="B4740" t="s">
        <v>9</v>
      </c>
      <c r="C4740" t="s">
        <v>12</v>
      </c>
      <c r="D4740" t="s">
        <v>120</v>
      </c>
      <c r="E4740">
        <v>12</v>
      </c>
      <c r="F4740">
        <v>140000</v>
      </c>
    </row>
    <row r="4741" spans="1:6" x14ac:dyDescent="0.25">
      <c r="A4741">
        <v>25</v>
      </c>
      <c r="B4741" t="s">
        <v>6</v>
      </c>
      <c r="C4741" t="s">
        <v>196</v>
      </c>
      <c r="D4741" t="s">
        <v>198</v>
      </c>
      <c r="E4741">
        <v>1</v>
      </c>
      <c r="F4741">
        <v>30000</v>
      </c>
    </row>
    <row r="4742" spans="1:6" x14ac:dyDescent="0.25">
      <c r="A4742">
        <v>32</v>
      </c>
      <c r="B4742" t="s">
        <v>9</v>
      </c>
      <c r="C4742" t="s">
        <v>186</v>
      </c>
      <c r="D4742" t="s">
        <v>78</v>
      </c>
      <c r="E4742">
        <v>7</v>
      </c>
      <c r="F4742">
        <v>100000</v>
      </c>
    </row>
    <row r="4743" spans="1:6" x14ac:dyDescent="0.25">
      <c r="A4743">
        <v>27</v>
      </c>
      <c r="B4743" t="s">
        <v>6</v>
      </c>
      <c r="C4743" t="s">
        <v>185</v>
      </c>
      <c r="D4743" t="s">
        <v>123</v>
      </c>
      <c r="E4743">
        <v>2</v>
      </c>
      <c r="F4743">
        <v>50000</v>
      </c>
    </row>
    <row r="4744" spans="1:6" x14ac:dyDescent="0.25">
      <c r="A4744">
        <v>29</v>
      </c>
      <c r="B4744" t="s">
        <v>9</v>
      </c>
      <c r="C4744" t="s">
        <v>185</v>
      </c>
      <c r="D4744" t="s">
        <v>122</v>
      </c>
      <c r="E4744">
        <v>3</v>
      </c>
      <c r="F4744">
        <v>55000</v>
      </c>
    </row>
    <row r="4745" spans="1:6" x14ac:dyDescent="0.25">
      <c r="A4745">
        <v>35</v>
      </c>
      <c r="B4745" t="s">
        <v>6</v>
      </c>
      <c r="C4745" t="s">
        <v>12</v>
      </c>
      <c r="D4745" t="s">
        <v>120</v>
      </c>
      <c r="E4745">
        <v>10</v>
      </c>
      <c r="F4745">
        <v>130000</v>
      </c>
    </row>
    <row r="4746" spans="1:6" x14ac:dyDescent="0.25">
      <c r="A4746">
        <v>26</v>
      </c>
      <c r="B4746" t="s">
        <v>9</v>
      </c>
      <c r="C4746" t="s">
        <v>185</v>
      </c>
      <c r="D4746" t="s">
        <v>139</v>
      </c>
      <c r="E4746">
        <v>1</v>
      </c>
      <c r="F4746">
        <v>45000</v>
      </c>
    </row>
    <row r="4747" spans="1:6" x14ac:dyDescent="0.25">
      <c r="A4747">
        <v>33</v>
      </c>
      <c r="B4747" t="s">
        <v>6</v>
      </c>
      <c r="C4747" t="s">
        <v>186</v>
      </c>
      <c r="D4747" t="s">
        <v>67</v>
      </c>
      <c r="E4747">
        <v>8</v>
      </c>
      <c r="F4747">
        <v>120000</v>
      </c>
    </row>
    <row r="4748" spans="1:6" x14ac:dyDescent="0.25">
      <c r="A4748">
        <v>29</v>
      </c>
      <c r="B4748" t="s">
        <v>9</v>
      </c>
      <c r="C4748" t="s">
        <v>185</v>
      </c>
      <c r="D4748" t="s">
        <v>19</v>
      </c>
      <c r="E4748">
        <v>3</v>
      </c>
      <c r="F4748">
        <v>55000</v>
      </c>
    </row>
    <row r="4749" spans="1:6" x14ac:dyDescent="0.25">
      <c r="A4749">
        <v>31</v>
      </c>
      <c r="B4749" t="s">
        <v>6</v>
      </c>
      <c r="C4749" t="s">
        <v>185</v>
      </c>
      <c r="D4749" t="s">
        <v>122</v>
      </c>
      <c r="E4749">
        <v>5</v>
      </c>
      <c r="F4749">
        <v>70000</v>
      </c>
    </row>
    <row r="4750" spans="1:6" x14ac:dyDescent="0.25">
      <c r="A4750">
        <v>38</v>
      </c>
      <c r="B4750" t="s">
        <v>9</v>
      </c>
      <c r="C4750" t="s">
        <v>12</v>
      </c>
      <c r="D4750" t="s">
        <v>120</v>
      </c>
      <c r="E4750">
        <v>12</v>
      </c>
      <c r="F4750">
        <v>140000</v>
      </c>
    </row>
    <row r="4751" spans="1:6" x14ac:dyDescent="0.25">
      <c r="A4751">
        <v>25</v>
      </c>
      <c r="B4751" t="s">
        <v>6</v>
      </c>
      <c r="C4751" t="s">
        <v>196</v>
      </c>
      <c r="D4751" t="s">
        <v>198</v>
      </c>
      <c r="E4751">
        <v>1</v>
      </c>
      <c r="F4751">
        <v>30000</v>
      </c>
    </row>
    <row r="4752" spans="1:6" x14ac:dyDescent="0.25">
      <c r="A4752">
        <v>32</v>
      </c>
      <c r="B4752" t="s">
        <v>9</v>
      </c>
      <c r="C4752" t="s">
        <v>186</v>
      </c>
      <c r="D4752" t="s">
        <v>78</v>
      </c>
      <c r="E4752">
        <v>7</v>
      </c>
      <c r="F4752">
        <v>100000</v>
      </c>
    </row>
    <row r="4753" spans="1:6" x14ac:dyDescent="0.25">
      <c r="A4753">
        <v>27</v>
      </c>
      <c r="B4753" t="s">
        <v>6</v>
      </c>
      <c r="C4753" t="s">
        <v>185</v>
      </c>
      <c r="D4753" t="s">
        <v>123</v>
      </c>
      <c r="E4753">
        <v>2</v>
      </c>
      <c r="F4753">
        <v>50000</v>
      </c>
    </row>
    <row r="4754" spans="1:6" x14ac:dyDescent="0.25">
      <c r="A4754">
        <v>29</v>
      </c>
      <c r="B4754" t="s">
        <v>9</v>
      </c>
      <c r="C4754" t="s">
        <v>185</v>
      </c>
      <c r="D4754" t="s">
        <v>122</v>
      </c>
      <c r="E4754">
        <v>3</v>
      </c>
      <c r="F4754">
        <v>55000</v>
      </c>
    </row>
    <row r="4755" spans="1:6" x14ac:dyDescent="0.25">
      <c r="A4755">
        <v>35</v>
      </c>
      <c r="B4755" t="s">
        <v>6</v>
      </c>
      <c r="C4755" t="s">
        <v>12</v>
      </c>
      <c r="D4755" t="s">
        <v>120</v>
      </c>
      <c r="E4755">
        <v>10</v>
      </c>
      <c r="F4755">
        <v>130000</v>
      </c>
    </row>
    <row r="4756" spans="1:6" x14ac:dyDescent="0.25">
      <c r="A4756">
        <v>26</v>
      </c>
      <c r="B4756" t="s">
        <v>9</v>
      </c>
      <c r="C4756" t="s">
        <v>185</v>
      </c>
      <c r="D4756" t="s">
        <v>139</v>
      </c>
      <c r="E4756">
        <v>1</v>
      </c>
      <c r="F4756">
        <v>45000</v>
      </c>
    </row>
    <row r="4757" spans="1:6" x14ac:dyDescent="0.25">
      <c r="A4757">
        <v>28</v>
      </c>
      <c r="B4757" t="s">
        <v>9</v>
      </c>
      <c r="C4757" t="s">
        <v>185</v>
      </c>
      <c r="D4757" t="s">
        <v>139</v>
      </c>
      <c r="E4757">
        <v>2</v>
      </c>
      <c r="F4757">
        <v>48000</v>
      </c>
    </row>
    <row r="4758" spans="1:6" x14ac:dyDescent="0.25">
      <c r="A4758">
        <v>36</v>
      </c>
      <c r="B4758" t="s">
        <v>6</v>
      </c>
      <c r="C4758" t="s">
        <v>186</v>
      </c>
      <c r="D4758" t="s">
        <v>67</v>
      </c>
      <c r="E4758">
        <v>9</v>
      </c>
      <c r="F4758">
        <v>125000</v>
      </c>
    </row>
    <row r="4759" spans="1:6" x14ac:dyDescent="0.25">
      <c r="A4759">
        <v>30</v>
      </c>
      <c r="B4759" t="s">
        <v>9</v>
      </c>
      <c r="C4759" t="s">
        <v>185</v>
      </c>
      <c r="D4759" t="s">
        <v>19</v>
      </c>
      <c r="E4759">
        <v>4</v>
      </c>
      <c r="F4759">
        <v>57000</v>
      </c>
    </row>
    <row r="4760" spans="1:6" x14ac:dyDescent="0.25">
      <c r="A4760">
        <v>32</v>
      </c>
      <c r="B4760" t="s">
        <v>6</v>
      </c>
      <c r="C4760" t="s">
        <v>185</v>
      </c>
      <c r="D4760" t="s">
        <v>122</v>
      </c>
      <c r="E4760">
        <v>6</v>
      </c>
      <c r="F4760">
        <v>72000</v>
      </c>
    </row>
    <row r="4761" spans="1:6" x14ac:dyDescent="0.25">
      <c r="A4761">
        <v>39</v>
      </c>
      <c r="B4761" t="s">
        <v>9</v>
      </c>
      <c r="C4761" t="s">
        <v>12</v>
      </c>
      <c r="D4761" t="s">
        <v>120</v>
      </c>
      <c r="E4761">
        <v>13</v>
      </c>
      <c r="F4761">
        <v>145000</v>
      </c>
    </row>
    <row r="4762" spans="1:6" x14ac:dyDescent="0.25">
      <c r="A4762">
        <v>26</v>
      </c>
      <c r="B4762" t="s">
        <v>6</v>
      </c>
      <c r="C4762" t="s">
        <v>196</v>
      </c>
      <c r="D4762" t="s">
        <v>198</v>
      </c>
      <c r="E4762">
        <v>2</v>
      </c>
      <c r="F4762">
        <v>31000</v>
      </c>
    </row>
    <row r="4763" spans="1:6" x14ac:dyDescent="0.25">
      <c r="A4763">
        <v>33</v>
      </c>
      <c r="B4763" t="s">
        <v>9</v>
      </c>
      <c r="C4763" t="s">
        <v>186</v>
      </c>
      <c r="D4763" t="s">
        <v>78</v>
      </c>
      <c r="E4763">
        <v>8</v>
      </c>
      <c r="F4763">
        <v>105000</v>
      </c>
    </row>
    <row r="4764" spans="1:6" x14ac:dyDescent="0.25">
      <c r="A4764">
        <v>28</v>
      </c>
      <c r="B4764" t="s">
        <v>6</v>
      </c>
      <c r="C4764" t="s">
        <v>185</v>
      </c>
      <c r="D4764" t="s">
        <v>123</v>
      </c>
      <c r="E4764">
        <v>3</v>
      </c>
      <c r="F4764">
        <v>52000</v>
      </c>
    </row>
    <row r="4765" spans="1:6" x14ac:dyDescent="0.25">
      <c r="A4765">
        <v>30</v>
      </c>
      <c r="B4765" t="s">
        <v>9</v>
      </c>
      <c r="C4765" t="s">
        <v>185</v>
      </c>
      <c r="D4765" t="s">
        <v>122</v>
      </c>
      <c r="E4765">
        <v>4</v>
      </c>
      <c r="F4765">
        <v>57000</v>
      </c>
    </row>
    <row r="4766" spans="1:6" x14ac:dyDescent="0.25">
      <c r="A4766">
        <v>36</v>
      </c>
      <c r="B4766" t="s">
        <v>6</v>
      </c>
      <c r="C4766" t="s">
        <v>12</v>
      </c>
      <c r="D4766" t="s">
        <v>120</v>
      </c>
      <c r="E4766">
        <v>11</v>
      </c>
      <c r="F4766">
        <v>135000</v>
      </c>
    </row>
    <row r="4767" spans="1:6" x14ac:dyDescent="0.25">
      <c r="A4767">
        <v>27</v>
      </c>
      <c r="B4767" t="s">
        <v>9</v>
      </c>
      <c r="C4767" t="s">
        <v>185</v>
      </c>
      <c r="D4767" t="s">
        <v>139</v>
      </c>
      <c r="E4767">
        <v>2</v>
      </c>
      <c r="F4767">
        <v>48000</v>
      </c>
    </row>
    <row r="4768" spans="1:6" x14ac:dyDescent="0.25">
      <c r="A4768">
        <v>34</v>
      </c>
      <c r="B4768" t="s">
        <v>6</v>
      </c>
      <c r="C4768" t="s">
        <v>186</v>
      </c>
      <c r="D4768" t="s">
        <v>67</v>
      </c>
      <c r="E4768">
        <v>9</v>
      </c>
      <c r="F4768">
        <v>125000</v>
      </c>
    </row>
    <row r="4769" spans="1:6" x14ac:dyDescent="0.25">
      <c r="A4769">
        <v>30</v>
      </c>
      <c r="B4769" t="s">
        <v>9</v>
      </c>
      <c r="C4769" t="s">
        <v>185</v>
      </c>
      <c r="D4769" t="s">
        <v>19</v>
      </c>
      <c r="E4769">
        <v>4</v>
      </c>
      <c r="F4769">
        <v>57000</v>
      </c>
    </row>
    <row r="4770" spans="1:6" x14ac:dyDescent="0.25">
      <c r="A4770">
        <v>32</v>
      </c>
      <c r="B4770" t="s">
        <v>6</v>
      </c>
      <c r="C4770" t="s">
        <v>185</v>
      </c>
      <c r="D4770" t="s">
        <v>122</v>
      </c>
      <c r="E4770">
        <v>6</v>
      </c>
      <c r="F4770">
        <v>72000</v>
      </c>
    </row>
    <row r="4771" spans="1:6" x14ac:dyDescent="0.25">
      <c r="A4771">
        <v>39</v>
      </c>
      <c r="B4771" t="s">
        <v>9</v>
      </c>
      <c r="C4771" t="s">
        <v>12</v>
      </c>
      <c r="D4771" t="s">
        <v>120</v>
      </c>
      <c r="E4771">
        <v>13</v>
      </c>
      <c r="F4771">
        <v>145000</v>
      </c>
    </row>
    <row r="4772" spans="1:6" x14ac:dyDescent="0.25">
      <c r="A4772">
        <v>26</v>
      </c>
      <c r="B4772" t="s">
        <v>6</v>
      </c>
      <c r="C4772" t="s">
        <v>196</v>
      </c>
      <c r="D4772" t="s">
        <v>198</v>
      </c>
      <c r="E4772">
        <v>2</v>
      </c>
      <c r="F4772">
        <v>31000</v>
      </c>
    </row>
    <row r="4773" spans="1:6" x14ac:dyDescent="0.25">
      <c r="A4773">
        <v>33</v>
      </c>
      <c r="B4773" t="s">
        <v>9</v>
      </c>
      <c r="C4773" t="s">
        <v>186</v>
      </c>
      <c r="D4773" t="s">
        <v>78</v>
      </c>
      <c r="E4773">
        <v>8</v>
      </c>
      <c r="F4773">
        <v>105000</v>
      </c>
    </row>
    <row r="4774" spans="1:6" x14ac:dyDescent="0.25">
      <c r="A4774">
        <v>28</v>
      </c>
      <c r="B4774" t="s">
        <v>6</v>
      </c>
      <c r="C4774" t="s">
        <v>185</v>
      </c>
      <c r="D4774" t="s">
        <v>123</v>
      </c>
      <c r="E4774">
        <v>3</v>
      </c>
      <c r="F4774">
        <v>52000</v>
      </c>
    </row>
    <row r="4775" spans="1:6" x14ac:dyDescent="0.25">
      <c r="A4775">
        <v>30</v>
      </c>
      <c r="B4775" t="s">
        <v>9</v>
      </c>
      <c r="C4775" t="s">
        <v>185</v>
      </c>
      <c r="D4775" t="s">
        <v>122</v>
      </c>
      <c r="E4775">
        <v>4</v>
      </c>
      <c r="F4775">
        <v>57000</v>
      </c>
    </row>
    <row r="4776" spans="1:6" x14ac:dyDescent="0.25">
      <c r="A4776">
        <v>36</v>
      </c>
      <c r="B4776" t="s">
        <v>6</v>
      </c>
      <c r="C4776" t="s">
        <v>12</v>
      </c>
      <c r="D4776" t="s">
        <v>120</v>
      </c>
      <c r="E4776">
        <v>11</v>
      </c>
      <c r="F4776">
        <v>135000</v>
      </c>
    </row>
    <row r="4777" spans="1:6" x14ac:dyDescent="0.25">
      <c r="A4777">
        <v>27</v>
      </c>
      <c r="B4777" t="s">
        <v>9</v>
      </c>
      <c r="C4777" t="s">
        <v>185</v>
      </c>
      <c r="D4777" t="s">
        <v>139</v>
      </c>
      <c r="E4777">
        <v>2</v>
      </c>
      <c r="F4777">
        <v>48000</v>
      </c>
    </row>
    <row r="4778" spans="1:6" x14ac:dyDescent="0.25">
      <c r="A4778">
        <v>34</v>
      </c>
      <c r="B4778" t="s">
        <v>6</v>
      </c>
      <c r="C4778" t="s">
        <v>186</v>
      </c>
      <c r="D4778" t="s">
        <v>67</v>
      </c>
      <c r="E4778">
        <v>9</v>
      </c>
      <c r="F4778">
        <v>125000</v>
      </c>
    </row>
    <row r="4779" spans="1:6" x14ac:dyDescent="0.25">
      <c r="A4779">
        <v>30</v>
      </c>
      <c r="B4779" t="s">
        <v>9</v>
      </c>
      <c r="C4779" t="s">
        <v>185</v>
      </c>
      <c r="D4779" t="s">
        <v>19</v>
      </c>
      <c r="E4779">
        <v>4</v>
      </c>
      <c r="F4779">
        <v>57000</v>
      </c>
    </row>
    <row r="4780" spans="1:6" x14ac:dyDescent="0.25">
      <c r="A4780">
        <v>32</v>
      </c>
      <c r="B4780" t="s">
        <v>6</v>
      </c>
      <c r="C4780" t="s">
        <v>185</v>
      </c>
      <c r="D4780" t="s">
        <v>122</v>
      </c>
      <c r="E4780">
        <v>6</v>
      </c>
      <c r="F4780">
        <v>72000</v>
      </c>
    </row>
    <row r="4781" spans="1:6" x14ac:dyDescent="0.25">
      <c r="A4781">
        <v>39</v>
      </c>
      <c r="B4781" t="s">
        <v>9</v>
      </c>
      <c r="C4781" t="s">
        <v>12</v>
      </c>
      <c r="D4781" t="s">
        <v>120</v>
      </c>
      <c r="E4781">
        <v>13</v>
      </c>
      <c r="F4781">
        <v>145000</v>
      </c>
    </row>
    <row r="4782" spans="1:6" x14ac:dyDescent="0.25">
      <c r="A4782">
        <v>26</v>
      </c>
      <c r="B4782" t="s">
        <v>6</v>
      </c>
      <c r="C4782" t="s">
        <v>196</v>
      </c>
      <c r="D4782" t="s">
        <v>198</v>
      </c>
      <c r="E4782">
        <v>2</v>
      </c>
      <c r="F4782">
        <v>31000</v>
      </c>
    </row>
    <row r="4783" spans="1:6" x14ac:dyDescent="0.25">
      <c r="A4783">
        <v>33</v>
      </c>
      <c r="B4783" t="s">
        <v>9</v>
      </c>
      <c r="C4783" t="s">
        <v>186</v>
      </c>
      <c r="D4783" t="s">
        <v>78</v>
      </c>
      <c r="E4783">
        <v>8</v>
      </c>
      <c r="F4783">
        <v>105000</v>
      </c>
    </row>
    <row r="4784" spans="1:6" x14ac:dyDescent="0.25">
      <c r="A4784">
        <v>28</v>
      </c>
      <c r="B4784" t="s">
        <v>6</v>
      </c>
      <c r="C4784" t="s">
        <v>185</v>
      </c>
      <c r="D4784" t="s">
        <v>123</v>
      </c>
      <c r="E4784">
        <v>3</v>
      </c>
      <c r="F4784">
        <v>52000</v>
      </c>
    </row>
    <row r="4785" spans="1:6" x14ac:dyDescent="0.25">
      <c r="A4785">
        <v>30</v>
      </c>
      <c r="B4785" t="s">
        <v>9</v>
      </c>
      <c r="C4785" t="s">
        <v>185</v>
      </c>
      <c r="D4785" t="s">
        <v>122</v>
      </c>
      <c r="E4785">
        <v>4</v>
      </c>
      <c r="F4785">
        <v>57000</v>
      </c>
    </row>
    <row r="4786" spans="1:6" x14ac:dyDescent="0.25">
      <c r="A4786">
        <v>36</v>
      </c>
      <c r="B4786" t="s">
        <v>6</v>
      </c>
      <c r="C4786" t="s">
        <v>12</v>
      </c>
      <c r="D4786" t="s">
        <v>120</v>
      </c>
      <c r="E4786">
        <v>11</v>
      </c>
      <c r="F4786">
        <v>135000</v>
      </c>
    </row>
    <row r="4787" spans="1:6" x14ac:dyDescent="0.25">
      <c r="A4787">
        <v>27</v>
      </c>
      <c r="B4787" t="s">
        <v>9</v>
      </c>
      <c r="C4787" t="s">
        <v>185</v>
      </c>
      <c r="D4787" t="s">
        <v>139</v>
      </c>
      <c r="E4787">
        <v>2</v>
      </c>
      <c r="F4787">
        <v>48000</v>
      </c>
    </row>
    <row r="4788" spans="1:6" x14ac:dyDescent="0.25">
      <c r="A4788">
        <v>34</v>
      </c>
      <c r="B4788" t="s">
        <v>6</v>
      </c>
      <c r="C4788" t="s">
        <v>186</v>
      </c>
      <c r="D4788" t="s">
        <v>67</v>
      </c>
      <c r="E4788">
        <v>9</v>
      </c>
      <c r="F4788">
        <v>125000</v>
      </c>
    </row>
    <row r="4789" spans="1:6" x14ac:dyDescent="0.25">
      <c r="A4789">
        <v>30</v>
      </c>
      <c r="B4789" t="s">
        <v>9</v>
      </c>
      <c r="C4789" t="s">
        <v>185</v>
      </c>
      <c r="D4789" t="s">
        <v>19</v>
      </c>
      <c r="E4789">
        <v>4</v>
      </c>
      <c r="F4789">
        <v>57000</v>
      </c>
    </row>
    <row r="4790" spans="1:6" x14ac:dyDescent="0.25">
      <c r="A4790">
        <v>32</v>
      </c>
      <c r="B4790" t="s">
        <v>6</v>
      </c>
      <c r="C4790" t="s">
        <v>185</v>
      </c>
      <c r="D4790" t="s">
        <v>122</v>
      </c>
      <c r="E4790">
        <v>6</v>
      </c>
      <c r="F4790">
        <v>72000</v>
      </c>
    </row>
    <row r="4791" spans="1:6" x14ac:dyDescent="0.25">
      <c r="A4791">
        <v>39</v>
      </c>
      <c r="B4791" t="s">
        <v>9</v>
      </c>
      <c r="C4791" t="s">
        <v>12</v>
      </c>
      <c r="D4791" t="s">
        <v>120</v>
      </c>
      <c r="E4791">
        <v>13</v>
      </c>
      <c r="F4791">
        <v>145000</v>
      </c>
    </row>
    <row r="4792" spans="1:6" x14ac:dyDescent="0.25">
      <c r="A4792">
        <v>26</v>
      </c>
      <c r="B4792" t="s">
        <v>6</v>
      </c>
      <c r="C4792" t="s">
        <v>196</v>
      </c>
      <c r="D4792" t="s">
        <v>198</v>
      </c>
      <c r="E4792">
        <v>2</v>
      </c>
      <c r="F4792">
        <v>31000</v>
      </c>
    </row>
    <row r="4793" spans="1:6" x14ac:dyDescent="0.25">
      <c r="A4793">
        <v>33</v>
      </c>
      <c r="B4793" t="s">
        <v>9</v>
      </c>
      <c r="C4793" t="s">
        <v>186</v>
      </c>
      <c r="D4793" t="s">
        <v>78</v>
      </c>
      <c r="E4793">
        <v>8</v>
      </c>
      <c r="F4793">
        <v>105000</v>
      </c>
    </row>
    <row r="4794" spans="1:6" x14ac:dyDescent="0.25">
      <c r="A4794">
        <v>28</v>
      </c>
      <c r="B4794" t="s">
        <v>6</v>
      </c>
      <c r="C4794" t="s">
        <v>185</v>
      </c>
      <c r="D4794" t="s">
        <v>123</v>
      </c>
      <c r="E4794">
        <v>3</v>
      </c>
      <c r="F4794">
        <v>52000</v>
      </c>
    </row>
    <row r="4795" spans="1:6" x14ac:dyDescent="0.25">
      <c r="A4795">
        <v>30</v>
      </c>
      <c r="B4795" t="s">
        <v>9</v>
      </c>
      <c r="C4795" t="s">
        <v>185</v>
      </c>
      <c r="D4795" t="s">
        <v>122</v>
      </c>
      <c r="E4795">
        <v>4</v>
      </c>
      <c r="F4795">
        <v>57000</v>
      </c>
    </row>
    <row r="4796" spans="1:6" x14ac:dyDescent="0.25">
      <c r="A4796">
        <v>36</v>
      </c>
      <c r="B4796" t="s">
        <v>6</v>
      </c>
      <c r="C4796" t="s">
        <v>12</v>
      </c>
      <c r="D4796" t="s">
        <v>120</v>
      </c>
      <c r="E4796">
        <v>11</v>
      </c>
      <c r="F4796">
        <v>135000</v>
      </c>
    </row>
    <row r="4797" spans="1:6" x14ac:dyDescent="0.25">
      <c r="A4797">
        <v>27</v>
      </c>
      <c r="B4797" t="s">
        <v>9</v>
      </c>
      <c r="C4797" t="s">
        <v>185</v>
      </c>
      <c r="D4797" t="s">
        <v>139</v>
      </c>
      <c r="E4797">
        <v>2</v>
      </c>
      <c r="F4797">
        <v>48000</v>
      </c>
    </row>
    <row r="4798" spans="1:6" x14ac:dyDescent="0.25">
      <c r="A4798">
        <v>34</v>
      </c>
      <c r="B4798" t="s">
        <v>6</v>
      </c>
      <c r="C4798" t="s">
        <v>186</v>
      </c>
      <c r="D4798" t="s">
        <v>67</v>
      </c>
      <c r="E4798">
        <v>9</v>
      </c>
      <c r="F4798">
        <v>125000</v>
      </c>
    </row>
    <row r="4799" spans="1:6" x14ac:dyDescent="0.25">
      <c r="A4799">
        <v>30</v>
      </c>
      <c r="B4799" t="s">
        <v>9</v>
      </c>
      <c r="C4799" t="s">
        <v>185</v>
      </c>
      <c r="D4799" t="s">
        <v>19</v>
      </c>
      <c r="E4799">
        <v>4</v>
      </c>
      <c r="F4799">
        <v>57000</v>
      </c>
    </row>
    <row r="4800" spans="1:6" x14ac:dyDescent="0.25">
      <c r="A4800">
        <v>32</v>
      </c>
      <c r="B4800" t="s">
        <v>6</v>
      </c>
      <c r="C4800" t="s">
        <v>185</v>
      </c>
      <c r="D4800" t="s">
        <v>122</v>
      </c>
      <c r="E4800">
        <v>6</v>
      </c>
      <c r="F4800">
        <v>72000</v>
      </c>
    </row>
    <row r="4801" spans="1:6" x14ac:dyDescent="0.25">
      <c r="A4801">
        <v>39</v>
      </c>
      <c r="B4801" t="s">
        <v>9</v>
      </c>
      <c r="C4801" t="s">
        <v>12</v>
      </c>
      <c r="D4801" t="s">
        <v>120</v>
      </c>
      <c r="E4801">
        <v>13</v>
      </c>
      <c r="F4801">
        <v>145000</v>
      </c>
    </row>
    <row r="4802" spans="1:6" x14ac:dyDescent="0.25">
      <c r="A4802">
        <v>26</v>
      </c>
      <c r="B4802" t="s">
        <v>6</v>
      </c>
      <c r="C4802" t="s">
        <v>196</v>
      </c>
      <c r="D4802" t="s">
        <v>198</v>
      </c>
      <c r="E4802">
        <v>2</v>
      </c>
      <c r="F4802">
        <v>31000</v>
      </c>
    </row>
    <row r="4803" spans="1:6" x14ac:dyDescent="0.25">
      <c r="A4803">
        <v>33</v>
      </c>
      <c r="B4803" t="s">
        <v>9</v>
      </c>
      <c r="C4803" t="s">
        <v>186</v>
      </c>
      <c r="D4803" t="s">
        <v>78</v>
      </c>
      <c r="E4803">
        <v>8</v>
      </c>
      <c r="F4803">
        <v>105000</v>
      </c>
    </row>
    <row r="4804" spans="1:6" x14ac:dyDescent="0.25">
      <c r="A4804">
        <v>28</v>
      </c>
      <c r="B4804" t="s">
        <v>6</v>
      </c>
      <c r="C4804" t="s">
        <v>185</v>
      </c>
      <c r="D4804" t="s">
        <v>123</v>
      </c>
      <c r="E4804">
        <v>3</v>
      </c>
      <c r="F4804">
        <v>52000</v>
      </c>
    </row>
    <row r="4805" spans="1:6" x14ac:dyDescent="0.25">
      <c r="A4805">
        <v>30</v>
      </c>
      <c r="B4805" t="s">
        <v>9</v>
      </c>
      <c r="C4805" t="s">
        <v>185</v>
      </c>
      <c r="D4805" t="s">
        <v>122</v>
      </c>
      <c r="E4805">
        <v>4</v>
      </c>
      <c r="F4805">
        <v>57000</v>
      </c>
    </row>
    <row r="4806" spans="1:6" x14ac:dyDescent="0.25">
      <c r="A4806">
        <v>36</v>
      </c>
      <c r="B4806" t="s">
        <v>6</v>
      </c>
      <c r="C4806" t="s">
        <v>12</v>
      </c>
      <c r="D4806" t="s">
        <v>120</v>
      </c>
      <c r="E4806">
        <v>11</v>
      </c>
      <c r="F4806">
        <v>135000</v>
      </c>
    </row>
    <row r="4807" spans="1:6" x14ac:dyDescent="0.25">
      <c r="A4807">
        <v>27</v>
      </c>
      <c r="B4807" t="s">
        <v>9</v>
      </c>
      <c r="C4807" t="s">
        <v>185</v>
      </c>
      <c r="D4807" t="s">
        <v>139</v>
      </c>
      <c r="E4807">
        <v>2</v>
      </c>
      <c r="F4807">
        <v>48000</v>
      </c>
    </row>
    <row r="4808" spans="1:6" x14ac:dyDescent="0.25">
      <c r="A4808">
        <v>34</v>
      </c>
      <c r="B4808" t="s">
        <v>6</v>
      </c>
      <c r="C4808" t="s">
        <v>186</v>
      </c>
      <c r="D4808" t="s">
        <v>67</v>
      </c>
      <c r="E4808">
        <v>9</v>
      </c>
      <c r="F4808">
        <v>125000</v>
      </c>
    </row>
    <row r="4809" spans="1:6" x14ac:dyDescent="0.25">
      <c r="A4809">
        <v>30</v>
      </c>
      <c r="B4809" t="s">
        <v>9</v>
      </c>
      <c r="C4809" t="s">
        <v>185</v>
      </c>
      <c r="D4809" t="s">
        <v>19</v>
      </c>
      <c r="E4809">
        <v>4</v>
      </c>
      <c r="F4809">
        <v>57000</v>
      </c>
    </row>
    <row r="4810" spans="1:6" x14ac:dyDescent="0.25">
      <c r="A4810">
        <v>32</v>
      </c>
      <c r="B4810" t="s">
        <v>6</v>
      </c>
      <c r="C4810" t="s">
        <v>185</v>
      </c>
      <c r="D4810" t="s">
        <v>122</v>
      </c>
      <c r="E4810">
        <v>6</v>
      </c>
      <c r="F4810">
        <v>72000</v>
      </c>
    </row>
    <row r="4811" spans="1:6" x14ac:dyDescent="0.25">
      <c r="A4811">
        <v>39</v>
      </c>
      <c r="B4811" t="s">
        <v>9</v>
      </c>
      <c r="C4811" t="s">
        <v>12</v>
      </c>
      <c r="D4811" t="s">
        <v>120</v>
      </c>
      <c r="E4811">
        <v>13</v>
      </c>
      <c r="F4811">
        <v>145000</v>
      </c>
    </row>
    <row r="4812" spans="1:6" x14ac:dyDescent="0.25">
      <c r="A4812">
        <v>26</v>
      </c>
      <c r="B4812" t="s">
        <v>6</v>
      </c>
      <c r="C4812" t="s">
        <v>196</v>
      </c>
      <c r="D4812" t="s">
        <v>198</v>
      </c>
      <c r="E4812">
        <v>2</v>
      </c>
      <c r="F4812">
        <v>31000</v>
      </c>
    </row>
    <row r="4813" spans="1:6" x14ac:dyDescent="0.25">
      <c r="A4813">
        <v>33</v>
      </c>
      <c r="B4813" t="s">
        <v>9</v>
      </c>
      <c r="C4813" t="s">
        <v>186</v>
      </c>
      <c r="D4813" t="s">
        <v>78</v>
      </c>
      <c r="E4813">
        <v>8</v>
      </c>
      <c r="F4813">
        <v>105000</v>
      </c>
    </row>
    <row r="4814" spans="1:6" x14ac:dyDescent="0.25">
      <c r="A4814">
        <v>28</v>
      </c>
      <c r="B4814" t="s">
        <v>6</v>
      </c>
      <c r="C4814" t="s">
        <v>185</v>
      </c>
      <c r="D4814" t="s">
        <v>123</v>
      </c>
      <c r="E4814">
        <v>3</v>
      </c>
      <c r="F4814">
        <v>52000</v>
      </c>
    </row>
    <row r="4815" spans="1:6" x14ac:dyDescent="0.25">
      <c r="A4815">
        <v>30</v>
      </c>
      <c r="B4815" t="s">
        <v>9</v>
      </c>
      <c r="C4815" t="s">
        <v>185</v>
      </c>
      <c r="D4815" t="s">
        <v>122</v>
      </c>
      <c r="E4815">
        <v>4</v>
      </c>
      <c r="F4815">
        <v>57000</v>
      </c>
    </row>
    <row r="4816" spans="1:6" x14ac:dyDescent="0.25">
      <c r="A4816">
        <v>36</v>
      </c>
      <c r="B4816" t="s">
        <v>6</v>
      </c>
      <c r="C4816" t="s">
        <v>12</v>
      </c>
      <c r="D4816" t="s">
        <v>120</v>
      </c>
      <c r="E4816">
        <v>11</v>
      </c>
      <c r="F4816">
        <v>135000</v>
      </c>
    </row>
    <row r="4817" spans="1:6" x14ac:dyDescent="0.25">
      <c r="A4817">
        <v>27</v>
      </c>
      <c r="B4817" t="s">
        <v>9</v>
      </c>
      <c r="C4817" t="s">
        <v>185</v>
      </c>
      <c r="D4817" t="s">
        <v>139</v>
      </c>
      <c r="E4817">
        <v>2</v>
      </c>
      <c r="F4817">
        <v>48000</v>
      </c>
    </row>
    <row r="4818" spans="1:6" x14ac:dyDescent="0.25">
      <c r="A4818">
        <v>34</v>
      </c>
      <c r="B4818" t="s">
        <v>6</v>
      </c>
      <c r="C4818" t="s">
        <v>186</v>
      </c>
      <c r="D4818" t="s">
        <v>67</v>
      </c>
      <c r="E4818">
        <v>9</v>
      </c>
      <c r="F4818">
        <v>125000</v>
      </c>
    </row>
    <row r="4819" spans="1:6" x14ac:dyDescent="0.25">
      <c r="A4819">
        <v>30</v>
      </c>
      <c r="B4819" t="s">
        <v>9</v>
      </c>
      <c r="C4819" t="s">
        <v>185</v>
      </c>
      <c r="D4819" t="s">
        <v>19</v>
      </c>
      <c r="E4819">
        <v>4</v>
      </c>
      <c r="F4819">
        <v>57000</v>
      </c>
    </row>
    <row r="4820" spans="1:6" x14ac:dyDescent="0.25">
      <c r="A4820">
        <v>32</v>
      </c>
      <c r="B4820" t="s">
        <v>6</v>
      </c>
      <c r="C4820" t="s">
        <v>185</v>
      </c>
      <c r="D4820" t="s">
        <v>122</v>
      </c>
      <c r="E4820">
        <v>6</v>
      </c>
      <c r="F4820">
        <v>72000</v>
      </c>
    </row>
    <row r="4821" spans="1:6" x14ac:dyDescent="0.25">
      <c r="A4821">
        <v>39</v>
      </c>
      <c r="B4821" t="s">
        <v>9</v>
      </c>
      <c r="C4821" t="s">
        <v>12</v>
      </c>
      <c r="D4821" t="s">
        <v>120</v>
      </c>
      <c r="E4821">
        <v>13</v>
      </c>
      <c r="F4821">
        <v>145000</v>
      </c>
    </row>
    <row r="4822" spans="1:6" x14ac:dyDescent="0.25">
      <c r="A4822">
        <v>26</v>
      </c>
      <c r="B4822" t="s">
        <v>6</v>
      </c>
      <c r="C4822" t="s">
        <v>196</v>
      </c>
      <c r="D4822" t="s">
        <v>198</v>
      </c>
      <c r="E4822">
        <v>2</v>
      </c>
      <c r="F4822">
        <v>31000</v>
      </c>
    </row>
    <row r="4823" spans="1:6" x14ac:dyDescent="0.25">
      <c r="A4823">
        <v>33</v>
      </c>
      <c r="B4823" t="s">
        <v>9</v>
      </c>
      <c r="C4823" t="s">
        <v>186</v>
      </c>
      <c r="D4823" t="s">
        <v>78</v>
      </c>
      <c r="E4823">
        <v>8</v>
      </c>
      <c r="F4823">
        <v>105000</v>
      </c>
    </row>
    <row r="4824" spans="1:6" x14ac:dyDescent="0.25">
      <c r="A4824">
        <v>28</v>
      </c>
      <c r="B4824" t="s">
        <v>6</v>
      </c>
      <c r="C4824" t="s">
        <v>185</v>
      </c>
      <c r="D4824" t="s">
        <v>123</v>
      </c>
      <c r="E4824">
        <v>3</v>
      </c>
      <c r="F4824">
        <v>52000</v>
      </c>
    </row>
    <row r="4825" spans="1:6" x14ac:dyDescent="0.25">
      <c r="A4825">
        <v>30</v>
      </c>
      <c r="B4825" t="s">
        <v>9</v>
      </c>
      <c r="C4825" t="s">
        <v>185</v>
      </c>
      <c r="D4825" t="s">
        <v>122</v>
      </c>
      <c r="E4825">
        <v>4</v>
      </c>
      <c r="F4825">
        <v>57000</v>
      </c>
    </row>
    <row r="4826" spans="1:6" x14ac:dyDescent="0.25">
      <c r="A4826">
        <v>36</v>
      </c>
      <c r="B4826" t="s">
        <v>6</v>
      </c>
      <c r="C4826" t="s">
        <v>12</v>
      </c>
      <c r="D4826" t="s">
        <v>120</v>
      </c>
      <c r="E4826">
        <v>11</v>
      </c>
      <c r="F4826">
        <v>135000</v>
      </c>
    </row>
    <row r="4827" spans="1:6" x14ac:dyDescent="0.25">
      <c r="A4827">
        <v>27</v>
      </c>
      <c r="B4827" t="s">
        <v>9</v>
      </c>
      <c r="C4827" t="s">
        <v>185</v>
      </c>
      <c r="D4827" t="s">
        <v>139</v>
      </c>
      <c r="E4827">
        <v>2</v>
      </c>
      <c r="F4827">
        <v>48000</v>
      </c>
    </row>
    <row r="4828" spans="1:6" x14ac:dyDescent="0.25">
      <c r="A4828">
        <v>34</v>
      </c>
      <c r="B4828" t="s">
        <v>6</v>
      </c>
      <c r="C4828" t="s">
        <v>186</v>
      </c>
      <c r="D4828" t="s">
        <v>67</v>
      </c>
      <c r="E4828">
        <v>9</v>
      </c>
      <c r="F4828">
        <v>125000</v>
      </c>
    </row>
    <row r="4829" spans="1:6" x14ac:dyDescent="0.25">
      <c r="A4829">
        <v>30</v>
      </c>
      <c r="B4829" t="s">
        <v>9</v>
      </c>
      <c r="C4829" t="s">
        <v>185</v>
      </c>
      <c r="D4829" t="s">
        <v>19</v>
      </c>
      <c r="E4829">
        <v>4</v>
      </c>
      <c r="F4829">
        <v>57000</v>
      </c>
    </row>
    <row r="4830" spans="1:6" x14ac:dyDescent="0.25">
      <c r="A4830">
        <v>32</v>
      </c>
      <c r="B4830" t="s">
        <v>6</v>
      </c>
      <c r="C4830" t="s">
        <v>185</v>
      </c>
      <c r="D4830" t="s">
        <v>122</v>
      </c>
      <c r="E4830">
        <v>6</v>
      </c>
      <c r="F4830">
        <v>72000</v>
      </c>
    </row>
    <row r="4831" spans="1:6" x14ac:dyDescent="0.25">
      <c r="A4831">
        <v>39</v>
      </c>
      <c r="B4831" t="s">
        <v>9</v>
      </c>
      <c r="C4831" t="s">
        <v>12</v>
      </c>
      <c r="D4831" t="s">
        <v>120</v>
      </c>
      <c r="E4831">
        <v>13</v>
      </c>
      <c r="F4831">
        <v>145000</v>
      </c>
    </row>
    <row r="4832" spans="1:6" x14ac:dyDescent="0.25">
      <c r="A4832">
        <v>26</v>
      </c>
      <c r="B4832" t="s">
        <v>6</v>
      </c>
      <c r="C4832" t="s">
        <v>196</v>
      </c>
      <c r="D4832" t="s">
        <v>198</v>
      </c>
      <c r="E4832">
        <v>2</v>
      </c>
      <c r="F4832">
        <v>31000</v>
      </c>
    </row>
    <row r="4833" spans="1:6" x14ac:dyDescent="0.25">
      <c r="A4833">
        <v>33</v>
      </c>
      <c r="B4833" t="s">
        <v>9</v>
      </c>
      <c r="C4833" t="s">
        <v>186</v>
      </c>
      <c r="D4833" t="s">
        <v>78</v>
      </c>
      <c r="E4833">
        <v>8</v>
      </c>
      <c r="F4833">
        <v>105000</v>
      </c>
    </row>
    <row r="4834" spans="1:6" x14ac:dyDescent="0.25">
      <c r="A4834">
        <v>28</v>
      </c>
      <c r="B4834" t="s">
        <v>6</v>
      </c>
      <c r="C4834" t="s">
        <v>185</v>
      </c>
      <c r="D4834" t="s">
        <v>123</v>
      </c>
      <c r="E4834">
        <v>3</v>
      </c>
      <c r="F4834">
        <v>52000</v>
      </c>
    </row>
    <row r="4835" spans="1:6" x14ac:dyDescent="0.25">
      <c r="A4835">
        <v>30</v>
      </c>
      <c r="B4835" t="s">
        <v>9</v>
      </c>
      <c r="C4835" t="s">
        <v>185</v>
      </c>
      <c r="D4835" t="s">
        <v>122</v>
      </c>
      <c r="E4835">
        <v>4</v>
      </c>
      <c r="F4835">
        <v>57000</v>
      </c>
    </row>
    <row r="4836" spans="1:6" x14ac:dyDescent="0.25">
      <c r="A4836">
        <v>36</v>
      </c>
      <c r="B4836" t="s">
        <v>6</v>
      </c>
      <c r="C4836" t="s">
        <v>12</v>
      </c>
      <c r="D4836" t="s">
        <v>120</v>
      </c>
      <c r="E4836">
        <v>11</v>
      </c>
      <c r="F4836">
        <v>135000</v>
      </c>
    </row>
    <row r="4837" spans="1:6" x14ac:dyDescent="0.25">
      <c r="A4837">
        <v>27</v>
      </c>
      <c r="B4837" t="s">
        <v>9</v>
      </c>
      <c r="C4837" t="s">
        <v>185</v>
      </c>
      <c r="D4837" t="s">
        <v>139</v>
      </c>
      <c r="E4837">
        <v>2</v>
      </c>
      <c r="F4837">
        <v>48000</v>
      </c>
    </row>
    <row r="4838" spans="1:6" x14ac:dyDescent="0.25">
      <c r="A4838">
        <v>34</v>
      </c>
      <c r="B4838" t="s">
        <v>6</v>
      </c>
      <c r="C4838" t="s">
        <v>186</v>
      </c>
      <c r="D4838" t="s">
        <v>67</v>
      </c>
      <c r="E4838">
        <v>9</v>
      </c>
      <c r="F4838">
        <v>125000</v>
      </c>
    </row>
    <row r="4839" spans="1:6" x14ac:dyDescent="0.25">
      <c r="A4839">
        <v>30</v>
      </c>
      <c r="B4839" t="s">
        <v>9</v>
      </c>
      <c r="C4839" t="s">
        <v>185</v>
      </c>
      <c r="D4839" t="s">
        <v>19</v>
      </c>
      <c r="E4839">
        <v>4</v>
      </c>
      <c r="F4839">
        <v>57000</v>
      </c>
    </row>
    <row r="4840" spans="1:6" x14ac:dyDescent="0.25">
      <c r="A4840">
        <v>32</v>
      </c>
      <c r="B4840" t="s">
        <v>6</v>
      </c>
      <c r="C4840" t="s">
        <v>185</v>
      </c>
      <c r="D4840" t="s">
        <v>122</v>
      </c>
      <c r="E4840">
        <v>6</v>
      </c>
      <c r="F4840">
        <v>72000</v>
      </c>
    </row>
    <row r="4841" spans="1:6" x14ac:dyDescent="0.25">
      <c r="A4841">
        <v>39</v>
      </c>
      <c r="B4841" t="s">
        <v>9</v>
      </c>
      <c r="C4841" t="s">
        <v>12</v>
      </c>
      <c r="D4841" t="s">
        <v>120</v>
      </c>
      <c r="E4841">
        <v>13</v>
      </c>
      <c r="F4841">
        <v>145000</v>
      </c>
    </row>
    <row r="4842" spans="1:6" x14ac:dyDescent="0.25">
      <c r="A4842">
        <v>26</v>
      </c>
      <c r="B4842" t="s">
        <v>6</v>
      </c>
      <c r="C4842" t="s">
        <v>196</v>
      </c>
      <c r="D4842" t="s">
        <v>198</v>
      </c>
      <c r="E4842">
        <v>2</v>
      </c>
      <c r="F4842">
        <v>31000</v>
      </c>
    </row>
    <row r="4843" spans="1:6" x14ac:dyDescent="0.25">
      <c r="A4843">
        <v>33</v>
      </c>
      <c r="B4843" t="s">
        <v>9</v>
      </c>
      <c r="C4843" t="s">
        <v>186</v>
      </c>
      <c r="D4843" t="s">
        <v>78</v>
      </c>
      <c r="E4843">
        <v>8</v>
      </c>
      <c r="F4843">
        <v>105000</v>
      </c>
    </row>
    <row r="4844" spans="1:6" x14ac:dyDescent="0.25">
      <c r="A4844">
        <v>28</v>
      </c>
      <c r="B4844" t="s">
        <v>6</v>
      </c>
      <c r="C4844" t="s">
        <v>185</v>
      </c>
      <c r="D4844" t="s">
        <v>123</v>
      </c>
      <c r="E4844">
        <v>3</v>
      </c>
      <c r="F4844">
        <v>52000</v>
      </c>
    </row>
    <row r="4845" spans="1:6" x14ac:dyDescent="0.25">
      <c r="A4845">
        <v>30</v>
      </c>
      <c r="B4845" t="s">
        <v>9</v>
      </c>
      <c r="C4845" t="s">
        <v>185</v>
      </c>
      <c r="D4845" t="s">
        <v>122</v>
      </c>
      <c r="E4845">
        <v>4</v>
      </c>
      <c r="F4845">
        <v>57000</v>
      </c>
    </row>
    <row r="4846" spans="1:6" x14ac:dyDescent="0.25">
      <c r="A4846">
        <v>36</v>
      </c>
      <c r="B4846" t="s">
        <v>6</v>
      </c>
      <c r="C4846" t="s">
        <v>12</v>
      </c>
      <c r="D4846" t="s">
        <v>120</v>
      </c>
      <c r="E4846">
        <v>11</v>
      </c>
      <c r="F4846">
        <v>135000</v>
      </c>
    </row>
    <row r="4847" spans="1:6" x14ac:dyDescent="0.25">
      <c r="A4847">
        <v>27</v>
      </c>
      <c r="B4847" t="s">
        <v>9</v>
      </c>
      <c r="C4847" t="s">
        <v>185</v>
      </c>
      <c r="D4847" t="s">
        <v>139</v>
      </c>
      <c r="E4847">
        <v>2</v>
      </c>
      <c r="F4847">
        <v>48000</v>
      </c>
    </row>
    <row r="4848" spans="1:6" x14ac:dyDescent="0.25">
      <c r="A4848">
        <v>34</v>
      </c>
      <c r="B4848" t="s">
        <v>6</v>
      </c>
      <c r="C4848" t="s">
        <v>186</v>
      </c>
      <c r="D4848" t="s">
        <v>67</v>
      </c>
      <c r="E4848">
        <v>9</v>
      </c>
      <c r="F4848">
        <v>125000</v>
      </c>
    </row>
    <row r="4849" spans="1:6" x14ac:dyDescent="0.25">
      <c r="A4849">
        <v>30</v>
      </c>
      <c r="B4849" t="s">
        <v>9</v>
      </c>
      <c r="C4849" t="s">
        <v>185</v>
      </c>
      <c r="D4849" t="s">
        <v>19</v>
      </c>
      <c r="E4849">
        <v>4</v>
      </c>
      <c r="F4849">
        <v>57000</v>
      </c>
    </row>
    <row r="4850" spans="1:6" x14ac:dyDescent="0.25">
      <c r="A4850">
        <v>32</v>
      </c>
      <c r="B4850" t="s">
        <v>6</v>
      </c>
      <c r="C4850" t="s">
        <v>185</v>
      </c>
      <c r="D4850" t="s">
        <v>122</v>
      </c>
      <c r="E4850">
        <v>6</v>
      </c>
      <c r="F4850">
        <v>72000</v>
      </c>
    </row>
    <row r="4851" spans="1:6" x14ac:dyDescent="0.25">
      <c r="A4851">
        <v>39</v>
      </c>
      <c r="B4851" t="s">
        <v>9</v>
      </c>
      <c r="C4851" t="s">
        <v>12</v>
      </c>
      <c r="D4851" t="s">
        <v>120</v>
      </c>
      <c r="E4851">
        <v>13</v>
      </c>
      <c r="F4851">
        <v>145000</v>
      </c>
    </row>
    <row r="4852" spans="1:6" x14ac:dyDescent="0.25">
      <c r="A4852">
        <v>26</v>
      </c>
      <c r="B4852" t="s">
        <v>6</v>
      </c>
      <c r="C4852" t="s">
        <v>196</v>
      </c>
      <c r="D4852" t="s">
        <v>198</v>
      </c>
      <c r="E4852">
        <v>2</v>
      </c>
      <c r="F4852">
        <v>31000</v>
      </c>
    </row>
    <row r="4853" spans="1:6" x14ac:dyDescent="0.25">
      <c r="A4853">
        <v>33</v>
      </c>
      <c r="B4853" t="s">
        <v>9</v>
      </c>
      <c r="C4853" t="s">
        <v>186</v>
      </c>
      <c r="D4853" t="s">
        <v>78</v>
      </c>
      <c r="E4853">
        <v>8</v>
      </c>
      <c r="F4853">
        <v>105000</v>
      </c>
    </row>
    <row r="4854" spans="1:6" x14ac:dyDescent="0.25">
      <c r="A4854">
        <v>28</v>
      </c>
      <c r="B4854" t="s">
        <v>6</v>
      </c>
      <c r="C4854" t="s">
        <v>185</v>
      </c>
      <c r="D4854" t="s">
        <v>123</v>
      </c>
      <c r="E4854">
        <v>3</v>
      </c>
      <c r="F4854">
        <v>52000</v>
      </c>
    </row>
    <row r="4855" spans="1:6" x14ac:dyDescent="0.25">
      <c r="A4855">
        <v>30</v>
      </c>
      <c r="B4855" t="s">
        <v>9</v>
      </c>
      <c r="C4855" t="s">
        <v>185</v>
      </c>
      <c r="D4855" t="s">
        <v>122</v>
      </c>
      <c r="E4855">
        <v>4</v>
      </c>
      <c r="F4855">
        <v>57000</v>
      </c>
    </row>
    <row r="4856" spans="1:6" x14ac:dyDescent="0.25">
      <c r="A4856">
        <v>36</v>
      </c>
      <c r="B4856" t="s">
        <v>6</v>
      </c>
      <c r="C4856" t="s">
        <v>12</v>
      </c>
      <c r="D4856" t="s">
        <v>120</v>
      </c>
      <c r="E4856">
        <v>11</v>
      </c>
      <c r="F4856">
        <v>135000</v>
      </c>
    </row>
    <row r="4857" spans="1:6" x14ac:dyDescent="0.25">
      <c r="A4857">
        <v>27</v>
      </c>
      <c r="B4857" t="s">
        <v>9</v>
      </c>
      <c r="C4857" t="s">
        <v>185</v>
      </c>
      <c r="D4857" t="s">
        <v>139</v>
      </c>
      <c r="E4857">
        <v>2</v>
      </c>
      <c r="F4857">
        <v>48000</v>
      </c>
    </row>
    <row r="4858" spans="1:6" x14ac:dyDescent="0.25">
      <c r="A4858">
        <v>34</v>
      </c>
      <c r="B4858" t="s">
        <v>6</v>
      </c>
      <c r="C4858" t="s">
        <v>186</v>
      </c>
      <c r="D4858" t="s">
        <v>67</v>
      </c>
      <c r="E4858">
        <v>9</v>
      </c>
      <c r="F4858">
        <v>125000</v>
      </c>
    </row>
    <row r="4859" spans="1:6" x14ac:dyDescent="0.25">
      <c r="A4859">
        <v>30</v>
      </c>
      <c r="B4859" t="s">
        <v>9</v>
      </c>
      <c r="C4859" t="s">
        <v>185</v>
      </c>
      <c r="D4859" t="s">
        <v>19</v>
      </c>
      <c r="E4859">
        <v>4</v>
      </c>
      <c r="F4859">
        <v>57000</v>
      </c>
    </row>
    <row r="4860" spans="1:6" x14ac:dyDescent="0.25">
      <c r="A4860">
        <v>32</v>
      </c>
      <c r="B4860" t="s">
        <v>6</v>
      </c>
      <c r="C4860" t="s">
        <v>185</v>
      </c>
      <c r="D4860" t="s">
        <v>122</v>
      </c>
      <c r="E4860">
        <v>6</v>
      </c>
      <c r="F4860">
        <v>72000</v>
      </c>
    </row>
    <row r="4861" spans="1:6" x14ac:dyDescent="0.25">
      <c r="A4861">
        <v>39</v>
      </c>
      <c r="B4861" t="s">
        <v>9</v>
      </c>
      <c r="C4861" t="s">
        <v>12</v>
      </c>
      <c r="D4861" t="s">
        <v>120</v>
      </c>
      <c r="E4861">
        <v>13</v>
      </c>
      <c r="F4861">
        <v>145000</v>
      </c>
    </row>
    <row r="4862" spans="1:6" x14ac:dyDescent="0.25">
      <c r="A4862">
        <v>26</v>
      </c>
      <c r="B4862" t="s">
        <v>6</v>
      </c>
      <c r="C4862" t="s">
        <v>196</v>
      </c>
      <c r="D4862" t="s">
        <v>198</v>
      </c>
      <c r="E4862">
        <v>2</v>
      </c>
      <c r="F4862">
        <v>31000</v>
      </c>
    </row>
    <row r="4863" spans="1:6" x14ac:dyDescent="0.25">
      <c r="A4863">
        <v>33</v>
      </c>
      <c r="B4863" t="s">
        <v>9</v>
      </c>
      <c r="C4863" t="s">
        <v>186</v>
      </c>
      <c r="D4863" t="s">
        <v>78</v>
      </c>
      <c r="E4863">
        <v>8</v>
      </c>
      <c r="F4863">
        <v>105000</v>
      </c>
    </row>
    <row r="4864" spans="1:6" x14ac:dyDescent="0.25">
      <c r="A4864">
        <v>28</v>
      </c>
      <c r="B4864" t="s">
        <v>6</v>
      </c>
      <c r="C4864" t="s">
        <v>185</v>
      </c>
      <c r="D4864" t="s">
        <v>123</v>
      </c>
      <c r="E4864">
        <v>3</v>
      </c>
      <c r="F4864">
        <v>52000</v>
      </c>
    </row>
    <row r="4865" spans="1:6" x14ac:dyDescent="0.25">
      <c r="A4865">
        <v>30</v>
      </c>
      <c r="B4865" t="s">
        <v>9</v>
      </c>
      <c r="C4865" t="s">
        <v>185</v>
      </c>
      <c r="D4865" t="s">
        <v>122</v>
      </c>
      <c r="E4865">
        <v>4</v>
      </c>
      <c r="F4865">
        <v>57000</v>
      </c>
    </row>
    <row r="4866" spans="1:6" x14ac:dyDescent="0.25">
      <c r="A4866">
        <v>36</v>
      </c>
      <c r="B4866" t="s">
        <v>6</v>
      </c>
      <c r="C4866" t="s">
        <v>12</v>
      </c>
      <c r="D4866" t="s">
        <v>120</v>
      </c>
      <c r="E4866">
        <v>11</v>
      </c>
      <c r="F4866">
        <v>135000</v>
      </c>
    </row>
    <row r="4867" spans="1:6" x14ac:dyDescent="0.25">
      <c r="A4867">
        <v>27</v>
      </c>
      <c r="B4867" t="s">
        <v>9</v>
      </c>
      <c r="C4867" t="s">
        <v>185</v>
      </c>
      <c r="D4867" t="s">
        <v>139</v>
      </c>
      <c r="E4867">
        <v>2</v>
      </c>
      <c r="F4867">
        <v>48000</v>
      </c>
    </row>
    <row r="4868" spans="1:6" x14ac:dyDescent="0.25">
      <c r="A4868">
        <v>34</v>
      </c>
      <c r="B4868" t="s">
        <v>6</v>
      </c>
      <c r="C4868" t="s">
        <v>186</v>
      </c>
      <c r="D4868" t="s">
        <v>67</v>
      </c>
      <c r="E4868">
        <v>9</v>
      </c>
      <c r="F4868">
        <v>125000</v>
      </c>
    </row>
    <row r="4869" spans="1:6" x14ac:dyDescent="0.25">
      <c r="A4869">
        <v>30</v>
      </c>
      <c r="B4869" t="s">
        <v>9</v>
      </c>
      <c r="C4869" t="s">
        <v>185</v>
      </c>
      <c r="D4869" t="s">
        <v>19</v>
      </c>
      <c r="E4869">
        <v>4</v>
      </c>
      <c r="F4869">
        <v>57000</v>
      </c>
    </row>
    <row r="4870" spans="1:6" x14ac:dyDescent="0.25">
      <c r="A4870">
        <v>32</v>
      </c>
      <c r="B4870" t="s">
        <v>6</v>
      </c>
      <c r="C4870" t="s">
        <v>185</v>
      </c>
      <c r="D4870" t="s">
        <v>122</v>
      </c>
      <c r="E4870">
        <v>6</v>
      </c>
      <c r="F4870">
        <v>72000</v>
      </c>
    </row>
    <row r="4871" spans="1:6" x14ac:dyDescent="0.25">
      <c r="A4871">
        <v>39</v>
      </c>
      <c r="B4871" t="s">
        <v>9</v>
      </c>
      <c r="C4871" t="s">
        <v>12</v>
      </c>
      <c r="D4871" t="s">
        <v>120</v>
      </c>
      <c r="E4871">
        <v>13</v>
      </c>
      <c r="F4871">
        <v>145000</v>
      </c>
    </row>
    <row r="4872" spans="1:6" x14ac:dyDescent="0.25">
      <c r="A4872">
        <v>26</v>
      </c>
      <c r="B4872" t="s">
        <v>6</v>
      </c>
      <c r="C4872" t="s">
        <v>196</v>
      </c>
      <c r="D4872" t="s">
        <v>198</v>
      </c>
      <c r="E4872">
        <v>2</v>
      </c>
      <c r="F4872">
        <v>31000</v>
      </c>
    </row>
    <row r="4873" spans="1:6" x14ac:dyDescent="0.25">
      <c r="A4873">
        <v>33</v>
      </c>
      <c r="B4873" t="s">
        <v>9</v>
      </c>
      <c r="C4873" t="s">
        <v>186</v>
      </c>
      <c r="D4873" t="s">
        <v>78</v>
      </c>
      <c r="E4873">
        <v>8</v>
      </c>
      <c r="F4873">
        <v>105000</v>
      </c>
    </row>
    <row r="4874" spans="1:6" x14ac:dyDescent="0.25">
      <c r="A4874">
        <v>28</v>
      </c>
      <c r="B4874" t="s">
        <v>6</v>
      </c>
      <c r="C4874" t="s">
        <v>185</v>
      </c>
      <c r="D4874" t="s">
        <v>123</v>
      </c>
      <c r="E4874">
        <v>3</v>
      </c>
      <c r="F4874">
        <v>52000</v>
      </c>
    </row>
    <row r="4875" spans="1:6" x14ac:dyDescent="0.25">
      <c r="A4875">
        <v>30</v>
      </c>
      <c r="B4875" t="s">
        <v>9</v>
      </c>
      <c r="C4875" t="s">
        <v>185</v>
      </c>
      <c r="D4875" t="s">
        <v>122</v>
      </c>
      <c r="E4875">
        <v>4</v>
      </c>
      <c r="F4875">
        <v>57000</v>
      </c>
    </row>
    <row r="4876" spans="1:6" x14ac:dyDescent="0.25">
      <c r="A4876">
        <v>36</v>
      </c>
      <c r="B4876" t="s">
        <v>6</v>
      </c>
      <c r="C4876" t="s">
        <v>12</v>
      </c>
      <c r="D4876" t="s">
        <v>120</v>
      </c>
      <c r="E4876">
        <v>11</v>
      </c>
      <c r="F4876">
        <v>135000</v>
      </c>
    </row>
    <row r="4877" spans="1:6" x14ac:dyDescent="0.25">
      <c r="A4877">
        <v>27</v>
      </c>
      <c r="B4877" t="s">
        <v>9</v>
      </c>
      <c r="C4877" t="s">
        <v>185</v>
      </c>
      <c r="D4877" t="s">
        <v>139</v>
      </c>
      <c r="E4877">
        <v>2</v>
      </c>
      <c r="F4877">
        <v>48000</v>
      </c>
    </row>
    <row r="4878" spans="1:6" x14ac:dyDescent="0.25">
      <c r="A4878">
        <v>26</v>
      </c>
      <c r="B4878" t="s">
        <v>6</v>
      </c>
      <c r="C4878" t="s">
        <v>185</v>
      </c>
      <c r="D4878" t="s">
        <v>124</v>
      </c>
      <c r="E4878">
        <v>5</v>
      </c>
      <c r="F4878">
        <v>85000</v>
      </c>
    </row>
    <row r="4879" spans="1:6" x14ac:dyDescent="0.25">
      <c r="A4879">
        <v>28</v>
      </c>
      <c r="B4879" t="s">
        <v>9</v>
      </c>
      <c r="C4879" t="s">
        <v>186</v>
      </c>
      <c r="D4879" t="s">
        <v>27</v>
      </c>
      <c r="E4879">
        <v>7</v>
      </c>
      <c r="F4879">
        <v>110000</v>
      </c>
    </row>
    <row r="4880" spans="1:6" x14ac:dyDescent="0.25">
      <c r="A4880">
        <v>34</v>
      </c>
      <c r="B4880" t="s">
        <v>6</v>
      </c>
      <c r="C4880" t="s">
        <v>12</v>
      </c>
      <c r="D4880" t="s">
        <v>57</v>
      </c>
      <c r="E4880">
        <v>12</v>
      </c>
      <c r="F4880">
        <v>170000</v>
      </c>
    </row>
    <row r="4881" spans="1:6" x14ac:dyDescent="0.25">
      <c r="A4881">
        <v>31</v>
      </c>
      <c r="B4881" t="s">
        <v>6</v>
      </c>
      <c r="C4881" t="s">
        <v>185</v>
      </c>
      <c r="D4881" t="s">
        <v>30</v>
      </c>
      <c r="E4881">
        <v>9</v>
      </c>
      <c r="F4881">
        <v>140000</v>
      </c>
    </row>
    <row r="4882" spans="1:6" x14ac:dyDescent="0.25">
      <c r="A4882">
        <v>24</v>
      </c>
      <c r="B4882" t="s">
        <v>9</v>
      </c>
      <c r="C4882" t="s">
        <v>196</v>
      </c>
      <c r="D4882" t="s">
        <v>14</v>
      </c>
      <c r="E4882">
        <v>1</v>
      </c>
      <c r="F4882">
        <v>30000</v>
      </c>
    </row>
    <row r="4883" spans="1:6" x14ac:dyDescent="0.25">
      <c r="A4883">
        <v>29</v>
      </c>
      <c r="B4883" t="s">
        <v>6</v>
      </c>
      <c r="C4883" t="s">
        <v>185</v>
      </c>
      <c r="D4883" t="s">
        <v>69</v>
      </c>
      <c r="E4883">
        <v>6</v>
      </c>
      <c r="F4883">
        <v>95000</v>
      </c>
    </row>
    <row r="4884" spans="1:6" x14ac:dyDescent="0.25">
      <c r="A4884">
        <v>27</v>
      </c>
      <c r="B4884" t="s">
        <v>9</v>
      </c>
      <c r="C4884" t="s">
        <v>186</v>
      </c>
      <c r="D4884" t="s">
        <v>80</v>
      </c>
      <c r="E4884">
        <v>4</v>
      </c>
      <c r="F4884">
        <v>80000</v>
      </c>
    </row>
    <row r="4885" spans="1:6" x14ac:dyDescent="0.25">
      <c r="A4885">
        <v>33</v>
      </c>
      <c r="B4885" t="s">
        <v>6</v>
      </c>
      <c r="C4885" t="s">
        <v>12</v>
      </c>
      <c r="D4885" t="s">
        <v>30</v>
      </c>
      <c r="E4885">
        <v>10</v>
      </c>
      <c r="F4885">
        <v>155000</v>
      </c>
    </row>
    <row r="4886" spans="1:6" x14ac:dyDescent="0.25">
      <c r="A4886">
        <v>21</v>
      </c>
      <c r="B4886" t="s">
        <v>9</v>
      </c>
      <c r="C4886" t="s">
        <v>196</v>
      </c>
      <c r="D4886" t="s">
        <v>121</v>
      </c>
      <c r="E4886">
        <v>0</v>
      </c>
      <c r="F4886">
        <v>25000</v>
      </c>
    </row>
    <row r="4887" spans="1:6" x14ac:dyDescent="0.25">
      <c r="A4887">
        <v>36</v>
      </c>
      <c r="B4887" t="s">
        <v>6</v>
      </c>
      <c r="C4887" t="s">
        <v>185</v>
      </c>
      <c r="D4887" t="s">
        <v>18</v>
      </c>
      <c r="E4887">
        <v>11</v>
      </c>
      <c r="F4887">
        <v>160000</v>
      </c>
    </row>
    <row r="4888" spans="1:6" x14ac:dyDescent="0.25">
      <c r="A4888">
        <v>25</v>
      </c>
      <c r="B4888" t="s">
        <v>9</v>
      </c>
      <c r="C4888" t="s">
        <v>185</v>
      </c>
      <c r="D4888" t="s">
        <v>27</v>
      </c>
      <c r="E4888">
        <v>3</v>
      </c>
      <c r="F4888">
        <v>65000</v>
      </c>
    </row>
    <row r="4889" spans="1:6" x14ac:dyDescent="0.25">
      <c r="A4889">
        <v>30</v>
      </c>
      <c r="B4889" t="s">
        <v>6</v>
      </c>
      <c r="C4889" t="s">
        <v>186</v>
      </c>
      <c r="D4889" t="s">
        <v>35</v>
      </c>
      <c r="E4889">
        <v>7</v>
      </c>
      <c r="F4889">
        <v>120000</v>
      </c>
    </row>
    <row r="4890" spans="1:6" x14ac:dyDescent="0.25">
      <c r="A4890">
        <v>28</v>
      </c>
      <c r="B4890" t="s">
        <v>9</v>
      </c>
      <c r="C4890" t="s">
        <v>12</v>
      </c>
      <c r="D4890" t="s">
        <v>57</v>
      </c>
      <c r="E4890">
        <v>6</v>
      </c>
      <c r="F4890">
        <v>105000</v>
      </c>
    </row>
    <row r="4891" spans="1:6" x14ac:dyDescent="0.25">
      <c r="A4891">
        <v>26</v>
      </c>
      <c r="B4891" t="s">
        <v>6</v>
      </c>
      <c r="C4891" t="s">
        <v>185</v>
      </c>
      <c r="D4891" t="s">
        <v>124</v>
      </c>
      <c r="E4891">
        <v>5</v>
      </c>
      <c r="F4891">
        <v>85000</v>
      </c>
    </row>
    <row r="4892" spans="1:6" x14ac:dyDescent="0.25">
      <c r="A4892">
        <v>28</v>
      </c>
      <c r="B4892" t="s">
        <v>9</v>
      </c>
      <c r="C4892" t="s">
        <v>186</v>
      </c>
      <c r="D4892" t="s">
        <v>27</v>
      </c>
      <c r="E4892">
        <v>7</v>
      </c>
      <c r="F4892">
        <v>110000</v>
      </c>
    </row>
    <row r="4893" spans="1:6" x14ac:dyDescent="0.25">
      <c r="A4893">
        <v>34</v>
      </c>
      <c r="B4893" t="s">
        <v>6</v>
      </c>
      <c r="C4893" t="s">
        <v>12</v>
      </c>
      <c r="D4893" t="s">
        <v>57</v>
      </c>
      <c r="E4893">
        <v>12</v>
      </c>
      <c r="F4893">
        <v>170000</v>
      </c>
    </row>
    <row r="4894" spans="1:6" x14ac:dyDescent="0.25">
      <c r="A4894">
        <v>31</v>
      </c>
      <c r="B4894" t="s">
        <v>6</v>
      </c>
      <c r="C4894" t="s">
        <v>185</v>
      </c>
      <c r="D4894" t="s">
        <v>30</v>
      </c>
      <c r="E4894">
        <v>9</v>
      </c>
      <c r="F4894">
        <v>140000</v>
      </c>
    </row>
    <row r="4895" spans="1:6" x14ac:dyDescent="0.25">
      <c r="A4895">
        <v>24</v>
      </c>
      <c r="B4895" t="s">
        <v>9</v>
      </c>
      <c r="C4895" t="s">
        <v>196</v>
      </c>
      <c r="D4895" t="s">
        <v>14</v>
      </c>
      <c r="E4895">
        <v>1</v>
      </c>
      <c r="F4895">
        <v>30000</v>
      </c>
    </row>
    <row r="4896" spans="1:6" x14ac:dyDescent="0.25">
      <c r="A4896">
        <v>29</v>
      </c>
      <c r="B4896" t="s">
        <v>6</v>
      </c>
      <c r="C4896" t="s">
        <v>185</v>
      </c>
      <c r="D4896" t="s">
        <v>69</v>
      </c>
      <c r="E4896">
        <v>6</v>
      </c>
      <c r="F4896">
        <v>95000</v>
      </c>
    </row>
    <row r="4897" spans="1:6" x14ac:dyDescent="0.25">
      <c r="A4897">
        <v>27</v>
      </c>
      <c r="B4897" t="s">
        <v>9</v>
      </c>
      <c r="C4897" t="s">
        <v>186</v>
      </c>
      <c r="D4897" t="s">
        <v>80</v>
      </c>
      <c r="E4897">
        <v>4</v>
      </c>
      <c r="F4897">
        <v>80000</v>
      </c>
    </row>
    <row r="4898" spans="1:6" x14ac:dyDescent="0.25">
      <c r="A4898">
        <v>33</v>
      </c>
      <c r="B4898" t="s">
        <v>6</v>
      </c>
      <c r="C4898" t="s">
        <v>12</v>
      </c>
      <c r="D4898" t="s">
        <v>30</v>
      </c>
      <c r="E4898">
        <v>10</v>
      </c>
      <c r="F4898">
        <v>155000</v>
      </c>
    </row>
    <row r="4899" spans="1:6" x14ac:dyDescent="0.25">
      <c r="A4899">
        <v>21</v>
      </c>
      <c r="B4899" t="s">
        <v>9</v>
      </c>
      <c r="C4899" t="s">
        <v>196</v>
      </c>
      <c r="D4899" t="s">
        <v>121</v>
      </c>
      <c r="E4899">
        <v>0</v>
      </c>
      <c r="F4899">
        <v>25000</v>
      </c>
    </row>
    <row r="4900" spans="1:6" x14ac:dyDescent="0.25">
      <c r="A4900">
        <v>36</v>
      </c>
      <c r="B4900" t="s">
        <v>6</v>
      </c>
      <c r="C4900" t="s">
        <v>185</v>
      </c>
      <c r="D4900" t="s">
        <v>18</v>
      </c>
      <c r="E4900">
        <v>11</v>
      </c>
      <c r="F4900">
        <v>160000</v>
      </c>
    </row>
    <row r="4901" spans="1:6" x14ac:dyDescent="0.25">
      <c r="A4901">
        <v>25</v>
      </c>
      <c r="B4901" t="s">
        <v>9</v>
      </c>
      <c r="C4901" t="s">
        <v>185</v>
      </c>
      <c r="D4901" t="s">
        <v>27</v>
      </c>
      <c r="E4901">
        <v>3</v>
      </c>
      <c r="F4901">
        <v>65000</v>
      </c>
    </row>
    <row r="4902" spans="1:6" x14ac:dyDescent="0.25">
      <c r="A4902">
        <v>30</v>
      </c>
      <c r="B4902" t="s">
        <v>6</v>
      </c>
      <c r="C4902" t="s">
        <v>186</v>
      </c>
      <c r="D4902" t="s">
        <v>35</v>
      </c>
      <c r="E4902">
        <v>7</v>
      </c>
      <c r="F4902">
        <v>120000</v>
      </c>
    </row>
    <row r="4903" spans="1:6" x14ac:dyDescent="0.25">
      <c r="A4903">
        <v>28</v>
      </c>
      <c r="B4903" t="s">
        <v>9</v>
      </c>
      <c r="C4903" t="s">
        <v>12</v>
      </c>
      <c r="D4903" t="s">
        <v>57</v>
      </c>
      <c r="E4903">
        <v>6</v>
      </c>
      <c r="F4903">
        <v>105000</v>
      </c>
    </row>
    <row r="4904" spans="1:6" x14ac:dyDescent="0.25">
      <c r="A4904">
        <v>26</v>
      </c>
      <c r="B4904" t="s">
        <v>6</v>
      </c>
      <c r="C4904" t="s">
        <v>185</v>
      </c>
      <c r="D4904" t="s">
        <v>124</v>
      </c>
      <c r="E4904">
        <v>5</v>
      </c>
      <c r="F4904">
        <v>85000</v>
      </c>
    </row>
    <row r="4905" spans="1:6" x14ac:dyDescent="0.25">
      <c r="A4905">
        <v>28</v>
      </c>
      <c r="B4905" t="s">
        <v>9</v>
      </c>
      <c r="C4905" t="s">
        <v>186</v>
      </c>
      <c r="D4905" t="s">
        <v>27</v>
      </c>
      <c r="E4905">
        <v>7</v>
      </c>
      <c r="F4905">
        <v>110000</v>
      </c>
    </row>
    <row r="4906" spans="1:6" x14ac:dyDescent="0.25">
      <c r="A4906">
        <v>34</v>
      </c>
      <c r="B4906" t="s">
        <v>6</v>
      </c>
      <c r="C4906" t="s">
        <v>12</v>
      </c>
      <c r="D4906" t="s">
        <v>57</v>
      </c>
      <c r="E4906">
        <v>12</v>
      </c>
      <c r="F4906">
        <v>170000</v>
      </c>
    </row>
    <row r="4907" spans="1:6" x14ac:dyDescent="0.25">
      <c r="A4907">
        <v>31</v>
      </c>
      <c r="B4907" t="s">
        <v>6</v>
      </c>
      <c r="C4907" t="s">
        <v>185</v>
      </c>
      <c r="D4907" t="s">
        <v>30</v>
      </c>
      <c r="E4907">
        <v>9</v>
      </c>
      <c r="F4907">
        <v>140000</v>
      </c>
    </row>
    <row r="4908" spans="1:6" x14ac:dyDescent="0.25">
      <c r="A4908">
        <v>24</v>
      </c>
      <c r="B4908" t="s">
        <v>9</v>
      </c>
      <c r="C4908" t="s">
        <v>196</v>
      </c>
      <c r="D4908" t="s">
        <v>14</v>
      </c>
      <c r="E4908">
        <v>1</v>
      </c>
      <c r="F4908">
        <v>30000</v>
      </c>
    </row>
    <row r="4909" spans="1:6" x14ac:dyDescent="0.25">
      <c r="A4909">
        <v>29</v>
      </c>
      <c r="B4909" t="s">
        <v>6</v>
      </c>
      <c r="C4909" t="s">
        <v>185</v>
      </c>
      <c r="D4909" t="s">
        <v>69</v>
      </c>
      <c r="E4909">
        <v>6</v>
      </c>
      <c r="F4909">
        <v>95000</v>
      </c>
    </row>
    <row r="4910" spans="1:6" x14ac:dyDescent="0.25">
      <c r="A4910">
        <v>27</v>
      </c>
      <c r="B4910" t="s">
        <v>9</v>
      </c>
      <c r="C4910" t="s">
        <v>186</v>
      </c>
      <c r="D4910" t="s">
        <v>80</v>
      </c>
      <c r="E4910">
        <v>4</v>
      </c>
      <c r="F4910">
        <v>80000</v>
      </c>
    </row>
    <row r="4911" spans="1:6" x14ac:dyDescent="0.25">
      <c r="A4911">
        <v>33</v>
      </c>
      <c r="B4911" t="s">
        <v>6</v>
      </c>
      <c r="C4911" t="s">
        <v>12</v>
      </c>
      <c r="D4911" t="s">
        <v>30</v>
      </c>
      <c r="E4911">
        <v>10</v>
      </c>
      <c r="F4911">
        <v>155000</v>
      </c>
    </row>
    <row r="4912" spans="1:6" x14ac:dyDescent="0.25">
      <c r="A4912">
        <v>21</v>
      </c>
      <c r="B4912" t="s">
        <v>9</v>
      </c>
      <c r="C4912" t="s">
        <v>196</v>
      </c>
      <c r="D4912" t="s">
        <v>121</v>
      </c>
      <c r="E4912">
        <v>0</v>
      </c>
      <c r="F4912">
        <v>25000</v>
      </c>
    </row>
    <row r="4913" spans="1:6" x14ac:dyDescent="0.25">
      <c r="A4913">
        <v>36</v>
      </c>
      <c r="B4913" t="s">
        <v>6</v>
      </c>
      <c r="C4913" t="s">
        <v>185</v>
      </c>
      <c r="D4913" t="s">
        <v>18</v>
      </c>
      <c r="E4913">
        <v>11</v>
      </c>
      <c r="F4913">
        <v>160000</v>
      </c>
    </row>
    <row r="4914" spans="1:6" x14ac:dyDescent="0.25">
      <c r="A4914">
        <v>25</v>
      </c>
      <c r="B4914" t="s">
        <v>9</v>
      </c>
      <c r="C4914" t="s">
        <v>185</v>
      </c>
      <c r="D4914" t="s">
        <v>27</v>
      </c>
      <c r="E4914">
        <v>3</v>
      </c>
      <c r="F4914">
        <v>65000</v>
      </c>
    </row>
    <row r="4915" spans="1:6" x14ac:dyDescent="0.25">
      <c r="A4915">
        <v>30</v>
      </c>
      <c r="B4915" t="s">
        <v>6</v>
      </c>
      <c r="C4915" t="s">
        <v>186</v>
      </c>
      <c r="D4915" t="s">
        <v>35</v>
      </c>
      <c r="E4915">
        <v>7</v>
      </c>
      <c r="F4915">
        <v>120000</v>
      </c>
    </row>
    <row r="4916" spans="1:6" x14ac:dyDescent="0.25">
      <c r="A4916">
        <v>28</v>
      </c>
      <c r="B4916" t="s">
        <v>9</v>
      </c>
      <c r="C4916" t="s">
        <v>12</v>
      </c>
      <c r="D4916" t="s">
        <v>57</v>
      </c>
      <c r="E4916">
        <v>6</v>
      </c>
      <c r="F4916">
        <v>105000</v>
      </c>
    </row>
    <row r="4917" spans="1:6" x14ac:dyDescent="0.25">
      <c r="A4917">
        <v>26</v>
      </c>
      <c r="B4917" t="s">
        <v>6</v>
      </c>
      <c r="C4917" t="s">
        <v>185</v>
      </c>
      <c r="D4917" t="s">
        <v>124</v>
      </c>
      <c r="E4917">
        <v>5</v>
      </c>
      <c r="F4917">
        <v>85000</v>
      </c>
    </row>
    <row r="4918" spans="1:6" x14ac:dyDescent="0.25">
      <c r="A4918">
        <v>28</v>
      </c>
      <c r="B4918" t="s">
        <v>9</v>
      </c>
      <c r="C4918" t="s">
        <v>186</v>
      </c>
      <c r="D4918" t="s">
        <v>27</v>
      </c>
      <c r="E4918">
        <v>7</v>
      </c>
      <c r="F4918">
        <v>110000</v>
      </c>
    </row>
    <row r="4919" spans="1:6" x14ac:dyDescent="0.25">
      <c r="A4919">
        <v>34</v>
      </c>
      <c r="B4919" t="s">
        <v>6</v>
      </c>
      <c r="C4919" t="s">
        <v>12</v>
      </c>
      <c r="D4919" t="s">
        <v>57</v>
      </c>
      <c r="E4919">
        <v>12</v>
      </c>
      <c r="F4919">
        <v>170000</v>
      </c>
    </row>
    <row r="4920" spans="1:6" x14ac:dyDescent="0.25">
      <c r="A4920">
        <v>31</v>
      </c>
      <c r="B4920" t="s">
        <v>6</v>
      </c>
      <c r="C4920" t="s">
        <v>185</v>
      </c>
      <c r="D4920" t="s">
        <v>30</v>
      </c>
      <c r="E4920">
        <v>9</v>
      </c>
      <c r="F4920">
        <v>140000</v>
      </c>
    </row>
    <row r="4921" spans="1:6" x14ac:dyDescent="0.25">
      <c r="A4921">
        <v>24</v>
      </c>
      <c r="B4921" t="s">
        <v>9</v>
      </c>
      <c r="C4921" t="s">
        <v>196</v>
      </c>
      <c r="D4921" t="s">
        <v>14</v>
      </c>
      <c r="E4921">
        <v>1</v>
      </c>
      <c r="F4921">
        <v>30000</v>
      </c>
    </row>
    <row r="4922" spans="1:6" x14ac:dyDescent="0.25">
      <c r="A4922">
        <v>29</v>
      </c>
      <c r="B4922" t="s">
        <v>6</v>
      </c>
      <c r="C4922" t="s">
        <v>185</v>
      </c>
      <c r="D4922" t="s">
        <v>69</v>
      </c>
      <c r="E4922">
        <v>6</v>
      </c>
      <c r="F4922">
        <v>95000</v>
      </c>
    </row>
    <row r="4923" spans="1:6" x14ac:dyDescent="0.25">
      <c r="A4923">
        <v>27</v>
      </c>
      <c r="B4923" t="s">
        <v>9</v>
      </c>
      <c r="C4923" t="s">
        <v>186</v>
      </c>
      <c r="D4923" t="s">
        <v>80</v>
      </c>
      <c r="E4923">
        <v>4</v>
      </c>
      <c r="F4923">
        <v>80000</v>
      </c>
    </row>
    <row r="4924" spans="1:6" x14ac:dyDescent="0.25">
      <c r="A4924">
        <v>33</v>
      </c>
      <c r="B4924" t="s">
        <v>6</v>
      </c>
      <c r="C4924" t="s">
        <v>12</v>
      </c>
      <c r="D4924" t="s">
        <v>30</v>
      </c>
      <c r="E4924">
        <v>10</v>
      </c>
      <c r="F4924">
        <v>155000</v>
      </c>
    </row>
    <row r="4925" spans="1:6" x14ac:dyDescent="0.25">
      <c r="A4925">
        <v>21</v>
      </c>
      <c r="B4925" t="s">
        <v>9</v>
      </c>
      <c r="C4925" t="s">
        <v>196</v>
      </c>
      <c r="D4925" t="s">
        <v>121</v>
      </c>
      <c r="E4925">
        <v>0</v>
      </c>
      <c r="F4925">
        <v>25000</v>
      </c>
    </row>
    <row r="4926" spans="1:6" x14ac:dyDescent="0.25">
      <c r="A4926">
        <v>36</v>
      </c>
      <c r="B4926" t="s">
        <v>6</v>
      </c>
      <c r="C4926" t="s">
        <v>185</v>
      </c>
      <c r="D4926" t="s">
        <v>18</v>
      </c>
      <c r="E4926">
        <v>11</v>
      </c>
      <c r="F4926">
        <v>160000</v>
      </c>
    </row>
    <row r="4927" spans="1:6" x14ac:dyDescent="0.25">
      <c r="A4927">
        <v>25</v>
      </c>
      <c r="B4927" t="s">
        <v>9</v>
      </c>
      <c r="C4927" t="s">
        <v>185</v>
      </c>
      <c r="D4927" t="s">
        <v>27</v>
      </c>
      <c r="E4927">
        <v>3</v>
      </c>
      <c r="F4927">
        <v>65000</v>
      </c>
    </row>
    <row r="4928" spans="1:6" x14ac:dyDescent="0.25">
      <c r="A4928">
        <v>30</v>
      </c>
      <c r="B4928" t="s">
        <v>6</v>
      </c>
      <c r="C4928" t="s">
        <v>186</v>
      </c>
      <c r="D4928" t="s">
        <v>35</v>
      </c>
      <c r="E4928">
        <v>7</v>
      </c>
      <c r="F4928">
        <v>120000</v>
      </c>
    </row>
    <row r="4929" spans="1:6" x14ac:dyDescent="0.25">
      <c r="A4929">
        <v>28</v>
      </c>
      <c r="B4929" t="s">
        <v>9</v>
      </c>
      <c r="C4929" t="s">
        <v>12</v>
      </c>
      <c r="D4929" t="s">
        <v>57</v>
      </c>
      <c r="E4929">
        <v>6</v>
      </c>
      <c r="F4929">
        <v>105000</v>
      </c>
    </row>
    <row r="4930" spans="1:6" x14ac:dyDescent="0.25">
      <c r="A4930">
        <v>26</v>
      </c>
      <c r="B4930" t="s">
        <v>6</v>
      </c>
      <c r="C4930" t="s">
        <v>185</v>
      </c>
      <c r="D4930" t="s">
        <v>124</v>
      </c>
      <c r="E4930">
        <v>5</v>
      </c>
      <c r="F4930">
        <v>85000</v>
      </c>
    </row>
    <row r="4931" spans="1:6" x14ac:dyDescent="0.25">
      <c r="A4931">
        <v>28</v>
      </c>
      <c r="B4931" t="s">
        <v>9</v>
      </c>
      <c r="C4931" t="s">
        <v>186</v>
      </c>
      <c r="D4931" t="s">
        <v>27</v>
      </c>
      <c r="E4931">
        <v>7</v>
      </c>
      <c r="F4931">
        <v>110000</v>
      </c>
    </row>
    <row r="4932" spans="1:6" x14ac:dyDescent="0.25">
      <c r="A4932">
        <v>34</v>
      </c>
      <c r="B4932" t="s">
        <v>6</v>
      </c>
      <c r="C4932" t="s">
        <v>12</v>
      </c>
      <c r="D4932" t="s">
        <v>57</v>
      </c>
      <c r="E4932">
        <v>12</v>
      </c>
      <c r="F4932">
        <v>170000</v>
      </c>
    </row>
    <row r="4933" spans="1:6" x14ac:dyDescent="0.25">
      <c r="A4933">
        <v>31</v>
      </c>
      <c r="B4933" t="s">
        <v>6</v>
      </c>
      <c r="C4933" t="s">
        <v>185</v>
      </c>
      <c r="D4933" t="s">
        <v>30</v>
      </c>
      <c r="E4933">
        <v>9</v>
      </c>
      <c r="F4933">
        <v>140000</v>
      </c>
    </row>
    <row r="4934" spans="1:6" x14ac:dyDescent="0.25">
      <c r="A4934">
        <v>24</v>
      </c>
      <c r="B4934" t="s">
        <v>9</v>
      </c>
      <c r="C4934" t="s">
        <v>196</v>
      </c>
      <c r="D4934" t="s">
        <v>14</v>
      </c>
      <c r="E4934">
        <v>1</v>
      </c>
      <c r="F4934">
        <v>30000</v>
      </c>
    </row>
    <row r="4935" spans="1:6" x14ac:dyDescent="0.25">
      <c r="A4935">
        <v>29</v>
      </c>
      <c r="B4935" t="s">
        <v>6</v>
      </c>
      <c r="C4935" t="s">
        <v>185</v>
      </c>
      <c r="D4935" t="s">
        <v>69</v>
      </c>
      <c r="E4935">
        <v>6</v>
      </c>
      <c r="F4935">
        <v>95000</v>
      </c>
    </row>
    <row r="4936" spans="1:6" x14ac:dyDescent="0.25">
      <c r="A4936">
        <v>27</v>
      </c>
      <c r="B4936" t="s">
        <v>9</v>
      </c>
      <c r="C4936" t="s">
        <v>186</v>
      </c>
      <c r="D4936" t="s">
        <v>80</v>
      </c>
      <c r="E4936">
        <v>4</v>
      </c>
      <c r="F4936">
        <v>80000</v>
      </c>
    </row>
    <row r="4937" spans="1:6" x14ac:dyDescent="0.25">
      <c r="A4937">
        <v>33</v>
      </c>
      <c r="B4937" t="s">
        <v>6</v>
      </c>
      <c r="C4937" t="s">
        <v>12</v>
      </c>
      <c r="D4937" t="s">
        <v>30</v>
      </c>
      <c r="E4937">
        <v>10</v>
      </c>
      <c r="F4937">
        <v>155000</v>
      </c>
    </row>
    <row r="4938" spans="1:6" x14ac:dyDescent="0.25">
      <c r="A4938">
        <v>21</v>
      </c>
      <c r="B4938" t="s">
        <v>9</v>
      </c>
      <c r="C4938" t="s">
        <v>196</v>
      </c>
      <c r="D4938" t="s">
        <v>121</v>
      </c>
      <c r="E4938">
        <v>0</v>
      </c>
      <c r="F4938">
        <v>25000</v>
      </c>
    </row>
    <row r="4939" spans="1:6" x14ac:dyDescent="0.25">
      <c r="A4939">
        <v>36</v>
      </c>
      <c r="B4939" t="s">
        <v>6</v>
      </c>
      <c r="C4939" t="s">
        <v>185</v>
      </c>
      <c r="D4939" t="s">
        <v>18</v>
      </c>
      <c r="E4939">
        <v>11</v>
      </c>
      <c r="F4939">
        <v>160000</v>
      </c>
    </row>
    <row r="4940" spans="1:6" x14ac:dyDescent="0.25">
      <c r="A4940">
        <v>25</v>
      </c>
      <c r="B4940" t="s">
        <v>9</v>
      </c>
      <c r="C4940" t="s">
        <v>185</v>
      </c>
      <c r="D4940" t="s">
        <v>27</v>
      </c>
      <c r="E4940">
        <v>3</v>
      </c>
      <c r="F4940">
        <v>65000</v>
      </c>
    </row>
    <row r="4941" spans="1:6" x14ac:dyDescent="0.25">
      <c r="A4941">
        <v>30</v>
      </c>
      <c r="B4941" t="s">
        <v>6</v>
      </c>
      <c r="C4941" t="s">
        <v>186</v>
      </c>
      <c r="D4941" t="s">
        <v>35</v>
      </c>
      <c r="E4941">
        <v>7</v>
      </c>
      <c r="F4941">
        <v>120000</v>
      </c>
    </row>
    <row r="4942" spans="1:6" x14ac:dyDescent="0.25">
      <c r="A4942">
        <v>28</v>
      </c>
      <c r="B4942" t="s">
        <v>9</v>
      </c>
      <c r="C4942" t="s">
        <v>12</v>
      </c>
      <c r="D4942" t="s">
        <v>57</v>
      </c>
      <c r="E4942">
        <v>6</v>
      </c>
      <c r="F4942">
        <v>105000</v>
      </c>
    </row>
    <row r="4943" spans="1:6" x14ac:dyDescent="0.25">
      <c r="A4943">
        <v>26</v>
      </c>
      <c r="B4943" t="s">
        <v>6</v>
      </c>
      <c r="C4943" t="s">
        <v>185</v>
      </c>
      <c r="D4943" t="s">
        <v>124</v>
      </c>
      <c r="E4943">
        <v>5</v>
      </c>
      <c r="F4943">
        <v>85000</v>
      </c>
    </row>
    <row r="4944" spans="1:6" x14ac:dyDescent="0.25">
      <c r="A4944">
        <v>28</v>
      </c>
      <c r="B4944" t="s">
        <v>9</v>
      </c>
      <c r="C4944" t="s">
        <v>186</v>
      </c>
      <c r="D4944" t="s">
        <v>27</v>
      </c>
      <c r="E4944">
        <v>7</v>
      </c>
      <c r="F4944">
        <v>110000</v>
      </c>
    </row>
    <row r="4945" spans="1:6" x14ac:dyDescent="0.25">
      <c r="A4945">
        <v>34</v>
      </c>
      <c r="B4945" t="s">
        <v>6</v>
      </c>
      <c r="C4945" t="s">
        <v>12</v>
      </c>
      <c r="D4945" t="s">
        <v>57</v>
      </c>
      <c r="E4945">
        <v>12</v>
      </c>
      <c r="F4945">
        <v>170000</v>
      </c>
    </row>
    <row r="4946" spans="1:6" x14ac:dyDescent="0.25">
      <c r="A4946">
        <v>31</v>
      </c>
      <c r="B4946" t="s">
        <v>6</v>
      </c>
      <c r="C4946" t="s">
        <v>185</v>
      </c>
      <c r="D4946" t="s">
        <v>30</v>
      </c>
      <c r="E4946">
        <v>9</v>
      </c>
      <c r="F4946">
        <v>140000</v>
      </c>
    </row>
    <row r="4947" spans="1:6" x14ac:dyDescent="0.25">
      <c r="A4947">
        <v>24</v>
      </c>
      <c r="B4947" t="s">
        <v>9</v>
      </c>
      <c r="C4947" t="s">
        <v>196</v>
      </c>
      <c r="D4947" t="s">
        <v>14</v>
      </c>
      <c r="E4947">
        <v>1</v>
      </c>
      <c r="F4947">
        <v>30000</v>
      </c>
    </row>
    <row r="4948" spans="1:6" x14ac:dyDescent="0.25">
      <c r="A4948">
        <v>29</v>
      </c>
      <c r="B4948" t="s">
        <v>6</v>
      </c>
      <c r="C4948" t="s">
        <v>185</v>
      </c>
      <c r="D4948" t="s">
        <v>69</v>
      </c>
      <c r="E4948">
        <v>6</v>
      </c>
      <c r="F4948">
        <v>95000</v>
      </c>
    </row>
    <row r="4949" spans="1:6" x14ac:dyDescent="0.25">
      <c r="A4949">
        <v>27</v>
      </c>
      <c r="B4949" t="s">
        <v>9</v>
      </c>
      <c r="C4949" t="s">
        <v>186</v>
      </c>
      <c r="D4949" t="s">
        <v>80</v>
      </c>
      <c r="E4949">
        <v>4</v>
      </c>
      <c r="F4949">
        <v>80000</v>
      </c>
    </row>
    <row r="4950" spans="1:6" x14ac:dyDescent="0.25">
      <c r="A4950">
        <v>33</v>
      </c>
      <c r="B4950" t="s">
        <v>6</v>
      </c>
      <c r="C4950" t="s">
        <v>12</v>
      </c>
      <c r="D4950" t="s">
        <v>30</v>
      </c>
      <c r="E4950">
        <v>10</v>
      </c>
      <c r="F4950">
        <v>155000</v>
      </c>
    </row>
    <row r="4951" spans="1:6" x14ac:dyDescent="0.25">
      <c r="A4951">
        <v>21</v>
      </c>
      <c r="B4951" t="s">
        <v>9</v>
      </c>
      <c r="C4951" t="s">
        <v>196</v>
      </c>
      <c r="D4951" t="s">
        <v>121</v>
      </c>
      <c r="E4951">
        <v>0</v>
      </c>
      <c r="F4951">
        <v>25000</v>
      </c>
    </row>
    <row r="4952" spans="1:6" x14ac:dyDescent="0.25">
      <c r="A4952">
        <v>36</v>
      </c>
      <c r="B4952" t="s">
        <v>6</v>
      </c>
      <c r="C4952" t="s">
        <v>185</v>
      </c>
      <c r="D4952" t="s">
        <v>18</v>
      </c>
      <c r="E4952">
        <v>11</v>
      </c>
      <c r="F4952">
        <v>160000</v>
      </c>
    </row>
    <row r="4953" spans="1:6" x14ac:dyDescent="0.25">
      <c r="A4953">
        <v>25</v>
      </c>
      <c r="B4953" t="s">
        <v>9</v>
      </c>
      <c r="C4953" t="s">
        <v>185</v>
      </c>
      <c r="D4953" t="s">
        <v>27</v>
      </c>
      <c r="E4953">
        <v>3</v>
      </c>
      <c r="F4953">
        <v>65000</v>
      </c>
    </row>
    <row r="4954" spans="1:6" x14ac:dyDescent="0.25">
      <c r="A4954">
        <v>30</v>
      </c>
      <c r="B4954" t="s">
        <v>6</v>
      </c>
      <c r="C4954" t="s">
        <v>186</v>
      </c>
      <c r="D4954" t="s">
        <v>35</v>
      </c>
      <c r="E4954">
        <v>7</v>
      </c>
      <c r="F4954">
        <v>120000</v>
      </c>
    </row>
    <row r="4955" spans="1:6" x14ac:dyDescent="0.25">
      <c r="A4955">
        <v>28</v>
      </c>
      <c r="B4955" t="s">
        <v>9</v>
      </c>
      <c r="C4955" t="s">
        <v>12</v>
      </c>
      <c r="D4955" t="s">
        <v>57</v>
      </c>
      <c r="E4955">
        <v>6</v>
      </c>
      <c r="F4955">
        <v>105000</v>
      </c>
    </row>
    <row r="4956" spans="1:6" x14ac:dyDescent="0.25">
      <c r="A4956">
        <v>26</v>
      </c>
      <c r="B4956" t="s">
        <v>6</v>
      </c>
      <c r="C4956" t="s">
        <v>185</v>
      </c>
      <c r="D4956" t="s">
        <v>124</v>
      </c>
      <c r="E4956">
        <v>5</v>
      </c>
      <c r="F4956">
        <v>85000</v>
      </c>
    </row>
    <row r="4957" spans="1:6" x14ac:dyDescent="0.25">
      <c r="A4957">
        <v>28</v>
      </c>
      <c r="B4957" t="s">
        <v>9</v>
      </c>
      <c r="C4957" t="s">
        <v>186</v>
      </c>
      <c r="D4957" t="s">
        <v>27</v>
      </c>
      <c r="E4957">
        <v>7</v>
      </c>
      <c r="F4957">
        <v>110000</v>
      </c>
    </row>
    <row r="4958" spans="1:6" x14ac:dyDescent="0.25">
      <c r="A4958">
        <v>34</v>
      </c>
      <c r="B4958" t="s">
        <v>6</v>
      </c>
      <c r="C4958" t="s">
        <v>12</v>
      </c>
      <c r="D4958" t="s">
        <v>57</v>
      </c>
      <c r="E4958">
        <v>12</v>
      </c>
      <c r="F4958">
        <v>170000</v>
      </c>
    </row>
    <row r="4959" spans="1:6" x14ac:dyDescent="0.25">
      <c r="A4959">
        <v>31</v>
      </c>
      <c r="B4959" t="s">
        <v>6</v>
      </c>
      <c r="C4959" t="s">
        <v>185</v>
      </c>
      <c r="D4959" t="s">
        <v>30</v>
      </c>
      <c r="E4959">
        <v>9</v>
      </c>
      <c r="F4959">
        <v>140000</v>
      </c>
    </row>
    <row r="4960" spans="1:6" x14ac:dyDescent="0.25">
      <c r="A4960">
        <v>24</v>
      </c>
      <c r="B4960" t="s">
        <v>9</v>
      </c>
      <c r="C4960" t="s">
        <v>196</v>
      </c>
      <c r="D4960" t="s">
        <v>14</v>
      </c>
      <c r="E4960">
        <v>1</v>
      </c>
      <c r="F4960">
        <v>30000</v>
      </c>
    </row>
    <row r="4961" spans="1:6" x14ac:dyDescent="0.25">
      <c r="A4961">
        <v>29</v>
      </c>
      <c r="B4961" t="s">
        <v>6</v>
      </c>
      <c r="C4961" t="s">
        <v>185</v>
      </c>
      <c r="D4961" t="s">
        <v>69</v>
      </c>
      <c r="E4961">
        <v>6</v>
      </c>
      <c r="F4961">
        <v>95000</v>
      </c>
    </row>
    <row r="4962" spans="1:6" x14ac:dyDescent="0.25">
      <c r="A4962">
        <v>27</v>
      </c>
      <c r="B4962" t="s">
        <v>9</v>
      </c>
      <c r="C4962" t="s">
        <v>186</v>
      </c>
      <c r="D4962" t="s">
        <v>80</v>
      </c>
      <c r="E4962">
        <v>4</v>
      </c>
      <c r="F4962">
        <v>80000</v>
      </c>
    </row>
    <row r="4963" spans="1:6" x14ac:dyDescent="0.25">
      <c r="A4963">
        <v>33</v>
      </c>
      <c r="B4963" t="s">
        <v>6</v>
      </c>
      <c r="C4963" t="s">
        <v>12</v>
      </c>
      <c r="D4963" t="s">
        <v>30</v>
      </c>
      <c r="E4963">
        <v>10</v>
      </c>
      <c r="F4963">
        <v>155000</v>
      </c>
    </row>
    <row r="4964" spans="1:6" x14ac:dyDescent="0.25">
      <c r="A4964">
        <v>21</v>
      </c>
      <c r="B4964" t="s">
        <v>9</v>
      </c>
      <c r="C4964" t="s">
        <v>196</v>
      </c>
      <c r="D4964" t="s">
        <v>121</v>
      </c>
      <c r="E4964">
        <v>0</v>
      </c>
      <c r="F4964">
        <v>25000</v>
      </c>
    </row>
    <row r="4965" spans="1:6" x14ac:dyDescent="0.25">
      <c r="A4965">
        <v>36</v>
      </c>
      <c r="B4965" t="s">
        <v>6</v>
      </c>
      <c r="C4965" t="s">
        <v>185</v>
      </c>
      <c r="D4965" t="s">
        <v>18</v>
      </c>
      <c r="E4965">
        <v>11</v>
      </c>
      <c r="F4965">
        <v>160000</v>
      </c>
    </row>
    <row r="4966" spans="1:6" x14ac:dyDescent="0.25">
      <c r="A4966">
        <v>25</v>
      </c>
      <c r="B4966" t="s">
        <v>9</v>
      </c>
      <c r="C4966" t="s">
        <v>185</v>
      </c>
      <c r="D4966" t="s">
        <v>27</v>
      </c>
      <c r="E4966">
        <v>3</v>
      </c>
      <c r="F4966">
        <v>65000</v>
      </c>
    </row>
    <row r="4967" spans="1:6" x14ac:dyDescent="0.25">
      <c r="A4967">
        <v>30</v>
      </c>
      <c r="B4967" t="s">
        <v>6</v>
      </c>
      <c r="C4967" t="s">
        <v>186</v>
      </c>
      <c r="D4967" t="s">
        <v>35</v>
      </c>
      <c r="E4967">
        <v>7</v>
      </c>
      <c r="F4967">
        <v>120000</v>
      </c>
    </row>
    <row r="4968" spans="1:6" x14ac:dyDescent="0.25">
      <c r="A4968">
        <v>28</v>
      </c>
      <c r="B4968" t="s">
        <v>9</v>
      </c>
      <c r="C4968" t="s">
        <v>12</v>
      </c>
      <c r="D4968" t="s">
        <v>57</v>
      </c>
      <c r="E4968">
        <v>6</v>
      </c>
      <c r="F4968">
        <v>105000</v>
      </c>
    </row>
    <row r="4969" spans="1:6" x14ac:dyDescent="0.25">
      <c r="A4969">
        <v>26</v>
      </c>
      <c r="B4969" t="s">
        <v>6</v>
      </c>
      <c r="C4969" t="s">
        <v>185</v>
      </c>
      <c r="D4969" t="s">
        <v>124</v>
      </c>
      <c r="E4969">
        <v>5</v>
      </c>
      <c r="F4969">
        <v>85000</v>
      </c>
    </row>
    <row r="4970" spans="1:6" x14ac:dyDescent="0.25">
      <c r="A4970">
        <v>28</v>
      </c>
      <c r="B4970" t="s">
        <v>9</v>
      </c>
      <c r="C4970" t="s">
        <v>186</v>
      </c>
      <c r="D4970" t="s">
        <v>27</v>
      </c>
      <c r="E4970">
        <v>7</v>
      </c>
      <c r="F4970">
        <v>110000</v>
      </c>
    </row>
    <row r="4971" spans="1:6" x14ac:dyDescent="0.25">
      <c r="A4971">
        <v>34</v>
      </c>
      <c r="B4971" t="s">
        <v>6</v>
      </c>
      <c r="C4971" t="s">
        <v>12</v>
      </c>
      <c r="D4971" t="s">
        <v>57</v>
      </c>
      <c r="E4971">
        <v>12</v>
      </c>
      <c r="F4971">
        <v>170000</v>
      </c>
    </row>
    <row r="4972" spans="1:6" x14ac:dyDescent="0.25">
      <c r="A4972">
        <v>31</v>
      </c>
      <c r="B4972" t="s">
        <v>6</v>
      </c>
      <c r="C4972" t="s">
        <v>185</v>
      </c>
      <c r="D4972" t="s">
        <v>30</v>
      </c>
      <c r="E4972">
        <v>9</v>
      </c>
      <c r="F4972">
        <v>140000</v>
      </c>
    </row>
    <row r="4973" spans="1:6" x14ac:dyDescent="0.25">
      <c r="A4973">
        <v>24</v>
      </c>
      <c r="B4973" t="s">
        <v>9</v>
      </c>
      <c r="C4973" t="s">
        <v>196</v>
      </c>
      <c r="D4973" t="s">
        <v>14</v>
      </c>
      <c r="E4973">
        <v>1</v>
      </c>
      <c r="F4973">
        <v>30000</v>
      </c>
    </row>
    <row r="4974" spans="1:6" x14ac:dyDescent="0.25">
      <c r="A4974">
        <v>29</v>
      </c>
      <c r="B4974" t="s">
        <v>6</v>
      </c>
      <c r="C4974" t="s">
        <v>185</v>
      </c>
      <c r="D4974" t="s">
        <v>69</v>
      </c>
      <c r="E4974">
        <v>6</v>
      </c>
      <c r="F4974">
        <v>95000</v>
      </c>
    </row>
    <row r="4975" spans="1:6" x14ac:dyDescent="0.25">
      <c r="A4975">
        <v>27</v>
      </c>
      <c r="B4975" t="s">
        <v>9</v>
      </c>
      <c r="C4975" t="s">
        <v>186</v>
      </c>
      <c r="D4975" t="s">
        <v>80</v>
      </c>
      <c r="E4975">
        <v>4</v>
      </c>
      <c r="F4975">
        <v>80000</v>
      </c>
    </row>
    <row r="4976" spans="1:6" x14ac:dyDescent="0.25">
      <c r="A4976">
        <v>33</v>
      </c>
      <c r="B4976" t="s">
        <v>6</v>
      </c>
      <c r="C4976" t="s">
        <v>12</v>
      </c>
      <c r="D4976" t="s">
        <v>30</v>
      </c>
      <c r="E4976">
        <v>10</v>
      </c>
      <c r="F4976">
        <v>155000</v>
      </c>
    </row>
    <row r="4977" spans="1:6" x14ac:dyDescent="0.25">
      <c r="A4977">
        <v>21</v>
      </c>
      <c r="B4977" t="s">
        <v>9</v>
      </c>
      <c r="C4977" t="s">
        <v>196</v>
      </c>
      <c r="D4977" t="s">
        <v>121</v>
      </c>
      <c r="E4977">
        <v>0</v>
      </c>
      <c r="F4977">
        <v>25000</v>
      </c>
    </row>
    <row r="4978" spans="1:6" x14ac:dyDescent="0.25">
      <c r="A4978">
        <v>36</v>
      </c>
      <c r="B4978" t="s">
        <v>6</v>
      </c>
      <c r="C4978" t="s">
        <v>185</v>
      </c>
      <c r="D4978" t="s">
        <v>18</v>
      </c>
      <c r="E4978">
        <v>11</v>
      </c>
      <c r="F4978">
        <v>160000</v>
      </c>
    </row>
    <row r="4979" spans="1:6" x14ac:dyDescent="0.25">
      <c r="A4979">
        <v>25</v>
      </c>
      <c r="B4979" t="s">
        <v>9</v>
      </c>
      <c r="C4979" t="s">
        <v>185</v>
      </c>
      <c r="D4979" t="s">
        <v>27</v>
      </c>
      <c r="E4979">
        <v>3</v>
      </c>
      <c r="F4979">
        <v>65000</v>
      </c>
    </row>
    <row r="4980" spans="1:6" x14ac:dyDescent="0.25">
      <c r="A4980">
        <v>30</v>
      </c>
      <c r="B4980" t="s">
        <v>6</v>
      </c>
      <c r="C4980" t="s">
        <v>186</v>
      </c>
      <c r="D4980" t="s">
        <v>35</v>
      </c>
      <c r="E4980">
        <v>7</v>
      </c>
      <c r="F4980">
        <v>120000</v>
      </c>
    </row>
    <row r="4981" spans="1:6" x14ac:dyDescent="0.25">
      <c r="A4981">
        <v>28</v>
      </c>
      <c r="B4981" t="s">
        <v>9</v>
      </c>
      <c r="C4981" t="s">
        <v>12</v>
      </c>
      <c r="D4981" t="s">
        <v>57</v>
      </c>
      <c r="E4981">
        <v>6</v>
      </c>
      <c r="F4981">
        <v>105000</v>
      </c>
    </row>
    <row r="4982" spans="1:6" x14ac:dyDescent="0.25">
      <c r="A4982">
        <v>26</v>
      </c>
      <c r="B4982" t="s">
        <v>6</v>
      </c>
      <c r="C4982" t="s">
        <v>185</v>
      </c>
      <c r="D4982" t="s">
        <v>124</v>
      </c>
      <c r="E4982">
        <v>5</v>
      </c>
      <c r="F4982">
        <v>85000</v>
      </c>
    </row>
    <row r="4983" spans="1:6" x14ac:dyDescent="0.25">
      <c r="A4983">
        <v>28</v>
      </c>
      <c r="B4983" t="s">
        <v>9</v>
      </c>
      <c r="C4983" t="s">
        <v>186</v>
      </c>
      <c r="D4983" t="s">
        <v>27</v>
      </c>
      <c r="E4983">
        <v>7</v>
      </c>
      <c r="F4983">
        <v>110000</v>
      </c>
    </row>
    <row r="4984" spans="1:6" x14ac:dyDescent="0.25">
      <c r="A4984">
        <v>34</v>
      </c>
      <c r="B4984" t="s">
        <v>6</v>
      </c>
      <c r="C4984" t="s">
        <v>12</v>
      </c>
      <c r="D4984" t="s">
        <v>57</v>
      </c>
      <c r="E4984">
        <v>12</v>
      </c>
      <c r="F4984">
        <v>170000</v>
      </c>
    </row>
    <row r="4985" spans="1:6" x14ac:dyDescent="0.25">
      <c r="A4985">
        <v>31</v>
      </c>
      <c r="B4985" t="s">
        <v>6</v>
      </c>
      <c r="C4985" t="s">
        <v>185</v>
      </c>
      <c r="D4985" t="s">
        <v>30</v>
      </c>
      <c r="E4985">
        <v>9</v>
      </c>
      <c r="F4985">
        <v>140000</v>
      </c>
    </row>
    <row r="4986" spans="1:6" x14ac:dyDescent="0.25">
      <c r="A4986">
        <v>24</v>
      </c>
      <c r="B4986" t="s">
        <v>9</v>
      </c>
      <c r="C4986" t="s">
        <v>196</v>
      </c>
      <c r="D4986" t="s">
        <v>14</v>
      </c>
      <c r="E4986">
        <v>1</v>
      </c>
      <c r="F4986">
        <v>30000</v>
      </c>
    </row>
    <row r="4987" spans="1:6" x14ac:dyDescent="0.25">
      <c r="A4987">
        <v>29</v>
      </c>
      <c r="B4987" t="s">
        <v>6</v>
      </c>
      <c r="C4987" t="s">
        <v>185</v>
      </c>
      <c r="D4987" t="s">
        <v>69</v>
      </c>
      <c r="E4987">
        <v>6</v>
      </c>
      <c r="F4987">
        <v>95000</v>
      </c>
    </row>
    <row r="4988" spans="1:6" x14ac:dyDescent="0.25">
      <c r="A4988">
        <v>27</v>
      </c>
      <c r="B4988" t="s">
        <v>9</v>
      </c>
      <c r="C4988" t="s">
        <v>186</v>
      </c>
      <c r="D4988" t="s">
        <v>80</v>
      </c>
      <c r="E4988">
        <v>4</v>
      </c>
      <c r="F4988">
        <v>80000</v>
      </c>
    </row>
    <row r="4989" spans="1:6" x14ac:dyDescent="0.25">
      <c r="A4989">
        <v>33</v>
      </c>
      <c r="B4989" t="s">
        <v>6</v>
      </c>
      <c r="C4989" t="s">
        <v>12</v>
      </c>
      <c r="D4989" t="s">
        <v>30</v>
      </c>
      <c r="E4989">
        <v>10</v>
      </c>
      <c r="F4989">
        <v>155000</v>
      </c>
    </row>
    <row r="4990" spans="1:6" x14ac:dyDescent="0.25">
      <c r="A4990">
        <v>21</v>
      </c>
      <c r="B4990" t="s">
        <v>9</v>
      </c>
      <c r="C4990" t="s">
        <v>196</v>
      </c>
      <c r="D4990" t="s">
        <v>121</v>
      </c>
      <c r="E4990">
        <v>0</v>
      </c>
      <c r="F4990">
        <v>25000</v>
      </c>
    </row>
    <row r="4991" spans="1:6" x14ac:dyDescent="0.25">
      <c r="A4991">
        <v>36</v>
      </c>
      <c r="B4991" t="s">
        <v>6</v>
      </c>
      <c r="C4991" t="s">
        <v>185</v>
      </c>
      <c r="D4991" t="s">
        <v>18</v>
      </c>
      <c r="E4991">
        <v>11</v>
      </c>
      <c r="F4991">
        <v>160000</v>
      </c>
    </row>
    <row r="4992" spans="1:6" x14ac:dyDescent="0.25">
      <c r="A4992">
        <v>25</v>
      </c>
      <c r="B4992" t="s">
        <v>9</v>
      </c>
      <c r="C4992" t="s">
        <v>185</v>
      </c>
      <c r="D4992" t="s">
        <v>27</v>
      </c>
      <c r="E4992">
        <v>3</v>
      </c>
      <c r="F4992">
        <v>65000</v>
      </c>
    </row>
    <row r="4993" spans="1:6" x14ac:dyDescent="0.25">
      <c r="A4993">
        <v>30</v>
      </c>
      <c r="B4993" t="s">
        <v>6</v>
      </c>
      <c r="C4993" t="s">
        <v>186</v>
      </c>
      <c r="D4993" t="s">
        <v>35</v>
      </c>
      <c r="E4993">
        <v>7</v>
      </c>
      <c r="F4993">
        <v>120000</v>
      </c>
    </row>
    <row r="4994" spans="1:6" x14ac:dyDescent="0.25">
      <c r="A4994">
        <v>28</v>
      </c>
      <c r="B4994" t="s">
        <v>9</v>
      </c>
      <c r="C4994" t="s">
        <v>12</v>
      </c>
      <c r="D4994" t="s">
        <v>57</v>
      </c>
      <c r="E4994">
        <v>6</v>
      </c>
      <c r="F4994">
        <v>105000</v>
      </c>
    </row>
    <row r="4995" spans="1:6" x14ac:dyDescent="0.25">
      <c r="A4995">
        <v>26</v>
      </c>
      <c r="B4995" t="s">
        <v>6</v>
      </c>
      <c r="C4995" t="s">
        <v>185</v>
      </c>
      <c r="D4995" t="s">
        <v>124</v>
      </c>
      <c r="E4995">
        <v>5</v>
      </c>
      <c r="F4995">
        <v>85000</v>
      </c>
    </row>
    <row r="4996" spans="1:6" x14ac:dyDescent="0.25">
      <c r="A4996">
        <v>28</v>
      </c>
      <c r="B4996" t="s">
        <v>9</v>
      </c>
      <c r="C4996" t="s">
        <v>186</v>
      </c>
      <c r="D4996" t="s">
        <v>27</v>
      </c>
      <c r="E4996">
        <v>7</v>
      </c>
      <c r="F4996">
        <v>110000</v>
      </c>
    </row>
    <row r="4997" spans="1:6" x14ac:dyDescent="0.25">
      <c r="A4997">
        <v>34</v>
      </c>
      <c r="B4997" t="s">
        <v>6</v>
      </c>
      <c r="C4997" t="s">
        <v>12</v>
      </c>
      <c r="D4997" t="s">
        <v>57</v>
      </c>
      <c r="E4997">
        <v>12</v>
      </c>
      <c r="F4997">
        <v>170000</v>
      </c>
    </row>
    <row r="4998" spans="1:6" x14ac:dyDescent="0.25">
      <c r="A4998">
        <v>31</v>
      </c>
      <c r="B4998" t="s">
        <v>6</v>
      </c>
      <c r="C4998" t="s">
        <v>185</v>
      </c>
      <c r="D4998" t="s">
        <v>30</v>
      </c>
      <c r="E4998">
        <v>9</v>
      </c>
      <c r="F4998">
        <v>140000</v>
      </c>
    </row>
    <row r="4999" spans="1:6" x14ac:dyDescent="0.25">
      <c r="A4999">
        <v>24</v>
      </c>
      <c r="B4999" t="s">
        <v>9</v>
      </c>
      <c r="C4999" t="s">
        <v>196</v>
      </c>
      <c r="D4999" t="s">
        <v>14</v>
      </c>
      <c r="E4999">
        <v>1</v>
      </c>
      <c r="F4999">
        <v>30000</v>
      </c>
    </row>
    <row r="5000" spans="1:6" x14ac:dyDescent="0.25">
      <c r="A5000">
        <v>29</v>
      </c>
      <c r="B5000" t="s">
        <v>6</v>
      </c>
      <c r="C5000" t="s">
        <v>185</v>
      </c>
      <c r="D5000" t="s">
        <v>69</v>
      </c>
      <c r="E5000">
        <v>6</v>
      </c>
      <c r="F5000">
        <v>95000</v>
      </c>
    </row>
    <row r="5001" spans="1:6" x14ac:dyDescent="0.25">
      <c r="A5001">
        <v>27</v>
      </c>
      <c r="B5001" t="s">
        <v>9</v>
      </c>
      <c r="C5001" t="s">
        <v>186</v>
      </c>
      <c r="D5001" t="s">
        <v>80</v>
      </c>
      <c r="E5001">
        <v>4</v>
      </c>
      <c r="F5001">
        <v>80000</v>
      </c>
    </row>
    <row r="5002" spans="1:6" x14ac:dyDescent="0.25">
      <c r="A5002">
        <v>22</v>
      </c>
      <c r="B5002" t="s">
        <v>9</v>
      </c>
      <c r="C5002" t="s">
        <v>196</v>
      </c>
      <c r="D5002" t="s">
        <v>14</v>
      </c>
      <c r="E5002">
        <v>0</v>
      </c>
      <c r="F5002">
        <v>25000</v>
      </c>
    </row>
    <row r="5003" spans="1:6" x14ac:dyDescent="0.25">
      <c r="A5003">
        <v>45</v>
      </c>
      <c r="B5003" t="s">
        <v>6</v>
      </c>
      <c r="C5003" t="s">
        <v>185</v>
      </c>
      <c r="D5003" t="s">
        <v>35</v>
      </c>
      <c r="E5003">
        <v>21</v>
      </c>
      <c r="F5003">
        <v>250000</v>
      </c>
    </row>
    <row r="5004" spans="1:6" x14ac:dyDescent="0.25">
      <c r="A5004">
        <v>31</v>
      </c>
      <c r="B5004" t="s">
        <v>9</v>
      </c>
      <c r="C5004" t="s">
        <v>186</v>
      </c>
      <c r="D5004" t="s">
        <v>80</v>
      </c>
      <c r="E5004">
        <v>8</v>
      </c>
      <c r="F5004">
        <v>120000</v>
      </c>
    </row>
    <row r="5005" spans="1:6" x14ac:dyDescent="0.25">
      <c r="A5005">
        <v>28</v>
      </c>
      <c r="B5005" t="s">
        <v>6</v>
      </c>
      <c r="C5005" t="s">
        <v>185</v>
      </c>
      <c r="D5005" t="s">
        <v>69</v>
      </c>
      <c r="E5005">
        <v>4</v>
      </c>
      <c r="F5005">
        <v>80000</v>
      </c>
    </row>
    <row r="5006" spans="1:6" x14ac:dyDescent="0.25">
      <c r="A5006">
        <v>29</v>
      </c>
      <c r="B5006" t="s">
        <v>6</v>
      </c>
      <c r="C5006" t="s">
        <v>185</v>
      </c>
      <c r="D5006" t="s">
        <v>124</v>
      </c>
      <c r="E5006">
        <v>6</v>
      </c>
      <c r="F5006">
        <v>100000</v>
      </c>
    </row>
    <row r="5007" spans="1:6" x14ac:dyDescent="0.25">
      <c r="A5007">
        <v>35</v>
      </c>
      <c r="B5007" t="s">
        <v>9</v>
      </c>
      <c r="C5007" t="s">
        <v>12</v>
      </c>
      <c r="D5007" t="s">
        <v>57</v>
      </c>
      <c r="E5007">
        <v>12</v>
      </c>
      <c r="F5007">
        <v>170000</v>
      </c>
    </row>
    <row r="5008" spans="1:6" x14ac:dyDescent="0.25">
      <c r="A5008">
        <v>27</v>
      </c>
      <c r="B5008" t="s">
        <v>6</v>
      </c>
      <c r="C5008" t="s">
        <v>196</v>
      </c>
      <c r="D5008" t="s">
        <v>82</v>
      </c>
      <c r="E5008">
        <v>3</v>
      </c>
      <c r="F5008">
        <v>50000</v>
      </c>
    </row>
    <row r="5009" spans="1:6" x14ac:dyDescent="0.25">
      <c r="A5009">
        <v>33</v>
      </c>
      <c r="B5009" t="s">
        <v>9</v>
      </c>
      <c r="C5009" t="s">
        <v>185</v>
      </c>
      <c r="D5009" t="s">
        <v>27</v>
      </c>
      <c r="E5009">
        <v>9</v>
      </c>
      <c r="F5009">
        <v>140000</v>
      </c>
    </row>
    <row r="5010" spans="1:6" x14ac:dyDescent="0.25">
      <c r="A5010">
        <v>30</v>
      </c>
      <c r="B5010" t="s">
        <v>6</v>
      </c>
      <c r="C5010" t="s">
        <v>186</v>
      </c>
      <c r="D5010" t="s">
        <v>35</v>
      </c>
      <c r="E5010">
        <v>7</v>
      </c>
      <c r="F5010">
        <v>120000</v>
      </c>
    </row>
    <row r="5011" spans="1:6" x14ac:dyDescent="0.25">
      <c r="A5011">
        <v>25</v>
      </c>
      <c r="B5011" t="s">
        <v>9</v>
      </c>
      <c r="C5011" t="s">
        <v>185</v>
      </c>
      <c r="D5011" t="s">
        <v>27</v>
      </c>
      <c r="E5011">
        <v>2</v>
      </c>
      <c r="F5011">
        <v>55000</v>
      </c>
    </row>
    <row r="5012" spans="1:6" x14ac:dyDescent="0.25">
      <c r="A5012">
        <v>26</v>
      </c>
      <c r="B5012" t="s">
        <v>6</v>
      </c>
      <c r="C5012" t="s">
        <v>185</v>
      </c>
      <c r="D5012" t="s">
        <v>124</v>
      </c>
      <c r="E5012">
        <v>5</v>
      </c>
      <c r="F5012">
        <v>85000</v>
      </c>
    </row>
    <row r="5013" spans="1:6" x14ac:dyDescent="0.25">
      <c r="A5013">
        <v>29</v>
      </c>
      <c r="B5013" t="s">
        <v>9</v>
      </c>
      <c r="C5013" t="s">
        <v>186</v>
      </c>
      <c r="D5013" t="s">
        <v>80</v>
      </c>
      <c r="E5013">
        <v>4</v>
      </c>
      <c r="F5013">
        <v>80000</v>
      </c>
    </row>
    <row r="5014" spans="1:6" x14ac:dyDescent="0.25">
      <c r="A5014">
        <v>34</v>
      </c>
      <c r="B5014" t="s">
        <v>6</v>
      </c>
      <c r="C5014" t="s">
        <v>12</v>
      </c>
      <c r="D5014" t="s">
        <v>57</v>
      </c>
      <c r="E5014">
        <v>12</v>
      </c>
      <c r="F5014">
        <v>170000</v>
      </c>
    </row>
    <row r="5015" spans="1:6" x14ac:dyDescent="0.25">
      <c r="A5015">
        <v>31</v>
      </c>
      <c r="B5015" t="s">
        <v>6</v>
      </c>
      <c r="C5015" t="s">
        <v>185</v>
      </c>
      <c r="D5015" t="s">
        <v>30</v>
      </c>
      <c r="E5015">
        <v>9</v>
      </c>
      <c r="F5015">
        <v>140000</v>
      </c>
    </row>
    <row r="5016" spans="1:6" x14ac:dyDescent="0.25">
      <c r="A5016">
        <v>24</v>
      </c>
      <c r="B5016" t="s">
        <v>9</v>
      </c>
      <c r="C5016" t="s">
        <v>196</v>
      </c>
      <c r="D5016" t="s">
        <v>14</v>
      </c>
      <c r="E5016">
        <v>1</v>
      </c>
      <c r="F5016">
        <v>30000</v>
      </c>
    </row>
    <row r="5017" spans="1:6" x14ac:dyDescent="0.25">
      <c r="A5017">
        <v>29</v>
      </c>
      <c r="B5017" t="s">
        <v>6</v>
      </c>
      <c r="C5017" t="s">
        <v>185</v>
      </c>
      <c r="D5017" t="s">
        <v>69</v>
      </c>
      <c r="E5017">
        <v>6</v>
      </c>
      <c r="F5017">
        <v>95000</v>
      </c>
    </row>
    <row r="5018" spans="1:6" x14ac:dyDescent="0.25">
      <c r="A5018">
        <v>27</v>
      </c>
      <c r="B5018" t="s">
        <v>9</v>
      </c>
      <c r="C5018" t="s">
        <v>186</v>
      </c>
      <c r="D5018" t="s">
        <v>80</v>
      </c>
      <c r="E5018">
        <v>4</v>
      </c>
      <c r="F5018">
        <v>80000</v>
      </c>
    </row>
    <row r="5019" spans="1:6" x14ac:dyDescent="0.25">
      <c r="A5019">
        <v>33</v>
      </c>
      <c r="B5019" t="s">
        <v>6</v>
      </c>
      <c r="C5019" t="s">
        <v>12</v>
      </c>
      <c r="D5019" t="s">
        <v>30</v>
      </c>
      <c r="E5019">
        <v>10</v>
      </c>
      <c r="F5019">
        <v>155000</v>
      </c>
    </row>
    <row r="5020" spans="1:6" x14ac:dyDescent="0.25">
      <c r="A5020">
        <v>21</v>
      </c>
      <c r="B5020" t="s">
        <v>9</v>
      </c>
      <c r="C5020" t="s">
        <v>196</v>
      </c>
      <c r="D5020" t="s">
        <v>121</v>
      </c>
      <c r="E5020">
        <v>0</v>
      </c>
      <c r="F5020">
        <v>25000</v>
      </c>
    </row>
    <row r="5021" spans="1:6" x14ac:dyDescent="0.25">
      <c r="A5021">
        <v>36</v>
      </c>
      <c r="B5021" t="s">
        <v>6</v>
      </c>
      <c r="C5021" t="s">
        <v>185</v>
      </c>
      <c r="D5021" t="s">
        <v>18</v>
      </c>
      <c r="E5021">
        <v>11</v>
      </c>
      <c r="F5021">
        <v>160000</v>
      </c>
    </row>
    <row r="5022" spans="1:6" x14ac:dyDescent="0.25">
      <c r="A5022">
        <v>25</v>
      </c>
      <c r="B5022" t="s">
        <v>9</v>
      </c>
      <c r="C5022" t="s">
        <v>185</v>
      </c>
      <c r="D5022" t="s">
        <v>27</v>
      </c>
      <c r="E5022">
        <v>3</v>
      </c>
      <c r="F5022">
        <v>65000</v>
      </c>
    </row>
    <row r="5023" spans="1:6" x14ac:dyDescent="0.25">
      <c r="A5023">
        <v>30</v>
      </c>
      <c r="B5023" t="s">
        <v>6</v>
      </c>
      <c r="C5023" t="s">
        <v>186</v>
      </c>
      <c r="D5023" t="s">
        <v>35</v>
      </c>
      <c r="E5023">
        <v>7</v>
      </c>
      <c r="F5023">
        <v>120000</v>
      </c>
    </row>
    <row r="5024" spans="1:6" x14ac:dyDescent="0.25">
      <c r="A5024">
        <v>28</v>
      </c>
      <c r="B5024" t="s">
        <v>9</v>
      </c>
      <c r="C5024" t="s">
        <v>12</v>
      </c>
      <c r="D5024" t="s">
        <v>57</v>
      </c>
      <c r="E5024">
        <v>6</v>
      </c>
      <c r="F5024">
        <v>105000</v>
      </c>
    </row>
    <row r="5025" spans="1:6" x14ac:dyDescent="0.25">
      <c r="A5025">
        <v>26</v>
      </c>
      <c r="B5025" t="s">
        <v>6</v>
      </c>
      <c r="C5025" t="s">
        <v>185</v>
      </c>
      <c r="D5025" t="s">
        <v>124</v>
      </c>
      <c r="E5025">
        <v>5</v>
      </c>
      <c r="F5025">
        <v>85000</v>
      </c>
    </row>
    <row r="5026" spans="1:6" x14ac:dyDescent="0.25">
      <c r="A5026">
        <v>28</v>
      </c>
      <c r="B5026" t="s">
        <v>9</v>
      </c>
      <c r="C5026" t="s">
        <v>186</v>
      </c>
      <c r="D5026" t="s">
        <v>27</v>
      </c>
      <c r="E5026">
        <v>7</v>
      </c>
      <c r="F5026">
        <v>110000</v>
      </c>
    </row>
    <row r="5027" spans="1:6" x14ac:dyDescent="0.25">
      <c r="A5027">
        <v>34</v>
      </c>
      <c r="B5027" t="s">
        <v>6</v>
      </c>
      <c r="C5027" t="s">
        <v>12</v>
      </c>
      <c r="D5027" t="s">
        <v>57</v>
      </c>
      <c r="E5027">
        <v>12</v>
      </c>
      <c r="F5027">
        <v>170000</v>
      </c>
    </row>
    <row r="5028" spans="1:6" x14ac:dyDescent="0.25">
      <c r="A5028">
        <v>31</v>
      </c>
      <c r="B5028" t="s">
        <v>6</v>
      </c>
      <c r="C5028" t="s">
        <v>185</v>
      </c>
      <c r="D5028" t="s">
        <v>30</v>
      </c>
      <c r="E5028">
        <v>9</v>
      </c>
      <c r="F5028">
        <v>140000</v>
      </c>
    </row>
    <row r="5029" spans="1:6" x14ac:dyDescent="0.25">
      <c r="A5029">
        <v>24</v>
      </c>
      <c r="B5029" t="s">
        <v>9</v>
      </c>
      <c r="C5029" t="s">
        <v>196</v>
      </c>
      <c r="D5029" t="s">
        <v>14</v>
      </c>
      <c r="E5029">
        <v>1</v>
      </c>
      <c r="F5029">
        <v>30000</v>
      </c>
    </row>
    <row r="5030" spans="1:6" x14ac:dyDescent="0.25">
      <c r="A5030">
        <v>29</v>
      </c>
      <c r="B5030" t="s">
        <v>6</v>
      </c>
      <c r="C5030" t="s">
        <v>185</v>
      </c>
      <c r="D5030" t="s">
        <v>69</v>
      </c>
      <c r="E5030">
        <v>6</v>
      </c>
      <c r="F5030">
        <v>95000</v>
      </c>
    </row>
    <row r="5031" spans="1:6" x14ac:dyDescent="0.25">
      <c r="A5031">
        <v>27</v>
      </c>
      <c r="B5031" t="s">
        <v>9</v>
      </c>
      <c r="C5031" t="s">
        <v>186</v>
      </c>
      <c r="D5031" t="s">
        <v>80</v>
      </c>
      <c r="E5031">
        <v>4</v>
      </c>
      <c r="F5031">
        <v>80000</v>
      </c>
    </row>
    <row r="5032" spans="1:6" x14ac:dyDescent="0.25">
      <c r="A5032">
        <v>33</v>
      </c>
      <c r="B5032" t="s">
        <v>6</v>
      </c>
      <c r="C5032" t="s">
        <v>12</v>
      </c>
      <c r="D5032" t="s">
        <v>30</v>
      </c>
      <c r="E5032">
        <v>10</v>
      </c>
      <c r="F5032">
        <v>155000</v>
      </c>
    </row>
    <row r="5033" spans="1:6" x14ac:dyDescent="0.25">
      <c r="A5033">
        <v>21</v>
      </c>
      <c r="B5033" t="s">
        <v>9</v>
      </c>
      <c r="C5033" t="s">
        <v>196</v>
      </c>
      <c r="D5033" t="s">
        <v>121</v>
      </c>
      <c r="E5033">
        <v>0</v>
      </c>
      <c r="F5033">
        <v>25000</v>
      </c>
    </row>
    <row r="5034" spans="1:6" x14ac:dyDescent="0.25">
      <c r="A5034">
        <v>36</v>
      </c>
      <c r="B5034" t="s">
        <v>6</v>
      </c>
      <c r="C5034" t="s">
        <v>185</v>
      </c>
      <c r="D5034" t="s">
        <v>18</v>
      </c>
      <c r="E5034">
        <v>11</v>
      </c>
      <c r="F5034">
        <v>160000</v>
      </c>
    </row>
    <row r="5035" spans="1:6" x14ac:dyDescent="0.25">
      <c r="A5035">
        <v>25</v>
      </c>
      <c r="B5035" t="s">
        <v>9</v>
      </c>
      <c r="C5035" t="s">
        <v>185</v>
      </c>
      <c r="D5035" t="s">
        <v>27</v>
      </c>
      <c r="E5035">
        <v>3</v>
      </c>
      <c r="F5035">
        <v>65000</v>
      </c>
    </row>
    <row r="5036" spans="1:6" x14ac:dyDescent="0.25">
      <c r="A5036">
        <v>30</v>
      </c>
      <c r="B5036" t="s">
        <v>6</v>
      </c>
      <c r="C5036" t="s">
        <v>186</v>
      </c>
      <c r="D5036" t="s">
        <v>35</v>
      </c>
      <c r="E5036">
        <v>7</v>
      </c>
      <c r="F5036">
        <v>120000</v>
      </c>
    </row>
    <row r="5037" spans="1:6" x14ac:dyDescent="0.25">
      <c r="A5037">
        <v>28</v>
      </c>
      <c r="B5037" t="s">
        <v>9</v>
      </c>
      <c r="C5037" t="s">
        <v>12</v>
      </c>
      <c r="D5037" t="s">
        <v>57</v>
      </c>
      <c r="E5037">
        <v>6</v>
      </c>
      <c r="F5037">
        <v>105000</v>
      </c>
    </row>
    <row r="5038" spans="1:6" x14ac:dyDescent="0.25">
      <c r="A5038">
        <v>26</v>
      </c>
      <c r="B5038" t="s">
        <v>6</v>
      </c>
      <c r="C5038" t="s">
        <v>185</v>
      </c>
      <c r="D5038" t="s">
        <v>124</v>
      </c>
      <c r="E5038">
        <v>5</v>
      </c>
      <c r="F5038">
        <v>85000</v>
      </c>
    </row>
    <row r="5039" spans="1:6" x14ac:dyDescent="0.25">
      <c r="A5039">
        <v>28</v>
      </c>
      <c r="B5039" t="s">
        <v>9</v>
      </c>
      <c r="C5039" t="s">
        <v>186</v>
      </c>
      <c r="D5039" t="s">
        <v>27</v>
      </c>
      <c r="E5039">
        <v>7</v>
      </c>
      <c r="F5039">
        <v>110000</v>
      </c>
    </row>
    <row r="5040" spans="1:6" x14ac:dyDescent="0.25">
      <c r="A5040">
        <v>34</v>
      </c>
      <c r="B5040" t="s">
        <v>6</v>
      </c>
      <c r="C5040" t="s">
        <v>12</v>
      </c>
      <c r="D5040" t="s">
        <v>57</v>
      </c>
      <c r="E5040">
        <v>12</v>
      </c>
      <c r="F5040">
        <v>170000</v>
      </c>
    </row>
    <row r="5041" spans="1:6" x14ac:dyDescent="0.25">
      <c r="A5041">
        <v>31</v>
      </c>
      <c r="B5041" t="s">
        <v>6</v>
      </c>
      <c r="C5041" t="s">
        <v>185</v>
      </c>
      <c r="D5041" t="s">
        <v>30</v>
      </c>
      <c r="E5041">
        <v>9</v>
      </c>
      <c r="F5041">
        <v>140000</v>
      </c>
    </row>
    <row r="5042" spans="1:6" x14ac:dyDescent="0.25">
      <c r="A5042">
        <v>24</v>
      </c>
      <c r="B5042" t="s">
        <v>9</v>
      </c>
      <c r="C5042" t="s">
        <v>196</v>
      </c>
      <c r="D5042" t="s">
        <v>14</v>
      </c>
      <c r="E5042">
        <v>1</v>
      </c>
      <c r="F5042">
        <v>30000</v>
      </c>
    </row>
    <row r="5043" spans="1:6" x14ac:dyDescent="0.25">
      <c r="A5043">
        <v>29</v>
      </c>
      <c r="B5043" t="s">
        <v>6</v>
      </c>
      <c r="C5043" t="s">
        <v>185</v>
      </c>
      <c r="D5043" t="s">
        <v>69</v>
      </c>
      <c r="E5043">
        <v>6</v>
      </c>
      <c r="F5043">
        <v>95000</v>
      </c>
    </row>
    <row r="5044" spans="1:6" x14ac:dyDescent="0.25">
      <c r="A5044">
        <v>27</v>
      </c>
      <c r="B5044" t="s">
        <v>9</v>
      </c>
      <c r="C5044" t="s">
        <v>186</v>
      </c>
      <c r="D5044" t="s">
        <v>80</v>
      </c>
      <c r="E5044">
        <v>4</v>
      </c>
      <c r="F5044">
        <v>80000</v>
      </c>
    </row>
    <row r="5045" spans="1:6" x14ac:dyDescent="0.25">
      <c r="A5045">
        <v>33</v>
      </c>
      <c r="B5045" t="s">
        <v>6</v>
      </c>
      <c r="C5045" t="s">
        <v>12</v>
      </c>
      <c r="D5045" t="s">
        <v>30</v>
      </c>
      <c r="E5045">
        <v>10</v>
      </c>
      <c r="F5045">
        <v>155000</v>
      </c>
    </row>
    <row r="5046" spans="1:6" x14ac:dyDescent="0.25">
      <c r="A5046">
        <v>21</v>
      </c>
      <c r="B5046" t="s">
        <v>9</v>
      </c>
      <c r="C5046" t="s">
        <v>196</v>
      </c>
      <c r="D5046" t="s">
        <v>121</v>
      </c>
      <c r="E5046">
        <v>0</v>
      </c>
      <c r="F5046">
        <v>25000</v>
      </c>
    </row>
    <row r="5047" spans="1:6" x14ac:dyDescent="0.25">
      <c r="A5047">
        <v>36</v>
      </c>
      <c r="B5047" t="s">
        <v>6</v>
      </c>
      <c r="C5047" t="s">
        <v>185</v>
      </c>
      <c r="D5047" t="s">
        <v>18</v>
      </c>
      <c r="E5047">
        <v>11</v>
      </c>
      <c r="F5047">
        <v>160000</v>
      </c>
    </row>
    <row r="5048" spans="1:6" x14ac:dyDescent="0.25">
      <c r="A5048">
        <v>25</v>
      </c>
      <c r="B5048" t="s">
        <v>9</v>
      </c>
      <c r="C5048" t="s">
        <v>185</v>
      </c>
      <c r="D5048" t="s">
        <v>27</v>
      </c>
      <c r="E5048">
        <v>3</v>
      </c>
      <c r="F5048">
        <v>65000</v>
      </c>
    </row>
    <row r="5049" spans="1:6" x14ac:dyDescent="0.25">
      <c r="A5049">
        <v>30</v>
      </c>
      <c r="B5049" t="s">
        <v>6</v>
      </c>
      <c r="C5049" t="s">
        <v>186</v>
      </c>
      <c r="D5049" t="s">
        <v>35</v>
      </c>
      <c r="E5049">
        <v>7</v>
      </c>
      <c r="F5049">
        <v>120000</v>
      </c>
    </row>
    <row r="5050" spans="1:6" x14ac:dyDescent="0.25">
      <c r="A5050">
        <v>28</v>
      </c>
      <c r="B5050" t="s">
        <v>9</v>
      </c>
      <c r="C5050" t="s">
        <v>12</v>
      </c>
      <c r="D5050" t="s">
        <v>57</v>
      </c>
      <c r="E5050">
        <v>6</v>
      </c>
      <c r="F5050">
        <v>105000</v>
      </c>
    </row>
    <row r="5051" spans="1:6" x14ac:dyDescent="0.25">
      <c r="A5051">
        <v>26</v>
      </c>
      <c r="B5051" t="s">
        <v>6</v>
      </c>
      <c r="C5051" t="s">
        <v>185</v>
      </c>
      <c r="D5051" t="s">
        <v>124</v>
      </c>
      <c r="E5051">
        <v>5</v>
      </c>
      <c r="F5051">
        <v>85000</v>
      </c>
    </row>
    <row r="5052" spans="1:6" x14ac:dyDescent="0.25">
      <c r="A5052">
        <v>28</v>
      </c>
      <c r="B5052" t="s">
        <v>9</v>
      </c>
      <c r="C5052" t="s">
        <v>186</v>
      </c>
      <c r="D5052" t="s">
        <v>27</v>
      </c>
      <c r="E5052">
        <v>7</v>
      </c>
      <c r="F5052">
        <v>110000</v>
      </c>
    </row>
    <row r="5053" spans="1:6" x14ac:dyDescent="0.25">
      <c r="A5053">
        <v>34</v>
      </c>
      <c r="B5053" t="s">
        <v>6</v>
      </c>
      <c r="C5053" t="s">
        <v>12</v>
      </c>
      <c r="D5053" t="s">
        <v>57</v>
      </c>
      <c r="E5053">
        <v>12</v>
      </c>
      <c r="F5053">
        <v>170000</v>
      </c>
    </row>
    <row r="5054" spans="1:6" x14ac:dyDescent="0.25">
      <c r="A5054">
        <v>31</v>
      </c>
      <c r="B5054" t="s">
        <v>6</v>
      </c>
      <c r="C5054" t="s">
        <v>185</v>
      </c>
      <c r="D5054" t="s">
        <v>30</v>
      </c>
      <c r="E5054">
        <v>9</v>
      </c>
      <c r="F5054">
        <v>140000</v>
      </c>
    </row>
    <row r="5055" spans="1:6" x14ac:dyDescent="0.25">
      <c r="A5055">
        <v>24</v>
      </c>
      <c r="B5055" t="s">
        <v>9</v>
      </c>
      <c r="C5055" t="s">
        <v>196</v>
      </c>
      <c r="D5055" t="s">
        <v>14</v>
      </c>
      <c r="E5055">
        <v>1</v>
      </c>
      <c r="F5055">
        <v>30000</v>
      </c>
    </row>
    <row r="5056" spans="1:6" x14ac:dyDescent="0.25">
      <c r="A5056">
        <v>29</v>
      </c>
      <c r="B5056" t="s">
        <v>6</v>
      </c>
      <c r="C5056" t="s">
        <v>185</v>
      </c>
      <c r="D5056" t="s">
        <v>69</v>
      </c>
      <c r="E5056">
        <v>6</v>
      </c>
      <c r="F5056">
        <v>95000</v>
      </c>
    </row>
    <row r="5057" spans="1:6" x14ac:dyDescent="0.25">
      <c r="A5057">
        <v>27</v>
      </c>
      <c r="B5057" t="s">
        <v>9</v>
      </c>
      <c r="C5057" t="s">
        <v>186</v>
      </c>
      <c r="D5057" t="s">
        <v>80</v>
      </c>
      <c r="E5057">
        <v>4</v>
      </c>
      <c r="F5057">
        <v>80000</v>
      </c>
    </row>
    <row r="5058" spans="1:6" x14ac:dyDescent="0.25">
      <c r="A5058">
        <v>33</v>
      </c>
      <c r="B5058" t="s">
        <v>6</v>
      </c>
      <c r="C5058" t="s">
        <v>12</v>
      </c>
      <c r="D5058" t="s">
        <v>30</v>
      </c>
      <c r="E5058">
        <v>10</v>
      </c>
      <c r="F5058">
        <v>155000</v>
      </c>
    </row>
    <row r="5059" spans="1:6" x14ac:dyDescent="0.25">
      <c r="A5059">
        <v>21</v>
      </c>
      <c r="B5059" t="s">
        <v>9</v>
      </c>
      <c r="C5059" t="s">
        <v>196</v>
      </c>
      <c r="D5059" t="s">
        <v>121</v>
      </c>
      <c r="E5059">
        <v>0</v>
      </c>
      <c r="F5059">
        <v>25000</v>
      </c>
    </row>
    <row r="5060" spans="1:6" x14ac:dyDescent="0.25">
      <c r="A5060">
        <v>36</v>
      </c>
      <c r="B5060" t="s">
        <v>6</v>
      </c>
      <c r="C5060" t="s">
        <v>185</v>
      </c>
      <c r="D5060" t="s">
        <v>18</v>
      </c>
      <c r="E5060">
        <v>11</v>
      </c>
      <c r="F5060">
        <v>160000</v>
      </c>
    </row>
    <row r="5061" spans="1:6" x14ac:dyDescent="0.25">
      <c r="A5061">
        <v>25</v>
      </c>
      <c r="B5061" t="s">
        <v>9</v>
      </c>
      <c r="C5061" t="s">
        <v>185</v>
      </c>
      <c r="D5061" t="s">
        <v>27</v>
      </c>
      <c r="E5061">
        <v>3</v>
      </c>
      <c r="F5061">
        <v>65000</v>
      </c>
    </row>
    <row r="5062" spans="1:6" x14ac:dyDescent="0.25">
      <c r="A5062">
        <v>30</v>
      </c>
      <c r="B5062" t="s">
        <v>6</v>
      </c>
      <c r="C5062" t="s">
        <v>186</v>
      </c>
      <c r="D5062" t="s">
        <v>35</v>
      </c>
      <c r="E5062">
        <v>7</v>
      </c>
      <c r="F5062">
        <v>120000</v>
      </c>
    </row>
    <row r="5063" spans="1:6" x14ac:dyDescent="0.25">
      <c r="A5063">
        <v>28</v>
      </c>
      <c r="B5063" t="s">
        <v>9</v>
      </c>
      <c r="C5063" t="s">
        <v>12</v>
      </c>
      <c r="D5063" t="s">
        <v>57</v>
      </c>
      <c r="E5063">
        <v>6</v>
      </c>
      <c r="F5063">
        <v>105000</v>
      </c>
    </row>
    <row r="5064" spans="1:6" x14ac:dyDescent="0.25">
      <c r="A5064">
        <v>26</v>
      </c>
      <c r="B5064" t="s">
        <v>6</v>
      </c>
      <c r="C5064" t="s">
        <v>185</v>
      </c>
      <c r="D5064" t="s">
        <v>124</v>
      </c>
      <c r="E5064">
        <v>5</v>
      </c>
      <c r="F5064">
        <v>85000</v>
      </c>
    </row>
    <row r="5065" spans="1:6" x14ac:dyDescent="0.25">
      <c r="A5065">
        <v>28</v>
      </c>
      <c r="B5065" t="s">
        <v>9</v>
      </c>
      <c r="C5065" t="s">
        <v>186</v>
      </c>
      <c r="D5065" t="s">
        <v>27</v>
      </c>
      <c r="E5065">
        <v>7</v>
      </c>
      <c r="F5065">
        <v>110000</v>
      </c>
    </row>
    <row r="5066" spans="1:6" x14ac:dyDescent="0.25">
      <c r="A5066">
        <v>34</v>
      </c>
      <c r="B5066" t="s">
        <v>6</v>
      </c>
      <c r="C5066" t="s">
        <v>12</v>
      </c>
      <c r="D5066" t="s">
        <v>57</v>
      </c>
      <c r="E5066">
        <v>12</v>
      </c>
      <c r="F5066">
        <v>170000</v>
      </c>
    </row>
    <row r="5067" spans="1:6" x14ac:dyDescent="0.25">
      <c r="A5067">
        <v>31</v>
      </c>
      <c r="B5067" t="s">
        <v>6</v>
      </c>
      <c r="C5067" t="s">
        <v>185</v>
      </c>
      <c r="D5067" t="s">
        <v>30</v>
      </c>
      <c r="E5067">
        <v>9</v>
      </c>
      <c r="F5067">
        <v>140000</v>
      </c>
    </row>
    <row r="5068" spans="1:6" x14ac:dyDescent="0.25">
      <c r="A5068">
        <v>24</v>
      </c>
      <c r="B5068" t="s">
        <v>9</v>
      </c>
      <c r="C5068" t="s">
        <v>196</v>
      </c>
      <c r="D5068" t="s">
        <v>14</v>
      </c>
      <c r="E5068">
        <v>1</v>
      </c>
      <c r="F5068">
        <v>30000</v>
      </c>
    </row>
    <row r="5069" spans="1:6" x14ac:dyDescent="0.25">
      <c r="A5069">
        <v>29</v>
      </c>
      <c r="B5069" t="s">
        <v>6</v>
      </c>
      <c r="C5069" t="s">
        <v>185</v>
      </c>
      <c r="D5069" t="s">
        <v>69</v>
      </c>
      <c r="E5069">
        <v>6</v>
      </c>
      <c r="F5069">
        <v>95000</v>
      </c>
    </row>
    <row r="5070" spans="1:6" x14ac:dyDescent="0.25">
      <c r="A5070">
        <v>27</v>
      </c>
      <c r="B5070" t="s">
        <v>9</v>
      </c>
      <c r="C5070" t="s">
        <v>186</v>
      </c>
      <c r="D5070" t="s">
        <v>80</v>
      </c>
      <c r="E5070">
        <v>4</v>
      </c>
      <c r="F5070">
        <v>80000</v>
      </c>
    </row>
    <row r="5071" spans="1:6" x14ac:dyDescent="0.25">
      <c r="A5071">
        <v>33</v>
      </c>
      <c r="B5071" t="s">
        <v>6</v>
      </c>
      <c r="C5071" t="s">
        <v>12</v>
      </c>
      <c r="D5071" t="s">
        <v>30</v>
      </c>
      <c r="E5071">
        <v>10</v>
      </c>
      <c r="F5071">
        <v>155000</v>
      </c>
    </row>
    <row r="5072" spans="1:6" x14ac:dyDescent="0.25">
      <c r="A5072">
        <v>21</v>
      </c>
      <c r="B5072" t="s">
        <v>9</v>
      </c>
      <c r="C5072" t="s">
        <v>196</v>
      </c>
      <c r="D5072" t="s">
        <v>121</v>
      </c>
      <c r="E5072">
        <v>0</v>
      </c>
      <c r="F5072">
        <v>25000</v>
      </c>
    </row>
    <row r="5073" spans="1:6" x14ac:dyDescent="0.25">
      <c r="A5073">
        <v>36</v>
      </c>
      <c r="B5073" t="s">
        <v>6</v>
      </c>
      <c r="C5073" t="s">
        <v>185</v>
      </c>
      <c r="D5073" t="s">
        <v>18</v>
      </c>
      <c r="E5073">
        <v>11</v>
      </c>
      <c r="F5073">
        <v>160000</v>
      </c>
    </row>
    <row r="5074" spans="1:6" x14ac:dyDescent="0.25">
      <c r="A5074">
        <v>25</v>
      </c>
      <c r="B5074" t="s">
        <v>9</v>
      </c>
      <c r="C5074" t="s">
        <v>185</v>
      </c>
      <c r="D5074" t="s">
        <v>27</v>
      </c>
      <c r="E5074">
        <v>3</v>
      </c>
      <c r="F5074">
        <v>65000</v>
      </c>
    </row>
    <row r="5075" spans="1:6" x14ac:dyDescent="0.25">
      <c r="A5075">
        <v>30</v>
      </c>
      <c r="B5075" t="s">
        <v>6</v>
      </c>
      <c r="C5075" t="s">
        <v>186</v>
      </c>
      <c r="D5075" t="s">
        <v>35</v>
      </c>
      <c r="E5075">
        <v>7</v>
      </c>
      <c r="F5075">
        <v>120000</v>
      </c>
    </row>
    <row r="5076" spans="1:6" x14ac:dyDescent="0.25">
      <c r="A5076">
        <v>28</v>
      </c>
      <c r="B5076" t="s">
        <v>9</v>
      </c>
      <c r="C5076" t="s">
        <v>12</v>
      </c>
      <c r="D5076" t="s">
        <v>57</v>
      </c>
      <c r="E5076">
        <v>6</v>
      </c>
      <c r="F5076">
        <v>105000</v>
      </c>
    </row>
    <row r="5077" spans="1:6" x14ac:dyDescent="0.25">
      <c r="A5077">
        <v>26</v>
      </c>
      <c r="B5077" t="s">
        <v>6</v>
      </c>
      <c r="C5077" t="s">
        <v>185</v>
      </c>
      <c r="D5077" t="s">
        <v>124</v>
      </c>
      <c r="E5077">
        <v>5</v>
      </c>
      <c r="F5077">
        <v>85000</v>
      </c>
    </row>
    <row r="5078" spans="1:6" x14ac:dyDescent="0.25">
      <c r="A5078">
        <v>28</v>
      </c>
      <c r="B5078" t="s">
        <v>9</v>
      </c>
      <c r="C5078" t="s">
        <v>186</v>
      </c>
      <c r="D5078" t="s">
        <v>27</v>
      </c>
      <c r="E5078">
        <v>7</v>
      </c>
      <c r="F5078">
        <v>110000</v>
      </c>
    </row>
    <row r="5079" spans="1:6" x14ac:dyDescent="0.25">
      <c r="A5079">
        <v>34</v>
      </c>
      <c r="B5079" t="s">
        <v>6</v>
      </c>
      <c r="C5079" t="s">
        <v>12</v>
      </c>
      <c r="D5079" t="s">
        <v>57</v>
      </c>
      <c r="E5079">
        <v>12</v>
      </c>
      <c r="F5079">
        <v>170000</v>
      </c>
    </row>
    <row r="5080" spans="1:6" x14ac:dyDescent="0.25">
      <c r="A5080">
        <v>31</v>
      </c>
      <c r="B5080" t="s">
        <v>6</v>
      </c>
      <c r="C5080" t="s">
        <v>185</v>
      </c>
      <c r="D5080" t="s">
        <v>30</v>
      </c>
      <c r="E5080">
        <v>9</v>
      </c>
      <c r="F5080">
        <v>140000</v>
      </c>
    </row>
    <row r="5081" spans="1:6" x14ac:dyDescent="0.25">
      <c r="A5081">
        <v>24</v>
      </c>
      <c r="B5081" t="s">
        <v>9</v>
      </c>
      <c r="C5081" t="s">
        <v>196</v>
      </c>
      <c r="D5081" t="s">
        <v>14</v>
      </c>
      <c r="E5081">
        <v>1</v>
      </c>
      <c r="F5081">
        <v>30000</v>
      </c>
    </row>
    <row r="5082" spans="1:6" x14ac:dyDescent="0.25">
      <c r="A5082">
        <v>29</v>
      </c>
      <c r="B5082" t="s">
        <v>6</v>
      </c>
      <c r="C5082" t="s">
        <v>185</v>
      </c>
      <c r="D5082" t="s">
        <v>69</v>
      </c>
      <c r="E5082">
        <v>6</v>
      </c>
      <c r="F5082">
        <v>95000</v>
      </c>
    </row>
    <row r="5083" spans="1:6" x14ac:dyDescent="0.25">
      <c r="A5083">
        <v>27</v>
      </c>
      <c r="B5083" t="s">
        <v>9</v>
      </c>
      <c r="C5083" t="s">
        <v>186</v>
      </c>
      <c r="D5083" t="s">
        <v>80</v>
      </c>
      <c r="E5083">
        <v>4</v>
      </c>
      <c r="F5083">
        <v>80000</v>
      </c>
    </row>
    <row r="5084" spans="1:6" x14ac:dyDescent="0.25">
      <c r="A5084">
        <v>33</v>
      </c>
      <c r="B5084" t="s">
        <v>6</v>
      </c>
      <c r="C5084" t="s">
        <v>12</v>
      </c>
      <c r="D5084" t="s">
        <v>30</v>
      </c>
      <c r="E5084">
        <v>10</v>
      </c>
      <c r="F5084">
        <v>155000</v>
      </c>
    </row>
    <row r="5085" spans="1:6" x14ac:dyDescent="0.25">
      <c r="A5085">
        <v>21</v>
      </c>
      <c r="B5085" t="s">
        <v>9</v>
      </c>
      <c r="C5085" t="s">
        <v>196</v>
      </c>
      <c r="D5085" t="s">
        <v>121</v>
      </c>
      <c r="E5085">
        <v>0</v>
      </c>
      <c r="F5085">
        <v>25000</v>
      </c>
    </row>
    <row r="5086" spans="1:6" x14ac:dyDescent="0.25">
      <c r="A5086">
        <v>36</v>
      </c>
      <c r="B5086" t="s">
        <v>6</v>
      </c>
      <c r="C5086" t="s">
        <v>185</v>
      </c>
      <c r="D5086" t="s">
        <v>18</v>
      </c>
      <c r="E5086">
        <v>11</v>
      </c>
      <c r="F5086">
        <v>160000</v>
      </c>
    </row>
    <row r="5087" spans="1:6" x14ac:dyDescent="0.25">
      <c r="A5087">
        <v>25</v>
      </c>
      <c r="B5087" t="s">
        <v>9</v>
      </c>
      <c r="C5087" t="s">
        <v>185</v>
      </c>
      <c r="D5087" t="s">
        <v>27</v>
      </c>
      <c r="E5087">
        <v>3</v>
      </c>
      <c r="F5087">
        <v>65000</v>
      </c>
    </row>
    <row r="5088" spans="1:6" x14ac:dyDescent="0.25">
      <c r="A5088">
        <v>30</v>
      </c>
      <c r="B5088" t="s">
        <v>6</v>
      </c>
      <c r="C5088" t="s">
        <v>186</v>
      </c>
      <c r="D5088" t="s">
        <v>35</v>
      </c>
      <c r="E5088">
        <v>7</v>
      </c>
      <c r="F5088">
        <v>120000</v>
      </c>
    </row>
    <row r="5089" spans="1:6" x14ac:dyDescent="0.25">
      <c r="A5089">
        <v>28</v>
      </c>
      <c r="B5089" t="s">
        <v>9</v>
      </c>
      <c r="C5089" t="s">
        <v>12</v>
      </c>
      <c r="D5089" t="s">
        <v>57</v>
      </c>
      <c r="E5089">
        <v>6</v>
      </c>
      <c r="F5089">
        <v>105000</v>
      </c>
    </row>
    <row r="5090" spans="1:6" x14ac:dyDescent="0.25">
      <c r="A5090">
        <v>26</v>
      </c>
      <c r="B5090" t="s">
        <v>6</v>
      </c>
      <c r="C5090" t="s">
        <v>185</v>
      </c>
      <c r="D5090" t="s">
        <v>124</v>
      </c>
      <c r="E5090">
        <v>5</v>
      </c>
      <c r="F5090">
        <v>85000</v>
      </c>
    </row>
    <row r="5091" spans="1:6" x14ac:dyDescent="0.25">
      <c r="A5091">
        <v>28</v>
      </c>
      <c r="B5091" t="s">
        <v>9</v>
      </c>
      <c r="C5091" t="s">
        <v>186</v>
      </c>
      <c r="D5091" t="s">
        <v>27</v>
      </c>
      <c r="E5091">
        <v>7</v>
      </c>
      <c r="F5091">
        <v>110000</v>
      </c>
    </row>
    <row r="5092" spans="1:6" x14ac:dyDescent="0.25">
      <c r="A5092">
        <v>34</v>
      </c>
      <c r="B5092" t="s">
        <v>6</v>
      </c>
      <c r="C5092" t="s">
        <v>12</v>
      </c>
      <c r="D5092" t="s">
        <v>57</v>
      </c>
      <c r="E5092">
        <v>12</v>
      </c>
      <c r="F5092">
        <v>170000</v>
      </c>
    </row>
    <row r="5093" spans="1:6" x14ac:dyDescent="0.25">
      <c r="A5093">
        <v>31</v>
      </c>
      <c r="B5093" t="s">
        <v>6</v>
      </c>
      <c r="C5093" t="s">
        <v>185</v>
      </c>
      <c r="D5093" t="s">
        <v>30</v>
      </c>
      <c r="E5093">
        <v>9</v>
      </c>
      <c r="F5093">
        <v>140000</v>
      </c>
    </row>
    <row r="5094" spans="1:6" x14ac:dyDescent="0.25">
      <c r="A5094">
        <v>24</v>
      </c>
      <c r="B5094" t="s">
        <v>9</v>
      </c>
      <c r="C5094" t="s">
        <v>196</v>
      </c>
      <c r="D5094" t="s">
        <v>14</v>
      </c>
      <c r="E5094">
        <v>1</v>
      </c>
      <c r="F5094">
        <v>30000</v>
      </c>
    </row>
    <row r="5095" spans="1:6" x14ac:dyDescent="0.25">
      <c r="A5095">
        <v>29</v>
      </c>
      <c r="B5095" t="s">
        <v>6</v>
      </c>
      <c r="C5095" t="s">
        <v>185</v>
      </c>
      <c r="D5095" t="s">
        <v>69</v>
      </c>
      <c r="E5095">
        <v>6</v>
      </c>
      <c r="F5095">
        <v>95000</v>
      </c>
    </row>
    <row r="5096" spans="1:6" x14ac:dyDescent="0.25">
      <c r="A5096">
        <v>27</v>
      </c>
      <c r="B5096" t="s">
        <v>9</v>
      </c>
      <c r="C5096" t="s">
        <v>186</v>
      </c>
      <c r="D5096" t="s">
        <v>80</v>
      </c>
      <c r="E5096">
        <v>4</v>
      </c>
      <c r="F5096">
        <v>80000</v>
      </c>
    </row>
    <row r="5097" spans="1:6" x14ac:dyDescent="0.25">
      <c r="A5097">
        <v>33</v>
      </c>
      <c r="B5097" t="s">
        <v>6</v>
      </c>
      <c r="C5097" t="s">
        <v>12</v>
      </c>
      <c r="D5097" t="s">
        <v>30</v>
      </c>
      <c r="E5097">
        <v>10</v>
      </c>
      <c r="F5097">
        <v>155000</v>
      </c>
    </row>
    <row r="5098" spans="1:6" x14ac:dyDescent="0.25">
      <c r="A5098">
        <v>21</v>
      </c>
      <c r="B5098" t="s">
        <v>9</v>
      </c>
      <c r="C5098" t="s">
        <v>196</v>
      </c>
      <c r="D5098" t="s">
        <v>121</v>
      </c>
      <c r="E5098">
        <v>0</v>
      </c>
      <c r="F5098">
        <v>25000</v>
      </c>
    </row>
    <row r="5099" spans="1:6" x14ac:dyDescent="0.25">
      <c r="A5099">
        <v>36</v>
      </c>
      <c r="B5099" t="s">
        <v>6</v>
      </c>
      <c r="C5099" t="s">
        <v>185</v>
      </c>
      <c r="D5099" t="s">
        <v>18</v>
      </c>
      <c r="E5099">
        <v>11</v>
      </c>
      <c r="F5099">
        <v>160000</v>
      </c>
    </row>
    <row r="5100" spans="1:6" x14ac:dyDescent="0.25">
      <c r="A5100">
        <v>25</v>
      </c>
      <c r="B5100" t="s">
        <v>9</v>
      </c>
      <c r="C5100" t="s">
        <v>185</v>
      </c>
      <c r="D5100" t="s">
        <v>27</v>
      </c>
      <c r="E5100">
        <v>3</v>
      </c>
      <c r="F5100">
        <v>65000</v>
      </c>
    </row>
    <row r="5101" spans="1:6" x14ac:dyDescent="0.25">
      <c r="A5101">
        <v>30</v>
      </c>
      <c r="B5101" t="s">
        <v>6</v>
      </c>
      <c r="C5101" t="s">
        <v>186</v>
      </c>
      <c r="D5101" t="s">
        <v>35</v>
      </c>
      <c r="E5101">
        <v>7</v>
      </c>
      <c r="F5101">
        <v>120000</v>
      </c>
    </row>
    <row r="5102" spans="1:6" x14ac:dyDescent="0.25">
      <c r="A5102">
        <v>28</v>
      </c>
      <c r="B5102" t="s">
        <v>9</v>
      </c>
      <c r="C5102" t="s">
        <v>12</v>
      </c>
      <c r="D5102" t="s">
        <v>57</v>
      </c>
      <c r="E5102">
        <v>6</v>
      </c>
      <c r="F5102">
        <v>105000</v>
      </c>
    </row>
    <row r="5103" spans="1:6" x14ac:dyDescent="0.25">
      <c r="A5103">
        <v>26</v>
      </c>
      <c r="B5103" t="s">
        <v>6</v>
      </c>
      <c r="C5103" t="s">
        <v>185</v>
      </c>
      <c r="D5103" t="s">
        <v>124</v>
      </c>
      <c r="E5103">
        <v>5</v>
      </c>
      <c r="F5103">
        <v>85000</v>
      </c>
    </row>
    <row r="5104" spans="1:6" x14ac:dyDescent="0.25">
      <c r="A5104">
        <v>28</v>
      </c>
      <c r="B5104" t="s">
        <v>9</v>
      </c>
      <c r="C5104" t="s">
        <v>186</v>
      </c>
      <c r="D5104" t="s">
        <v>27</v>
      </c>
      <c r="E5104">
        <v>7</v>
      </c>
      <c r="F5104">
        <v>110000</v>
      </c>
    </row>
    <row r="5105" spans="1:6" x14ac:dyDescent="0.25">
      <c r="A5105">
        <v>34</v>
      </c>
      <c r="B5105" t="s">
        <v>6</v>
      </c>
      <c r="C5105" t="s">
        <v>12</v>
      </c>
      <c r="D5105" t="s">
        <v>57</v>
      </c>
      <c r="E5105">
        <v>12</v>
      </c>
      <c r="F5105">
        <v>170000</v>
      </c>
    </row>
    <row r="5106" spans="1:6" x14ac:dyDescent="0.25">
      <c r="A5106">
        <v>31</v>
      </c>
      <c r="B5106" t="s">
        <v>6</v>
      </c>
      <c r="C5106" t="s">
        <v>185</v>
      </c>
      <c r="D5106" t="s">
        <v>30</v>
      </c>
      <c r="E5106">
        <v>9</v>
      </c>
      <c r="F5106">
        <v>140000</v>
      </c>
    </row>
    <row r="5107" spans="1:6" x14ac:dyDescent="0.25">
      <c r="A5107">
        <v>24</v>
      </c>
      <c r="B5107" t="s">
        <v>9</v>
      </c>
      <c r="C5107" t="s">
        <v>196</v>
      </c>
      <c r="D5107" t="s">
        <v>14</v>
      </c>
      <c r="E5107">
        <v>1</v>
      </c>
      <c r="F5107">
        <v>30000</v>
      </c>
    </row>
    <row r="5108" spans="1:6" x14ac:dyDescent="0.25">
      <c r="A5108">
        <v>29</v>
      </c>
      <c r="B5108" t="s">
        <v>6</v>
      </c>
      <c r="C5108" t="s">
        <v>185</v>
      </c>
      <c r="D5108" t="s">
        <v>69</v>
      </c>
      <c r="E5108">
        <v>6</v>
      </c>
      <c r="F5108">
        <v>95000</v>
      </c>
    </row>
    <row r="5109" spans="1:6" x14ac:dyDescent="0.25">
      <c r="A5109">
        <v>27</v>
      </c>
      <c r="B5109" t="s">
        <v>9</v>
      </c>
      <c r="C5109" t="s">
        <v>186</v>
      </c>
      <c r="D5109" t="s">
        <v>80</v>
      </c>
      <c r="E5109">
        <v>4</v>
      </c>
      <c r="F5109">
        <v>80000</v>
      </c>
    </row>
    <row r="5110" spans="1:6" x14ac:dyDescent="0.25">
      <c r="A5110">
        <v>33</v>
      </c>
      <c r="B5110" t="s">
        <v>6</v>
      </c>
      <c r="C5110" t="s">
        <v>12</v>
      </c>
      <c r="D5110" t="s">
        <v>30</v>
      </c>
      <c r="E5110">
        <v>10</v>
      </c>
      <c r="F5110">
        <v>155000</v>
      </c>
    </row>
    <row r="5111" spans="1:6" x14ac:dyDescent="0.25">
      <c r="A5111">
        <v>21</v>
      </c>
      <c r="B5111" t="s">
        <v>9</v>
      </c>
      <c r="C5111" t="s">
        <v>196</v>
      </c>
      <c r="D5111" t="s">
        <v>121</v>
      </c>
      <c r="E5111">
        <v>0</v>
      </c>
      <c r="F5111">
        <v>25000</v>
      </c>
    </row>
    <row r="5112" spans="1:6" x14ac:dyDescent="0.25">
      <c r="A5112">
        <v>36</v>
      </c>
      <c r="B5112" t="s">
        <v>6</v>
      </c>
      <c r="C5112" t="s">
        <v>185</v>
      </c>
      <c r="D5112" t="s">
        <v>18</v>
      </c>
      <c r="E5112">
        <v>11</v>
      </c>
      <c r="F5112">
        <v>160000</v>
      </c>
    </row>
    <row r="5113" spans="1:6" x14ac:dyDescent="0.25">
      <c r="A5113">
        <v>25</v>
      </c>
      <c r="B5113" t="s">
        <v>9</v>
      </c>
      <c r="C5113" t="s">
        <v>185</v>
      </c>
      <c r="D5113" t="s">
        <v>27</v>
      </c>
      <c r="E5113">
        <v>3</v>
      </c>
      <c r="F5113">
        <v>65000</v>
      </c>
    </row>
    <row r="5114" spans="1:6" x14ac:dyDescent="0.25">
      <c r="A5114">
        <v>30</v>
      </c>
      <c r="B5114" t="s">
        <v>6</v>
      </c>
      <c r="C5114" t="s">
        <v>186</v>
      </c>
      <c r="D5114" t="s">
        <v>35</v>
      </c>
      <c r="E5114">
        <v>7</v>
      </c>
      <c r="F5114">
        <v>120000</v>
      </c>
    </row>
    <row r="5115" spans="1:6" x14ac:dyDescent="0.25">
      <c r="A5115">
        <v>28</v>
      </c>
      <c r="B5115" t="s">
        <v>9</v>
      </c>
      <c r="C5115" t="s">
        <v>12</v>
      </c>
      <c r="D5115" t="s">
        <v>57</v>
      </c>
      <c r="E5115">
        <v>6</v>
      </c>
      <c r="F5115">
        <v>105000</v>
      </c>
    </row>
    <row r="5116" spans="1:6" x14ac:dyDescent="0.25">
      <c r="A5116">
        <v>26</v>
      </c>
      <c r="B5116" t="s">
        <v>6</v>
      </c>
      <c r="C5116" t="s">
        <v>185</v>
      </c>
      <c r="D5116" t="s">
        <v>124</v>
      </c>
      <c r="E5116">
        <v>5</v>
      </c>
      <c r="F5116">
        <v>85000</v>
      </c>
    </row>
    <row r="5117" spans="1:6" x14ac:dyDescent="0.25">
      <c r="A5117">
        <v>28</v>
      </c>
      <c r="B5117" t="s">
        <v>9</v>
      </c>
      <c r="C5117" t="s">
        <v>186</v>
      </c>
      <c r="D5117" t="s">
        <v>27</v>
      </c>
      <c r="E5117">
        <v>7</v>
      </c>
      <c r="F5117">
        <v>110000</v>
      </c>
    </row>
    <row r="5118" spans="1:6" x14ac:dyDescent="0.25">
      <c r="A5118">
        <v>34</v>
      </c>
      <c r="B5118" t="s">
        <v>6</v>
      </c>
      <c r="C5118" t="s">
        <v>12</v>
      </c>
      <c r="D5118" t="s">
        <v>57</v>
      </c>
      <c r="E5118">
        <v>12</v>
      </c>
      <c r="F5118">
        <v>170000</v>
      </c>
    </row>
    <row r="5119" spans="1:6" x14ac:dyDescent="0.25">
      <c r="A5119">
        <v>31</v>
      </c>
      <c r="B5119" t="s">
        <v>6</v>
      </c>
      <c r="C5119" t="s">
        <v>185</v>
      </c>
      <c r="D5119" t="s">
        <v>30</v>
      </c>
      <c r="E5119">
        <v>9</v>
      </c>
      <c r="F5119">
        <v>140000</v>
      </c>
    </row>
    <row r="5120" spans="1:6" x14ac:dyDescent="0.25">
      <c r="A5120">
        <v>24</v>
      </c>
      <c r="B5120" t="s">
        <v>9</v>
      </c>
      <c r="C5120" t="s">
        <v>196</v>
      </c>
      <c r="D5120" t="s">
        <v>14</v>
      </c>
      <c r="E5120">
        <v>1</v>
      </c>
      <c r="F5120">
        <v>30000</v>
      </c>
    </row>
    <row r="5121" spans="1:6" x14ac:dyDescent="0.25">
      <c r="A5121">
        <v>29</v>
      </c>
      <c r="B5121" t="s">
        <v>6</v>
      </c>
      <c r="C5121" t="s">
        <v>185</v>
      </c>
      <c r="D5121" t="s">
        <v>69</v>
      </c>
      <c r="E5121">
        <v>6</v>
      </c>
      <c r="F5121">
        <v>95000</v>
      </c>
    </row>
    <row r="5122" spans="1:6" x14ac:dyDescent="0.25">
      <c r="A5122">
        <v>27</v>
      </c>
      <c r="B5122" t="s">
        <v>9</v>
      </c>
      <c r="C5122" t="s">
        <v>186</v>
      </c>
      <c r="D5122" t="s">
        <v>80</v>
      </c>
      <c r="E5122">
        <v>4</v>
      </c>
      <c r="F5122">
        <v>80000</v>
      </c>
    </row>
    <row r="5123" spans="1:6" x14ac:dyDescent="0.25">
      <c r="A5123">
        <v>33</v>
      </c>
      <c r="B5123" t="s">
        <v>6</v>
      </c>
      <c r="C5123" t="s">
        <v>12</v>
      </c>
      <c r="D5123" t="s">
        <v>30</v>
      </c>
      <c r="E5123">
        <v>10</v>
      </c>
      <c r="F5123">
        <v>155000</v>
      </c>
    </row>
    <row r="5124" spans="1:6" x14ac:dyDescent="0.25">
      <c r="A5124">
        <v>21</v>
      </c>
      <c r="B5124" t="s">
        <v>9</v>
      </c>
      <c r="C5124" t="s">
        <v>196</v>
      </c>
      <c r="D5124" t="s">
        <v>121</v>
      </c>
      <c r="E5124">
        <v>0</v>
      </c>
      <c r="F5124">
        <v>25000</v>
      </c>
    </row>
    <row r="5125" spans="1:6" x14ac:dyDescent="0.25">
      <c r="A5125">
        <v>36</v>
      </c>
      <c r="B5125" t="s">
        <v>6</v>
      </c>
      <c r="C5125" t="s">
        <v>185</v>
      </c>
      <c r="D5125" t="s">
        <v>18</v>
      </c>
      <c r="E5125">
        <v>11</v>
      </c>
      <c r="F5125">
        <v>160000</v>
      </c>
    </row>
    <row r="5126" spans="1:6" x14ac:dyDescent="0.25">
      <c r="A5126">
        <v>23</v>
      </c>
      <c r="B5126" t="s">
        <v>6</v>
      </c>
      <c r="C5126" t="s">
        <v>185</v>
      </c>
      <c r="D5126" t="s">
        <v>8</v>
      </c>
      <c r="E5126">
        <v>1</v>
      </c>
      <c r="F5126">
        <v>60000</v>
      </c>
    </row>
    <row r="5127" spans="1:6" x14ac:dyDescent="0.25">
      <c r="A5127">
        <v>39</v>
      </c>
      <c r="B5127" t="s">
        <v>9</v>
      </c>
      <c r="C5127" t="s">
        <v>186</v>
      </c>
      <c r="D5127" t="s">
        <v>27</v>
      </c>
      <c r="E5127">
        <v>12</v>
      </c>
      <c r="F5127">
        <v>150000</v>
      </c>
    </row>
    <row r="5128" spans="1:6" x14ac:dyDescent="0.25">
      <c r="A5128">
        <v>28</v>
      </c>
      <c r="B5128" t="s">
        <v>6</v>
      </c>
      <c r="C5128" t="s">
        <v>185</v>
      </c>
      <c r="D5128" t="s">
        <v>23</v>
      </c>
      <c r="E5128">
        <v>4</v>
      </c>
      <c r="F5128">
        <v>80000</v>
      </c>
    </row>
    <row r="5129" spans="1:6" x14ac:dyDescent="0.25">
      <c r="A5129">
        <v>31</v>
      </c>
      <c r="B5129" t="s">
        <v>9</v>
      </c>
      <c r="C5129" t="s">
        <v>12</v>
      </c>
      <c r="D5129" t="s">
        <v>92</v>
      </c>
      <c r="E5129">
        <v>8</v>
      </c>
      <c r="F5129">
        <v>120000</v>
      </c>
    </row>
    <row r="5130" spans="1:6" x14ac:dyDescent="0.25">
      <c r="A5130">
        <v>35</v>
      </c>
      <c r="B5130" t="s">
        <v>6</v>
      </c>
      <c r="C5130" t="s">
        <v>185</v>
      </c>
      <c r="D5130" t="s">
        <v>24</v>
      </c>
      <c r="E5130">
        <v>10</v>
      </c>
      <c r="F5130">
        <v>130000</v>
      </c>
    </row>
    <row r="5131" spans="1:6" x14ac:dyDescent="0.25">
      <c r="A5131">
        <v>27</v>
      </c>
      <c r="B5131" t="s">
        <v>9</v>
      </c>
      <c r="C5131" t="s">
        <v>185</v>
      </c>
      <c r="D5131" t="s">
        <v>63</v>
      </c>
      <c r="E5131">
        <v>2</v>
      </c>
      <c r="F5131">
        <v>50000</v>
      </c>
    </row>
    <row r="5132" spans="1:6" x14ac:dyDescent="0.25">
      <c r="A5132">
        <v>42</v>
      </c>
      <c r="B5132" t="s">
        <v>6</v>
      </c>
      <c r="C5132" t="s">
        <v>186</v>
      </c>
      <c r="D5132" t="s">
        <v>78</v>
      </c>
      <c r="E5132">
        <v>18</v>
      </c>
      <c r="F5132">
        <v>180000</v>
      </c>
    </row>
    <row r="5133" spans="1:6" x14ac:dyDescent="0.25">
      <c r="A5133">
        <v>29</v>
      </c>
      <c r="B5133" t="s">
        <v>9</v>
      </c>
      <c r="C5133" t="s">
        <v>185</v>
      </c>
      <c r="D5133" t="s">
        <v>202</v>
      </c>
      <c r="E5133">
        <v>3</v>
      </c>
      <c r="F5133">
        <v>60000</v>
      </c>
    </row>
    <row r="5134" spans="1:6" x14ac:dyDescent="0.25">
      <c r="A5134">
        <v>33</v>
      </c>
      <c r="B5134" t="s">
        <v>6</v>
      </c>
      <c r="C5134" t="s">
        <v>185</v>
      </c>
      <c r="D5134" t="s">
        <v>27</v>
      </c>
      <c r="E5134">
        <v>7</v>
      </c>
      <c r="F5134">
        <v>110000</v>
      </c>
    </row>
    <row r="5135" spans="1:6" x14ac:dyDescent="0.25">
      <c r="A5135">
        <v>24</v>
      </c>
      <c r="B5135" t="s">
        <v>9</v>
      </c>
      <c r="C5135" t="s">
        <v>196</v>
      </c>
      <c r="D5135" t="s">
        <v>14</v>
      </c>
      <c r="E5135">
        <v>0</v>
      </c>
      <c r="F5135">
        <v>25000</v>
      </c>
    </row>
    <row r="5136" spans="1:6" x14ac:dyDescent="0.25">
      <c r="A5136">
        <v>30</v>
      </c>
      <c r="B5136" t="s">
        <v>6</v>
      </c>
      <c r="C5136" t="s">
        <v>186</v>
      </c>
      <c r="D5136" t="s">
        <v>23</v>
      </c>
      <c r="E5136">
        <v>6</v>
      </c>
      <c r="F5136">
        <v>100000</v>
      </c>
    </row>
    <row r="5137" spans="1:6" x14ac:dyDescent="0.25">
      <c r="A5137">
        <v>26</v>
      </c>
      <c r="B5137" t="s">
        <v>9</v>
      </c>
      <c r="C5137" t="s">
        <v>185</v>
      </c>
      <c r="D5137" t="s">
        <v>65</v>
      </c>
      <c r="E5137">
        <v>3</v>
      </c>
      <c r="F5137">
        <v>55000</v>
      </c>
    </row>
    <row r="5138" spans="1:6" x14ac:dyDescent="0.25">
      <c r="A5138">
        <v>32</v>
      </c>
      <c r="B5138" t="s">
        <v>6</v>
      </c>
      <c r="C5138" t="s">
        <v>12</v>
      </c>
      <c r="D5138" t="s">
        <v>43</v>
      </c>
      <c r="E5138">
        <v>9</v>
      </c>
      <c r="F5138">
        <v>140000</v>
      </c>
    </row>
    <row r="5139" spans="1:6" x14ac:dyDescent="0.25">
      <c r="A5139">
        <v>22</v>
      </c>
      <c r="B5139" t="s">
        <v>9</v>
      </c>
      <c r="C5139" t="s">
        <v>196</v>
      </c>
      <c r="D5139" t="s">
        <v>203</v>
      </c>
      <c r="E5139">
        <v>0</v>
      </c>
      <c r="F5139">
        <v>25000</v>
      </c>
    </row>
    <row r="5140" spans="1:6" x14ac:dyDescent="0.25">
      <c r="A5140">
        <v>37</v>
      </c>
      <c r="B5140" t="s">
        <v>6</v>
      </c>
      <c r="C5140" t="s">
        <v>185</v>
      </c>
      <c r="D5140" t="s">
        <v>17</v>
      </c>
      <c r="E5140">
        <v>12</v>
      </c>
      <c r="F5140">
        <v>150000</v>
      </c>
    </row>
    <row r="5141" spans="1:6" x14ac:dyDescent="0.25">
      <c r="A5141">
        <v>38</v>
      </c>
      <c r="B5141" t="s">
        <v>9</v>
      </c>
      <c r="C5141" t="s">
        <v>186</v>
      </c>
      <c r="D5141" t="s">
        <v>204</v>
      </c>
      <c r="E5141">
        <v>14</v>
      </c>
      <c r="F5141">
        <v>170000</v>
      </c>
    </row>
    <row r="5142" spans="1:6" x14ac:dyDescent="0.25">
      <c r="A5142">
        <v>25</v>
      </c>
      <c r="B5142" t="s">
        <v>6</v>
      </c>
      <c r="C5142" t="s">
        <v>185</v>
      </c>
      <c r="D5142" t="s">
        <v>139</v>
      </c>
      <c r="E5142">
        <v>1</v>
      </c>
      <c r="F5142">
        <v>55000</v>
      </c>
    </row>
    <row r="5143" spans="1:6" x14ac:dyDescent="0.25">
      <c r="A5143">
        <v>29</v>
      </c>
      <c r="B5143" t="s">
        <v>9</v>
      </c>
      <c r="C5143" t="s">
        <v>185</v>
      </c>
      <c r="D5143" t="s">
        <v>19</v>
      </c>
      <c r="E5143">
        <v>4</v>
      </c>
      <c r="F5143">
        <v>65000</v>
      </c>
    </row>
    <row r="5144" spans="1:6" x14ac:dyDescent="0.25">
      <c r="A5144">
        <v>27</v>
      </c>
      <c r="B5144" t="s">
        <v>6</v>
      </c>
      <c r="C5144" t="s">
        <v>185</v>
      </c>
      <c r="D5144" t="s">
        <v>40</v>
      </c>
      <c r="E5144">
        <v>3</v>
      </c>
      <c r="F5144">
        <v>60000</v>
      </c>
    </row>
    <row r="5145" spans="1:6" x14ac:dyDescent="0.25">
      <c r="A5145">
        <v>34</v>
      </c>
      <c r="B5145" t="s">
        <v>9</v>
      </c>
      <c r="C5145" t="s">
        <v>12</v>
      </c>
      <c r="D5145" t="s">
        <v>75</v>
      </c>
      <c r="E5145">
        <v>10</v>
      </c>
      <c r="F5145">
        <v>150000</v>
      </c>
    </row>
    <row r="5146" spans="1:6" x14ac:dyDescent="0.25">
      <c r="A5146">
        <v>26</v>
      </c>
      <c r="B5146" t="s">
        <v>6</v>
      </c>
      <c r="C5146" t="s">
        <v>185</v>
      </c>
      <c r="D5146" t="s">
        <v>16</v>
      </c>
      <c r="E5146">
        <v>2</v>
      </c>
      <c r="F5146">
        <v>50000</v>
      </c>
    </row>
    <row r="5147" spans="1:6" x14ac:dyDescent="0.25">
      <c r="A5147">
        <v>31</v>
      </c>
      <c r="B5147" t="s">
        <v>9</v>
      </c>
      <c r="C5147" t="s">
        <v>186</v>
      </c>
      <c r="D5147" t="s">
        <v>35</v>
      </c>
      <c r="E5147">
        <v>7</v>
      </c>
      <c r="F5147">
        <v>120000</v>
      </c>
    </row>
    <row r="5148" spans="1:6" x14ac:dyDescent="0.25">
      <c r="A5148">
        <v>25</v>
      </c>
      <c r="B5148" t="s">
        <v>6</v>
      </c>
      <c r="C5148" t="s">
        <v>185</v>
      </c>
      <c r="D5148" t="s">
        <v>139</v>
      </c>
      <c r="E5148">
        <v>1</v>
      </c>
      <c r="F5148">
        <v>55000</v>
      </c>
    </row>
    <row r="5149" spans="1:6" x14ac:dyDescent="0.25">
      <c r="A5149">
        <v>29</v>
      </c>
      <c r="B5149" t="s">
        <v>9</v>
      </c>
      <c r="C5149" t="s">
        <v>185</v>
      </c>
      <c r="D5149" t="s">
        <v>19</v>
      </c>
      <c r="E5149">
        <v>4</v>
      </c>
      <c r="F5149">
        <v>65000</v>
      </c>
    </row>
    <row r="5150" spans="1:6" x14ac:dyDescent="0.25">
      <c r="A5150">
        <v>27</v>
      </c>
      <c r="B5150" t="s">
        <v>6</v>
      </c>
      <c r="C5150" t="s">
        <v>185</v>
      </c>
      <c r="D5150" t="s">
        <v>40</v>
      </c>
      <c r="E5150">
        <v>3</v>
      </c>
      <c r="F5150">
        <v>60000</v>
      </c>
    </row>
    <row r="5151" spans="1:6" x14ac:dyDescent="0.25">
      <c r="A5151">
        <v>34</v>
      </c>
      <c r="B5151" t="s">
        <v>9</v>
      </c>
      <c r="C5151" t="s">
        <v>12</v>
      </c>
      <c r="D5151" t="s">
        <v>75</v>
      </c>
      <c r="E5151">
        <v>10</v>
      </c>
      <c r="F5151">
        <v>150000</v>
      </c>
    </row>
    <row r="5152" spans="1:6" x14ac:dyDescent="0.25">
      <c r="A5152">
        <v>26</v>
      </c>
      <c r="B5152" t="s">
        <v>6</v>
      </c>
      <c r="C5152" t="s">
        <v>185</v>
      </c>
      <c r="D5152" t="s">
        <v>16</v>
      </c>
      <c r="E5152">
        <v>2</v>
      </c>
      <c r="F5152">
        <v>50000</v>
      </c>
    </row>
    <row r="5153" spans="1:6" x14ac:dyDescent="0.25">
      <c r="A5153">
        <v>31</v>
      </c>
      <c r="B5153" t="s">
        <v>9</v>
      </c>
      <c r="C5153" t="s">
        <v>186</v>
      </c>
      <c r="D5153" t="s">
        <v>35</v>
      </c>
      <c r="E5153">
        <v>7</v>
      </c>
      <c r="F5153">
        <v>120000</v>
      </c>
    </row>
    <row r="5154" spans="1:6" x14ac:dyDescent="0.25">
      <c r="A5154">
        <v>23</v>
      </c>
      <c r="B5154" t="s">
        <v>6</v>
      </c>
      <c r="C5154" t="s">
        <v>185</v>
      </c>
      <c r="D5154" t="s">
        <v>8</v>
      </c>
      <c r="E5154">
        <v>1</v>
      </c>
      <c r="F5154">
        <v>60000</v>
      </c>
    </row>
    <row r="5155" spans="1:6" x14ac:dyDescent="0.25">
      <c r="A5155">
        <v>39</v>
      </c>
      <c r="B5155" t="s">
        <v>9</v>
      </c>
      <c r="C5155" t="s">
        <v>186</v>
      </c>
      <c r="D5155" t="s">
        <v>27</v>
      </c>
      <c r="E5155">
        <v>12</v>
      </c>
      <c r="F5155">
        <v>150000</v>
      </c>
    </row>
    <row r="5156" spans="1:6" x14ac:dyDescent="0.25">
      <c r="A5156">
        <v>28</v>
      </c>
      <c r="B5156" t="s">
        <v>6</v>
      </c>
      <c r="C5156" t="s">
        <v>185</v>
      </c>
      <c r="D5156" t="s">
        <v>23</v>
      </c>
      <c r="E5156">
        <v>4</v>
      </c>
      <c r="F5156">
        <v>80000</v>
      </c>
    </row>
    <row r="5157" spans="1:6" x14ac:dyDescent="0.25">
      <c r="A5157">
        <v>31</v>
      </c>
      <c r="B5157" t="s">
        <v>9</v>
      </c>
      <c r="C5157" t="s">
        <v>12</v>
      </c>
      <c r="D5157" t="s">
        <v>92</v>
      </c>
      <c r="E5157">
        <v>8</v>
      </c>
      <c r="F5157">
        <v>120000</v>
      </c>
    </row>
    <row r="5158" spans="1:6" x14ac:dyDescent="0.25">
      <c r="A5158">
        <v>35</v>
      </c>
      <c r="B5158" t="s">
        <v>6</v>
      </c>
      <c r="C5158" t="s">
        <v>185</v>
      </c>
      <c r="D5158" t="s">
        <v>24</v>
      </c>
      <c r="E5158">
        <v>10</v>
      </c>
      <c r="F5158">
        <v>130000</v>
      </c>
    </row>
    <row r="5159" spans="1:6" x14ac:dyDescent="0.25">
      <c r="A5159">
        <v>27</v>
      </c>
      <c r="B5159" t="s">
        <v>9</v>
      </c>
      <c r="C5159" t="s">
        <v>185</v>
      </c>
      <c r="D5159" t="s">
        <v>63</v>
      </c>
      <c r="E5159">
        <v>2</v>
      </c>
      <c r="F5159">
        <v>50000</v>
      </c>
    </row>
    <row r="5160" spans="1:6" x14ac:dyDescent="0.25">
      <c r="A5160">
        <v>42</v>
      </c>
      <c r="B5160" t="s">
        <v>6</v>
      </c>
      <c r="C5160" t="s">
        <v>186</v>
      </c>
      <c r="D5160" t="s">
        <v>78</v>
      </c>
      <c r="E5160">
        <v>18</v>
      </c>
      <c r="F5160">
        <v>180000</v>
      </c>
    </row>
    <row r="5161" spans="1:6" x14ac:dyDescent="0.25">
      <c r="A5161">
        <v>29</v>
      </c>
      <c r="B5161" t="s">
        <v>9</v>
      </c>
      <c r="C5161" t="s">
        <v>185</v>
      </c>
      <c r="D5161" t="s">
        <v>202</v>
      </c>
      <c r="E5161">
        <v>3</v>
      </c>
      <c r="F5161">
        <v>60000</v>
      </c>
    </row>
    <row r="5162" spans="1:6" x14ac:dyDescent="0.25">
      <c r="A5162">
        <v>33</v>
      </c>
      <c r="B5162" t="s">
        <v>6</v>
      </c>
      <c r="C5162" t="s">
        <v>185</v>
      </c>
      <c r="D5162" t="s">
        <v>27</v>
      </c>
      <c r="E5162">
        <v>7</v>
      </c>
      <c r="F5162">
        <v>110000</v>
      </c>
    </row>
    <row r="5163" spans="1:6" x14ac:dyDescent="0.25">
      <c r="A5163">
        <v>24</v>
      </c>
      <c r="B5163" t="s">
        <v>9</v>
      </c>
      <c r="C5163" t="s">
        <v>196</v>
      </c>
      <c r="D5163" t="s">
        <v>14</v>
      </c>
      <c r="E5163">
        <v>0</v>
      </c>
      <c r="F5163">
        <v>25000</v>
      </c>
    </row>
    <row r="5164" spans="1:6" x14ac:dyDescent="0.25">
      <c r="A5164">
        <v>30</v>
      </c>
      <c r="B5164" t="s">
        <v>6</v>
      </c>
      <c r="C5164" t="s">
        <v>186</v>
      </c>
      <c r="D5164" t="s">
        <v>23</v>
      </c>
      <c r="E5164">
        <v>6</v>
      </c>
      <c r="F5164">
        <v>100000</v>
      </c>
    </row>
    <row r="5165" spans="1:6" x14ac:dyDescent="0.25">
      <c r="A5165">
        <v>26</v>
      </c>
      <c r="B5165" t="s">
        <v>9</v>
      </c>
      <c r="C5165" t="s">
        <v>185</v>
      </c>
      <c r="D5165" t="s">
        <v>65</v>
      </c>
      <c r="E5165">
        <v>3</v>
      </c>
      <c r="F5165">
        <v>55000</v>
      </c>
    </row>
    <row r="5166" spans="1:6" x14ac:dyDescent="0.25">
      <c r="A5166">
        <v>32</v>
      </c>
      <c r="B5166" t="s">
        <v>6</v>
      </c>
      <c r="C5166" t="s">
        <v>12</v>
      </c>
      <c r="D5166" t="s">
        <v>43</v>
      </c>
      <c r="E5166">
        <v>9</v>
      </c>
      <c r="F5166">
        <v>140000</v>
      </c>
    </row>
    <row r="5167" spans="1:6" x14ac:dyDescent="0.25">
      <c r="A5167">
        <v>22</v>
      </c>
      <c r="B5167" t="s">
        <v>9</v>
      </c>
      <c r="C5167" t="s">
        <v>196</v>
      </c>
      <c r="D5167" t="s">
        <v>203</v>
      </c>
      <c r="E5167">
        <v>0</v>
      </c>
      <c r="F5167">
        <v>25000</v>
      </c>
    </row>
    <row r="5168" spans="1:6" x14ac:dyDescent="0.25">
      <c r="A5168">
        <v>37</v>
      </c>
      <c r="B5168" t="s">
        <v>6</v>
      </c>
      <c r="C5168" t="s">
        <v>185</v>
      </c>
      <c r="D5168" t="s">
        <v>17</v>
      </c>
      <c r="E5168">
        <v>12</v>
      </c>
      <c r="F5168">
        <v>150000</v>
      </c>
    </row>
    <row r="5169" spans="1:6" x14ac:dyDescent="0.25">
      <c r="A5169">
        <v>38</v>
      </c>
      <c r="B5169" t="s">
        <v>9</v>
      </c>
      <c r="C5169" t="s">
        <v>186</v>
      </c>
      <c r="D5169" t="s">
        <v>204</v>
      </c>
      <c r="E5169">
        <v>14</v>
      </c>
      <c r="F5169">
        <v>170000</v>
      </c>
    </row>
    <row r="5170" spans="1:6" x14ac:dyDescent="0.25">
      <c r="A5170">
        <v>25</v>
      </c>
      <c r="B5170" t="s">
        <v>6</v>
      </c>
      <c r="C5170" t="s">
        <v>185</v>
      </c>
      <c r="D5170" t="s">
        <v>139</v>
      </c>
      <c r="E5170">
        <v>1</v>
      </c>
      <c r="F5170">
        <v>55000</v>
      </c>
    </row>
    <row r="5171" spans="1:6" x14ac:dyDescent="0.25">
      <c r="A5171">
        <v>29</v>
      </c>
      <c r="B5171" t="s">
        <v>9</v>
      </c>
      <c r="C5171" t="s">
        <v>185</v>
      </c>
      <c r="D5171" t="s">
        <v>19</v>
      </c>
      <c r="E5171">
        <v>4</v>
      </c>
      <c r="F5171">
        <v>65000</v>
      </c>
    </row>
    <row r="5172" spans="1:6" x14ac:dyDescent="0.25">
      <c r="A5172">
        <v>27</v>
      </c>
      <c r="B5172" t="s">
        <v>6</v>
      </c>
      <c r="C5172" t="s">
        <v>185</v>
      </c>
      <c r="D5172" t="s">
        <v>40</v>
      </c>
      <c r="E5172">
        <v>3</v>
      </c>
      <c r="F5172">
        <v>60000</v>
      </c>
    </row>
    <row r="5173" spans="1:6" x14ac:dyDescent="0.25">
      <c r="A5173">
        <v>34</v>
      </c>
      <c r="B5173" t="s">
        <v>9</v>
      </c>
      <c r="C5173" t="s">
        <v>12</v>
      </c>
      <c r="D5173" t="s">
        <v>75</v>
      </c>
      <c r="E5173">
        <v>10</v>
      </c>
      <c r="F5173">
        <v>150000</v>
      </c>
    </row>
    <row r="5174" spans="1:6" x14ac:dyDescent="0.25">
      <c r="A5174">
        <v>26</v>
      </c>
      <c r="B5174" t="s">
        <v>6</v>
      </c>
      <c r="C5174" t="s">
        <v>185</v>
      </c>
      <c r="D5174" t="s">
        <v>16</v>
      </c>
      <c r="E5174">
        <v>2</v>
      </c>
      <c r="F5174">
        <v>50000</v>
      </c>
    </row>
    <row r="5175" spans="1:6" x14ac:dyDescent="0.25">
      <c r="A5175">
        <v>31</v>
      </c>
      <c r="B5175" t="s">
        <v>9</v>
      </c>
      <c r="C5175" t="s">
        <v>186</v>
      </c>
      <c r="D5175" t="s">
        <v>35</v>
      </c>
      <c r="E5175">
        <v>7</v>
      </c>
      <c r="F5175">
        <v>120000</v>
      </c>
    </row>
    <row r="5176" spans="1:6" x14ac:dyDescent="0.25">
      <c r="A5176">
        <v>25</v>
      </c>
      <c r="B5176" t="s">
        <v>6</v>
      </c>
      <c r="C5176" t="s">
        <v>185</v>
      </c>
      <c r="D5176" t="s">
        <v>139</v>
      </c>
      <c r="E5176">
        <v>1</v>
      </c>
      <c r="F5176">
        <v>55000</v>
      </c>
    </row>
    <row r="5177" spans="1:6" x14ac:dyDescent="0.25">
      <c r="A5177">
        <v>29</v>
      </c>
      <c r="B5177" t="s">
        <v>9</v>
      </c>
      <c r="C5177" t="s">
        <v>185</v>
      </c>
      <c r="D5177" t="s">
        <v>19</v>
      </c>
      <c r="E5177">
        <v>4</v>
      </c>
      <c r="F5177">
        <v>65000</v>
      </c>
    </row>
    <row r="5178" spans="1:6" x14ac:dyDescent="0.25">
      <c r="A5178">
        <v>27</v>
      </c>
      <c r="B5178" t="s">
        <v>6</v>
      </c>
      <c r="C5178" t="s">
        <v>185</v>
      </c>
      <c r="D5178" t="s">
        <v>40</v>
      </c>
      <c r="E5178">
        <v>3</v>
      </c>
      <c r="F5178">
        <v>60000</v>
      </c>
    </row>
    <row r="5179" spans="1:6" x14ac:dyDescent="0.25">
      <c r="A5179">
        <v>34</v>
      </c>
      <c r="B5179" t="s">
        <v>9</v>
      </c>
      <c r="C5179" t="s">
        <v>12</v>
      </c>
      <c r="D5179" t="s">
        <v>75</v>
      </c>
      <c r="E5179">
        <v>10</v>
      </c>
      <c r="F5179">
        <v>150000</v>
      </c>
    </row>
    <row r="5180" spans="1:6" x14ac:dyDescent="0.25">
      <c r="A5180">
        <v>26</v>
      </c>
      <c r="B5180" t="s">
        <v>6</v>
      </c>
      <c r="C5180" t="s">
        <v>185</v>
      </c>
      <c r="D5180" t="s">
        <v>16</v>
      </c>
      <c r="E5180">
        <v>2</v>
      </c>
      <c r="F5180">
        <v>50000</v>
      </c>
    </row>
    <row r="5181" spans="1:6" x14ac:dyDescent="0.25">
      <c r="A5181">
        <v>31</v>
      </c>
      <c r="B5181" t="s">
        <v>9</v>
      </c>
      <c r="C5181" t="s">
        <v>186</v>
      </c>
      <c r="D5181" t="s">
        <v>35</v>
      </c>
      <c r="E5181">
        <v>7</v>
      </c>
      <c r="F5181">
        <v>120000</v>
      </c>
    </row>
    <row r="5182" spans="1:6" x14ac:dyDescent="0.25">
      <c r="A5182">
        <v>23</v>
      </c>
      <c r="B5182" t="s">
        <v>6</v>
      </c>
      <c r="C5182" t="s">
        <v>185</v>
      </c>
      <c r="D5182" t="s">
        <v>8</v>
      </c>
      <c r="E5182">
        <v>1</v>
      </c>
      <c r="F5182">
        <v>60000</v>
      </c>
    </row>
    <row r="5183" spans="1:6" x14ac:dyDescent="0.25">
      <c r="A5183">
        <v>39</v>
      </c>
      <c r="B5183" t="s">
        <v>9</v>
      </c>
      <c r="C5183" t="s">
        <v>186</v>
      </c>
      <c r="D5183" t="s">
        <v>27</v>
      </c>
      <c r="E5183">
        <v>12</v>
      </c>
      <c r="F5183">
        <v>150000</v>
      </c>
    </row>
    <row r="5184" spans="1:6" x14ac:dyDescent="0.25">
      <c r="A5184">
        <v>28</v>
      </c>
      <c r="B5184" t="s">
        <v>6</v>
      </c>
      <c r="C5184" t="s">
        <v>185</v>
      </c>
      <c r="D5184" t="s">
        <v>23</v>
      </c>
      <c r="E5184">
        <v>4</v>
      </c>
      <c r="F5184">
        <v>80000</v>
      </c>
    </row>
    <row r="5185" spans="1:6" x14ac:dyDescent="0.25">
      <c r="A5185">
        <v>31</v>
      </c>
      <c r="B5185" t="s">
        <v>9</v>
      </c>
      <c r="C5185" t="s">
        <v>12</v>
      </c>
      <c r="D5185" t="s">
        <v>92</v>
      </c>
      <c r="E5185">
        <v>8</v>
      </c>
      <c r="F5185">
        <v>120000</v>
      </c>
    </row>
    <row r="5186" spans="1:6" x14ac:dyDescent="0.25">
      <c r="A5186">
        <v>35</v>
      </c>
      <c r="B5186" t="s">
        <v>6</v>
      </c>
      <c r="C5186" t="s">
        <v>185</v>
      </c>
      <c r="D5186" t="s">
        <v>24</v>
      </c>
      <c r="E5186">
        <v>10</v>
      </c>
      <c r="F5186">
        <v>130000</v>
      </c>
    </row>
    <row r="5187" spans="1:6" x14ac:dyDescent="0.25">
      <c r="A5187">
        <v>27</v>
      </c>
      <c r="B5187" t="s">
        <v>9</v>
      </c>
      <c r="C5187" t="s">
        <v>185</v>
      </c>
      <c r="D5187" t="s">
        <v>63</v>
      </c>
      <c r="E5187">
        <v>2</v>
      </c>
      <c r="F5187">
        <v>50000</v>
      </c>
    </row>
    <row r="5188" spans="1:6" x14ac:dyDescent="0.25">
      <c r="A5188">
        <v>42</v>
      </c>
      <c r="B5188" t="s">
        <v>6</v>
      </c>
      <c r="C5188" t="s">
        <v>186</v>
      </c>
      <c r="D5188" t="s">
        <v>78</v>
      </c>
      <c r="E5188">
        <v>18</v>
      </c>
      <c r="F5188">
        <v>180000</v>
      </c>
    </row>
    <row r="5189" spans="1:6" x14ac:dyDescent="0.25">
      <c r="A5189">
        <v>29</v>
      </c>
      <c r="B5189" t="s">
        <v>9</v>
      </c>
      <c r="C5189" t="s">
        <v>185</v>
      </c>
      <c r="D5189" t="s">
        <v>202</v>
      </c>
      <c r="E5189">
        <v>3</v>
      </c>
      <c r="F5189">
        <v>60000</v>
      </c>
    </row>
    <row r="5190" spans="1:6" x14ac:dyDescent="0.25">
      <c r="A5190">
        <v>33</v>
      </c>
      <c r="B5190" t="s">
        <v>6</v>
      </c>
      <c r="C5190" t="s">
        <v>185</v>
      </c>
      <c r="D5190" t="s">
        <v>27</v>
      </c>
      <c r="E5190">
        <v>7</v>
      </c>
      <c r="F5190">
        <v>110000</v>
      </c>
    </row>
    <row r="5191" spans="1:6" x14ac:dyDescent="0.25">
      <c r="A5191">
        <v>24</v>
      </c>
      <c r="B5191" t="s">
        <v>9</v>
      </c>
      <c r="C5191" t="s">
        <v>196</v>
      </c>
      <c r="D5191" t="s">
        <v>14</v>
      </c>
      <c r="E5191">
        <v>0</v>
      </c>
      <c r="F5191">
        <v>25000</v>
      </c>
    </row>
    <row r="5192" spans="1:6" x14ac:dyDescent="0.25">
      <c r="A5192">
        <v>30</v>
      </c>
      <c r="B5192" t="s">
        <v>6</v>
      </c>
      <c r="C5192" t="s">
        <v>186</v>
      </c>
      <c r="D5192" t="s">
        <v>23</v>
      </c>
      <c r="E5192">
        <v>6</v>
      </c>
      <c r="F5192">
        <v>100000</v>
      </c>
    </row>
    <row r="5193" spans="1:6" x14ac:dyDescent="0.25">
      <c r="A5193">
        <v>26</v>
      </c>
      <c r="B5193" t="s">
        <v>9</v>
      </c>
      <c r="C5193" t="s">
        <v>185</v>
      </c>
      <c r="D5193" t="s">
        <v>65</v>
      </c>
      <c r="E5193">
        <v>3</v>
      </c>
      <c r="F5193">
        <v>55000</v>
      </c>
    </row>
    <row r="5194" spans="1:6" x14ac:dyDescent="0.25">
      <c r="A5194">
        <v>32</v>
      </c>
      <c r="B5194" t="s">
        <v>6</v>
      </c>
      <c r="C5194" t="s">
        <v>12</v>
      </c>
      <c r="D5194" t="s">
        <v>43</v>
      </c>
      <c r="E5194">
        <v>9</v>
      </c>
      <c r="F5194">
        <v>140000</v>
      </c>
    </row>
    <row r="5195" spans="1:6" x14ac:dyDescent="0.25">
      <c r="A5195">
        <v>22</v>
      </c>
      <c r="B5195" t="s">
        <v>9</v>
      </c>
      <c r="C5195" t="s">
        <v>196</v>
      </c>
      <c r="D5195" t="s">
        <v>203</v>
      </c>
      <c r="E5195">
        <v>0</v>
      </c>
      <c r="F5195">
        <v>25000</v>
      </c>
    </row>
    <row r="5196" spans="1:6" x14ac:dyDescent="0.25">
      <c r="A5196">
        <v>37</v>
      </c>
      <c r="B5196" t="s">
        <v>6</v>
      </c>
      <c r="C5196" t="s">
        <v>185</v>
      </c>
      <c r="D5196" t="s">
        <v>17</v>
      </c>
      <c r="E5196">
        <v>12</v>
      </c>
      <c r="F5196">
        <v>150000</v>
      </c>
    </row>
    <row r="5197" spans="1:6" x14ac:dyDescent="0.25">
      <c r="A5197">
        <v>38</v>
      </c>
      <c r="B5197" t="s">
        <v>9</v>
      </c>
      <c r="C5197" t="s">
        <v>186</v>
      </c>
      <c r="D5197" t="s">
        <v>204</v>
      </c>
      <c r="E5197">
        <v>14</v>
      </c>
      <c r="F5197">
        <v>170000</v>
      </c>
    </row>
    <row r="5198" spans="1:6" x14ac:dyDescent="0.25">
      <c r="A5198">
        <v>25</v>
      </c>
      <c r="B5198" t="s">
        <v>6</v>
      </c>
      <c r="C5198" t="s">
        <v>185</v>
      </c>
      <c r="D5198" t="s">
        <v>139</v>
      </c>
      <c r="E5198">
        <v>1</v>
      </c>
      <c r="F5198">
        <v>55000</v>
      </c>
    </row>
    <row r="5199" spans="1:6" x14ac:dyDescent="0.25">
      <c r="A5199">
        <v>29</v>
      </c>
      <c r="B5199" t="s">
        <v>9</v>
      </c>
      <c r="C5199" t="s">
        <v>185</v>
      </c>
      <c r="D5199" t="s">
        <v>19</v>
      </c>
      <c r="E5199">
        <v>4</v>
      </c>
      <c r="F5199">
        <v>65000</v>
      </c>
    </row>
    <row r="5200" spans="1:6" x14ac:dyDescent="0.25">
      <c r="A5200">
        <v>27</v>
      </c>
      <c r="B5200" t="s">
        <v>6</v>
      </c>
      <c r="C5200" t="s">
        <v>185</v>
      </c>
      <c r="D5200" t="s">
        <v>40</v>
      </c>
      <c r="E5200">
        <v>3</v>
      </c>
      <c r="F5200">
        <v>60000</v>
      </c>
    </row>
    <row r="5201" spans="1:6" x14ac:dyDescent="0.25">
      <c r="A5201">
        <v>34</v>
      </c>
      <c r="B5201" t="s">
        <v>9</v>
      </c>
      <c r="C5201" t="s">
        <v>12</v>
      </c>
      <c r="D5201" t="s">
        <v>75</v>
      </c>
      <c r="E5201">
        <v>10</v>
      </c>
      <c r="F5201">
        <v>150000</v>
      </c>
    </row>
    <row r="5202" spans="1:6" x14ac:dyDescent="0.25">
      <c r="A5202">
        <v>26</v>
      </c>
      <c r="B5202" t="s">
        <v>6</v>
      </c>
      <c r="C5202" t="s">
        <v>185</v>
      </c>
      <c r="D5202" t="s">
        <v>16</v>
      </c>
      <c r="E5202">
        <v>2</v>
      </c>
      <c r="F5202">
        <v>50000</v>
      </c>
    </row>
    <row r="5203" spans="1:6" x14ac:dyDescent="0.25">
      <c r="A5203">
        <v>31</v>
      </c>
      <c r="B5203" t="s">
        <v>9</v>
      </c>
      <c r="C5203" t="s">
        <v>186</v>
      </c>
      <c r="D5203" t="s">
        <v>35</v>
      </c>
      <c r="E5203">
        <v>7</v>
      </c>
      <c r="F5203">
        <v>120000</v>
      </c>
    </row>
    <row r="5204" spans="1:6" x14ac:dyDescent="0.25">
      <c r="A5204">
        <v>25</v>
      </c>
      <c r="B5204" t="s">
        <v>6</v>
      </c>
      <c r="C5204" t="s">
        <v>185</v>
      </c>
      <c r="D5204" t="s">
        <v>139</v>
      </c>
      <c r="E5204">
        <v>1</v>
      </c>
      <c r="F5204">
        <v>55000</v>
      </c>
    </row>
    <row r="5205" spans="1:6" x14ac:dyDescent="0.25">
      <c r="A5205">
        <v>29</v>
      </c>
      <c r="B5205" t="s">
        <v>9</v>
      </c>
      <c r="C5205" t="s">
        <v>185</v>
      </c>
      <c r="D5205" t="s">
        <v>19</v>
      </c>
      <c r="E5205">
        <v>4</v>
      </c>
      <c r="F5205">
        <v>65000</v>
      </c>
    </row>
    <row r="5206" spans="1:6" x14ac:dyDescent="0.25">
      <c r="A5206">
        <v>27</v>
      </c>
      <c r="B5206" t="s">
        <v>6</v>
      </c>
      <c r="C5206" t="s">
        <v>185</v>
      </c>
      <c r="D5206" t="s">
        <v>40</v>
      </c>
      <c r="E5206">
        <v>3</v>
      </c>
      <c r="F5206">
        <v>60000</v>
      </c>
    </row>
    <row r="5207" spans="1:6" x14ac:dyDescent="0.25">
      <c r="A5207">
        <v>34</v>
      </c>
      <c r="B5207" t="s">
        <v>9</v>
      </c>
      <c r="C5207" t="s">
        <v>12</v>
      </c>
      <c r="D5207" t="s">
        <v>75</v>
      </c>
      <c r="E5207">
        <v>10</v>
      </c>
      <c r="F5207">
        <v>150000</v>
      </c>
    </row>
    <row r="5208" spans="1:6" x14ac:dyDescent="0.25">
      <c r="A5208">
        <v>26</v>
      </c>
      <c r="B5208" t="s">
        <v>6</v>
      </c>
      <c r="C5208" t="s">
        <v>185</v>
      </c>
      <c r="D5208" t="s">
        <v>16</v>
      </c>
      <c r="E5208">
        <v>2</v>
      </c>
      <c r="F5208">
        <v>50000</v>
      </c>
    </row>
    <row r="5209" spans="1:6" x14ac:dyDescent="0.25">
      <c r="A5209">
        <v>31</v>
      </c>
      <c r="B5209" t="s">
        <v>9</v>
      </c>
      <c r="C5209" t="s">
        <v>186</v>
      </c>
      <c r="D5209" t="s">
        <v>35</v>
      </c>
      <c r="E5209">
        <v>7</v>
      </c>
      <c r="F5209">
        <v>120000</v>
      </c>
    </row>
    <row r="5210" spans="1:6" x14ac:dyDescent="0.25">
      <c r="A5210">
        <v>23</v>
      </c>
      <c r="B5210" t="s">
        <v>6</v>
      </c>
      <c r="C5210" t="s">
        <v>185</v>
      </c>
      <c r="D5210" t="s">
        <v>8</v>
      </c>
      <c r="E5210">
        <v>1</v>
      </c>
      <c r="F5210">
        <v>60000</v>
      </c>
    </row>
    <row r="5211" spans="1:6" x14ac:dyDescent="0.25">
      <c r="A5211">
        <v>39</v>
      </c>
      <c r="B5211" t="s">
        <v>9</v>
      </c>
      <c r="C5211" t="s">
        <v>186</v>
      </c>
      <c r="D5211" t="s">
        <v>27</v>
      </c>
      <c r="E5211">
        <v>12</v>
      </c>
      <c r="F5211">
        <v>150000</v>
      </c>
    </row>
    <row r="5212" spans="1:6" x14ac:dyDescent="0.25">
      <c r="A5212">
        <v>28</v>
      </c>
      <c r="B5212" t="s">
        <v>6</v>
      </c>
      <c r="C5212" t="s">
        <v>185</v>
      </c>
      <c r="D5212" t="s">
        <v>23</v>
      </c>
      <c r="E5212">
        <v>4</v>
      </c>
      <c r="F5212">
        <v>80000</v>
      </c>
    </row>
    <row r="5213" spans="1:6" x14ac:dyDescent="0.25">
      <c r="A5213">
        <v>31</v>
      </c>
      <c r="B5213" t="s">
        <v>9</v>
      </c>
      <c r="C5213" t="s">
        <v>12</v>
      </c>
      <c r="D5213" t="s">
        <v>92</v>
      </c>
      <c r="E5213">
        <v>8</v>
      </c>
      <c r="F5213">
        <v>120000</v>
      </c>
    </row>
    <row r="5214" spans="1:6" x14ac:dyDescent="0.25">
      <c r="A5214">
        <v>35</v>
      </c>
      <c r="B5214" t="s">
        <v>6</v>
      </c>
      <c r="C5214" t="s">
        <v>185</v>
      </c>
      <c r="D5214" t="s">
        <v>24</v>
      </c>
      <c r="E5214">
        <v>10</v>
      </c>
      <c r="F5214">
        <v>130000</v>
      </c>
    </row>
    <row r="5215" spans="1:6" x14ac:dyDescent="0.25">
      <c r="A5215">
        <v>27</v>
      </c>
      <c r="B5215" t="s">
        <v>9</v>
      </c>
      <c r="C5215" t="s">
        <v>185</v>
      </c>
      <c r="D5215" t="s">
        <v>63</v>
      </c>
      <c r="E5215">
        <v>2</v>
      </c>
      <c r="F5215">
        <v>50000</v>
      </c>
    </row>
    <row r="5216" spans="1:6" x14ac:dyDescent="0.25">
      <c r="A5216">
        <v>42</v>
      </c>
      <c r="B5216" t="s">
        <v>6</v>
      </c>
      <c r="C5216" t="s">
        <v>186</v>
      </c>
      <c r="D5216" t="s">
        <v>78</v>
      </c>
      <c r="E5216">
        <v>18</v>
      </c>
      <c r="F5216">
        <v>180000</v>
      </c>
    </row>
    <row r="5217" spans="1:6" x14ac:dyDescent="0.25">
      <c r="A5217">
        <v>29</v>
      </c>
      <c r="B5217" t="s">
        <v>9</v>
      </c>
      <c r="C5217" t="s">
        <v>185</v>
      </c>
      <c r="D5217" t="s">
        <v>202</v>
      </c>
      <c r="E5217">
        <v>3</v>
      </c>
      <c r="F5217">
        <v>60000</v>
      </c>
    </row>
    <row r="5218" spans="1:6" x14ac:dyDescent="0.25">
      <c r="A5218">
        <v>33</v>
      </c>
      <c r="B5218" t="s">
        <v>6</v>
      </c>
      <c r="C5218" t="s">
        <v>185</v>
      </c>
      <c r="D5218" t="s">
        <v>27</v>
      </c>
      <c r="E5218">
        <v>7</v>
      </c>
      <c r="F5218">
        <v>110000</v>
      </c>
    </row>
    <row r="5219" spans="1:6" x14ac:dyDescent="0.25">
      <c r="A5219">
        <v>24</v>
      </c>
      <c r="B5219" t="s">
        <v>9</v>
      </c>
      <c r="C5219" t="s">
        <v>196</v>
      </c>
      <c r="D5219" t="s">
        <v>14</v>
      </c>
      <c r="E5219">
        <v>0</v>
      </c>
      <c r="F5219">
        <v>25000</v>
      </c>
    </row>
    <row r="5220" spans="1:6" x14ac:dyDescent="0.25">
      <c r="A5220">
        <v>30</v>
      </c>
      <c r="B5220" t="s">
        <v>6</v>
      </c>
      <c r="C5220" t="s">
        <v>186</v>
      </c>
      <c r="D5220" t="s">
        <v>23</v>
      </c>
      <c r="E5220">
        <v>6</v>
      </c>
      <c r="F5220">
        <v>100000</v>
      </c>
    </row>
    <row r="5221" spans="1:6" x14ac:dyDescent="0.25">
      <c r="A5221">
        <v>26</v>
      </c>
      <c r="B5221" t="s">
        <v>9</v>
      </c>
      <c r="C5221" t="s">
        <v>185</v>
      </c>
      <c r="D5221" t="s">
        <v>65</v>
      </c>
      <c r="E5221">
        <v>3</v>
      </c>
      <c r="F5221">
        <v>55000</v>
      </c>
    </row>
    <row r="5222" spans="1:6" x14ac:dyDescent="0.25">
      <c r="A5222">
        <v>32</v>
      </c>
      <c r="B5222" t="s">
        <v>6</v>
      </c>
      <c r="C5222" t="s">
        <v>12</v>
      </c>
      <c r="D5222" t="s">
        <v>43</v>
      </c>
      <c r="E5222">
        <v>9</v>
      </c>
      <c r="F5222">
        <v>140000</v>
      </c>
    </row>
    <row r="5223" spans="1:6" x14ac:dyDescent="0.25">
      <c r="A5223">
        <v>22</v>
      </c>
      <c r="B5223" t="s">
        <v>9</v>
      </c>
      <c r="C5223" t="s">
        <v>196</v>
      </c>
      <c r="D5223" t="s">
        <v>203</v>
      </c>
      <c r="E5223">
        <v>0</v>
      </c>
      <c r="F5223">
        <v>25000</v>
      </c>
    </row>
    <row r="5224" spans="1:6" x14ac:dyDescent="0.25">
      <c r="A5224">
        <v>37</v>
      </c>
      <c r="B5224" t="s">
        <v>6</v>
      </c>
      <c r="C5224" t="s">
        <v>185</v>
      </c>
      <c r="D5224" t="s">
        <v>17</v>
      </c>
      <c r="E5224">
        <v>12</v>
      </c>
      <c r="F5224">
        <v>150000</v>
      </c>
    </row>
    <row r="5225" spans="1:6" x14ac:dyDescent="0.25">
      <c r="A5225">
        <v>38</v>
      </c>
      <c r="B5225" t="s">
        <v>9</v>
      </c>
      <c r="C5225" t="s">
        <v>186</v>
      </c>
      <c r="D5225" t="s">
        <v>204</v>
      </c>
      <c r="E5225">
        <v>14</v>
      </c>
      <c r="F5225">
        <v>170000</v>
      </c>
    </row>
    <row r="5226" spans="1:6" x14ac:dyDescent="0.25">
      <c r="A5226">
        <v>25</v>
      </c>
      <c r="B5226" t="s">
        <v>6</v>
      </c>
      <c r="C5226" t="s">
        <v>185</v>
      </c>
      <c r="D5226" t="s">
        <v>139</v>
      </c>
      <c r="E5226">
        <v>1</v>
      </c>
      <c r="F5226">
        <v>55000</v>
      </c>
    </row>
    <row r="5227" spans="1:6" x14ac:dyDescent="0.25">
      <c r="A5227">
        <v>29</v>
      </c>
      <c r="B5227" t="s">
        <v>9</v>
      </c>
      <c r="C5227" t="s">
        <v>185</v>
      </c>
      <c r="D5227" t="s">
        <v>19</v>
      </c>
      <c r="E5227">
        <v>4</v>
      </c>
      <c r="F5227">
        <v>65000</v>
      </c>
    </row>
    <row r="5228" spans="1:6" x14ac:dyDescent="0.25">
      <c r="A5228">
        <v>27</v>
      </c>
      <c r="B5228" t="s">
        <v>6</v>
      </c>
      <c r="C5228" t="s">
        <v>185</v>
      </c>
      <c r="D5228" t="s">
        <v>40</v>
      </c>
      <c r="E5228">
        <v>3</v>
      </c>
      <c r="F5228">
        <v>60000</v>
      </c>
    </row>
    <row r="5229" spans="1:6" x14ac:dyDescent="0.25">
      <c r="A5229">
        <v>34</v>
      </c>
      <c r="B5229" t="s">
        <v>9</v>
      </c>
      <c r="C5229" t="s">
        <v>12</v>
      </c>
      <c r="D5229" t="s">
        <v>75</v>
      </c>
      <c r="E5229">
        <v>10</v>
      </c>
      <c r="F5229">
        <v>150000</v>
      </c>
    </row>
    <row r="5230" spans="1:6" x14ac:dyDescent="0.25">
      <c r="A5230">
        <v>26</v>
      </c>
      <c r="B5230" t="s">
        <v>6</v>
      </c>
      <c r="C5230" t="s">
        <v>185</v>
      </c>
      <c r="D5230" t="s">
        <v>16</v>
      </c>
      <c r="E5230">
        <v>2</v>
      </c>
      <c r="F5230">
        <v>50000</v>
      </c>
    </row>
    <row r="5231" spans="1:6" x14ac:dyDescent="0.25">
      <c r="A5231">
        <v>31</v>
      </c>
      <c r="B5231" t="s">
        <v>9</v>
      </c>
      <c r="C5231" t="s">
        <v>186</v>
      </c>
      <c r="D5231" t="s">
        <v>35</v>
      </c>
      <c r="E5231">
        <v>7</v>
      </c>
      <c r="F5231">
        <v>120000</v>
      </c>
    </row>
    <row r="5232" spans="1:6" x14ac:dyDescent="0.25">
      <c r="A5232">
        <v>25</v>
      </c>
      <c r="B5232" t="s">
        <v>6</v>
      </c>
      <c r="C5232" t="s">
        <v>185</v>
      </c>
      <c r="D5232" t="s">
        <v>139</v>
      </c>
      <c r="E5232">
        <v>1</v>
      </c>
      <c r="F5232">
        <v>55000</v>
      </c>
    </row>
    <row r="5233" spans="1:6" x14ac:dyDescent="0.25">
      <c r="A5233">
        <v>29</v>
      </c>
      <c r="B5233" t="s">
        <v>9</v>
      </c>
      <c r="C5233" t="s">
        <v>185</v>
      </c>
      <c r="D5233" t="s">
        <v>19</v>
      </c>
      <c r="E5233">
        <v>4</v>
      </c>
      <c r="F5233">
        <v>65000</v>
      </c>
    </row>
    <row r="5234" spans="1:6" x14ac:dyDescent="0.25">
      <c r="A5234">
        <v>27</v>
      </c>
      <c r="B5234" t="s">
        <v>6</v>
      </c>
      <c r="C5234" t="s">
        <v>185</v>
      </c>
      <c r="D5234" t="s">
        <v>40</v>
      </c>
      <c r="E5234">
        <v>3</v>
      </c>
      <c r="F5234">
        <v>60000</v>
      </c>
    </row>
    <row r="5235" spans="1:6" x14ac:dyDescent="0.25">
      <c r="A5235">
        <v>34</v>
      </c>
      <c r="B5235" t="s">
        <v>9</v>
      </c>
      <c r="C5235" t="s">
        <v>12</v>
      </c>
      <c r="D5235" t="s">
        <v>75</v>
      </c>
      <c r="E5235">
        <v>10</v>
      </c>
      <c r="F5235">
        <v>150000</v>
      </c>
    </row>
    <row r="5236" spans="1:6" x14ac:dyDescent="0.25">
      <c r="A5236">
        <v>26</v>
      </c>
      <c r="B5236" t="s">
        <v>6</v>
      </c>
      <c r="C5236" t="s">
        <v>185</v>
      </c>
      <c r="D5236" t="s">
        <v>16</v>
      </c>
      <c r="E5236">
        <v>2</v>
      </c>
      <c r="F5236">
        <v>50000</v>
      </c>
    </row>
    <row r="5237" spans="1:6" x14ac:dyDescent="0.25">
      <c r="A5237">
        <v>31</v>
      </c>
      <c r="B5237" t="s">
        <v>9</v>
      </c>
      <c r="C5237" t="s">
        <v>186</v>
      </c>
      <c r="D5237" t="s">
        <v>35</v>
      </c>
      <c r="E5237">
        <v>7</v>
      </c>
      <c r="F5237">
        <v>120000</v>
      </c>
    </row>
    <row r="5238" spans="1:6" x14ac:dyDescent="0.25">
      <c r="A5238">
        <v>23</v>
      </c>
      <c r="B5238" t="s">
        <v>6</v>
      </c>
      <c r="C5238" t="s">
        <v>185</v>
      </c>
      <c r="D5238" t="s">
        <v>8</v>
      </c>
      <c r="E5238">
        <v>1</v>
      </c>
      <c r="F5238">
        <v>60000</v>
      </c>
    </row>
    <row r="5239" spans="1:6" x14ac:dyDescent="0.25">
      <c r="A5239">
        <v>39</v>
      </c>
      <c r="B5239" t="s">
        <v>9</v>
      </c>
      <c r="C5239" t="s">
        <v>186</v>
      </c>
      <c r="D5239" t="s">
        <v>27</v>
      </c>
      <c r="E5239">
        <v>12</v>
      </c>
      <c r="F5239">
        <v>150000</v>
      </c>
    </row>
    <row r="5240" spans="1:6" x14ac:dyDescent="0.25">
      <c r="A5240">
        <v>28</v>
      </c>
      <c r="B5240" t="s">
        <v>6</v>
      </c>
      <c r="C5240" t="s">
        <v>185</v>
      </c>
      <c r="D5240" t="s">
        <v>23</v>
      </c>
      <c r="E5240">
        <v>4</v>
      </c>
      <c r="F5240">
        <v>80000</v>
      </c>
    </row>
    <row r="5241" spans="1:6" x14ac:dyDescent="0.25">
      <c r="A5241">
        <v>31</v>
      </c>
      <c r="B5241" t="s">
        <v>9</v>
      </c>
      <c r="C5241" t="s">
        <v>12</v>
      </c>
      <c r="D5241" t="s">
        <v>92</v>
      </c>
      <c r="E5241">
        <v>8</v>
      </c>
      <c r="F5241">
        <v>120000</v>
      </c>
    </row>
    <row r="5242" spans="1:6" x14ac:dyDescent="0.25">
      <c r="A5242">
        <v>35</v>
      </c>
      <c r="B5242" t="s">
        <v>6</v>
      </c>
      <c r="C5242" t="s">
        <v>185</v>
      </c>
      <c r="D5242" t="s">
        <v>24</v>
      </c>
      <c r="E5242">
        <v>10</v>
      </c>
      <c r="F5242">
        <v>130000</v>
      </c>
    </row>
    <row r="5243" spans="1:6" x14ac:dyDescent="0.25">
      <c r="A5243">
        <v>27</v>
      </c>
      <c r="B5243" t="s">
        <v>9</v>
      </c>
      <c r="C5243" t="s">
        <v>185</v>
      </c>
      <c r="D5243" t="s">
        <v>63</v>
      </c>
      <c r="E5243">
        <v>2</v>
      </c>
      <c r="F5243">
        <v>50000</v>
      </c>
    </row>
    <row r="5244" spans="1:6" x14ac:dyDescent="0.25">
      <c r="A5244">
        <v>42</v>
      </c>
      <c r="B5244" t="s">
        <v>6</v>
      </c>
      <c r="C5244" t="s">
        <v>186</v>
      </c>
      <c r="D5244" t="s">
        <v>78</v>
      </c>
      <c r="E5244">
        <v>18</v>
      </c>
      <c r="F5244">
        <v>180000</v>
      </c>
    </row>
    <row r="5245" spans="1:6" x14ac:dyDescent="0.25">
      <c r="A5245">
        <v>29</v>
      </c>
      <c r="B5245" t="s">
        <v>9</v>
      </c>
      <c r="C5245" t="s">
        <v>185</v>
      </c>
      <c r="D5245" t="s">
        <v>202</v>
      </c>
      <c r="E5245">
        <v>3</v>
      </c>
      <c r="F5245">
        <v>60000</v>
      </c>
    </row>
    <row r="5246" spans="1:6" x14ac:dyDescent="0.25">
      <c r="A5246">
        <v>33</v>
      </c>
      <c r="B5246" t="s">
        <v>6</v>
      </c>
      <c r="C5246" t="s">
        <v>185</v>
      </c>
      <c r="D5246" t="s">
        <v>27</v>
      </c>
      <c r="E5246">
        <v>7</v>
      </c>
      <c r="F5246">
        <v>110000</v>
      </c>
    </row>
    <row r="5247" spans="1:6" x14ac:dyDescent="0.25">
      <c r="A5247">
        <v>24</v>
      </c>
      <c r="B5247" t="s">
        <v>9</v>
      </c>
      <c r="C5247" t="s">
        <v>196</v>
      </c>
      <c r="D5247" t="s">
        <v>14</v>
      </c>
      <c r="E5247">
        <v>0</v>
      </c>
      <c r="F5247">
        <v>25000</v>
      </c>
    </row>
    <row r="5248" spans="1:6" x14ac:dyDescent="0.25">
      <c r="A5248">
        <v>30</v>
      </c>
      <c r="B5248" t="s">
        <v>6</v>
      </c>
      <c r="C5248" t="s">
        <v>186</v>
      </c>
      <c r="D5248" t="s">
        <v>23</v>
      </c>
      <c r="E5248">
        <v>6</v>
      </c>
      <c r="F5248">
        <v>100000</v>
      </c>
    </row>
    <row r="5249" spans="1:6" x14ac:dyDescent="0.25">
      <c r="A5249">
        <v>26</v>
      </c>
      <c r="B5249" t="s">
        <v>9</v>
      </c>
      <c r="C5249" t="s">
        <v>185</v>
      </c>
      <c r="D5249" t="s">
        <v>205</v>
      </c>
    </row>
    <row r="5250" spans="1:6" x14ac:dyDescent="0.25">
      <c r="A5250">
        <v>28</v>
      </c>
      <c r="B5250" t="s">
        <v>6</v>
      </c>
      <c r="C5250" t="s">
        <v>185</v>
      </c>
      <c r="D5250" t="s">
        <v>8</v>
      </c>
      <c r="E5250">
        <v>3</v>
      </c>
      <c r="F5250">
        <v>85000</v>
      </c>
    </row>
    <row r="5251" spans="1:6" x14ac:dyDescent="0.25">
      <c r="A5251">
        <v>36</v>
      </c>
      <c r="B5251" t="s">
        <v>9</v>
      </c>
      <c r="C5251" t="s">
        <v>186</v>
      </c>
      <c r="D5251" t="s">
        <v>204</v>
      </c>
      <c r="E5251">
        <v>11</v>
      </c>
      <c r="F5251">
        <v>160000</v>
      </c>
    </row>
    <row r="5252" spans="1:6" x14ac:dyDescent="0.25">
      <c r="A5252">
        <v>25</v>
      </c>
      <c r="B5252" t="s">
        <v>6</v>
      </c>
      <c r="C5252" t="s">
        <v>185</v>
      </c>
      <c r="D5252" t="s">
        <v>23</v>
      </c>
      <c r="E5252">
        <v>1</v>
      </c>
      <c r="F5252">
        <v>55000</v>
      </c>
    </row>
    <row r="5253" spans="1:6" x14ac:dyDescent="0.25">
      <c r="A5253">
        <v>29</v>
      </c>
      <c r="B5253" t="s">
        <v>9</v>
      </c>
      <c r="C5253" t="s">
        <v>12</v>
      </c>
      <c r="D5253" t="s">
        <v>43</v>
      </c>
      <c r="E5253">
        <v>5</v>
      </c>
      <c r="F5253">
        <v>100000</v>
      </c>
    </row>
    <row r="5254" spans="1:6" x14ac:dyDescent="0.25">
      <c r="A5254">
        <v>33</v>
      </c>
      <c r="B5254" t="s">
        <v>6</v>
      </c>
      <c r="C5254" t="s">
        <v>185</v>
      </c>
      <c r="D5254" t="s">
        <v>24</v>
      </c>
      <c r="E5254">
        <v>8</v>
      </c>
      <c r="F5254">
        <v>120000</v>
      </c>
    </row>
    <row r="5255" spans="1:6" x14ac:dyDescent="0.25">
      <c r="A5255">
        <v>27</v>
      </c>
      <c r="B5255" t="s">
        <v>9</v>
      </c>
      <c r="C5255" t="s">
        <v>185</v>
      </c>
      <c r="D5255" t="s">
        <v>63</v>
      </c>
      <c r="E5255">
        <v>2</v>
      </c>
      <c r="F5255">
        <v>50000</v>
      </c>
    </row>
    <row r="5256" spans="1:6" x14ac:dyDescent="0.25">
      <c r="A5256">
        <v>43</v>
      </c>
      <c r="B5256" t="s">
        <v>6</v>
      </c>
      <c r="C5256" t="s">
        <v>186</v>
      </c>
      <c r="D5256" t="s">
        <v>78</v>
      </c>
      <c r="E5256">
        <v>19</v>
      </c>
      <c r="F5256">
        <v>185000</v>
      </c>
    </row>
    <row r="5257" spans="1:6" x14ac:dyDescent="0.25">
      <c r="A5257">
        <v>30</v>
      </c>
      <c r="B5257" t="s">
        <v>9</v>
      </c>
      <c r="C5257" t="s">
        <v>185</v>
      </c>
      <c r="D5257" t="s">
        <v>202</v>
      </c>
      <c r="E5257">
        <v>4</v>
      </c>
      <c r="F5257">
        <v>65000</v>
      </c>
    </row>
    <row r="5258" spans="1:6" x14ac:dyDescent="0.25">
      <c r="A5258">
        <v>34</v>
      </c>
      <c r="B5258" t="s">
        <v>6</v>
      </c>
      <c r="C5258" t="s">
        <v>185</v>
      </c>
      <c r="D5258" t="s">
        <v>27</v>
      </c>
      <c r="E5258">
        <v>9</v>
      </c>
      <c r="F5258">
        <v>130000</v>
      </c>
    </row>
    <row r="5259" spans="1:6" x14ac:dyDescent="0.25">
      <c r="A5259">
        <v>25</v>
      </c>
      <c r="B5259" t="s">
        <v>9</v>
      </c>
      <c r="C5259" t="s">
        <v>196</v>
      </c>
      <c r="D5259" t="s">
        <v>14</v>
      </c>
      <c r="E5259">
        <v>0</v>
      </c>
      <c r="F5259">
        <v>25000</v>
      </c>
    </row>
    <row r="5260" spans="1:6" x14ac:dyDescent="0.25">
      <c r="A5260">
        <v>31</v>
      </c>
      <c r="B5260" t="s">
        <v>6</v>
      </c>
      <c r="C5260" t="s">
        <v>186</v>
      </c>
      <c r="D5260" t="s">
        <v>23</v>
      </c>
      <c r="E5260">
        <v>6</v>
      </c>
      <c r="F5260">
        <v>100000</v>
      </c>
    </row>
    <row r="5261" spans="1:6" x14ac:dyDescent="0.25">
      <c r="A5261">
        <v>27</v>
      </c>
      <c r="B5261" t="s">
        <v>9</v>
      </c>
      <c r="C5261" t="s">
        <v>185</v>
      </c>
      <c r="D5261" t="s">
        <v>65</v>
      </c>
      <c r="E5261">
        <v>3</v>
      </c>
      <c r="F5261">
        <v>55000</v>
      </c>
    </row>
    <row r="5262" spans="1:6" x14ac:dyDescent="0.25">
      <c r="A5262">
        <v>33</v>
      </c>
      <c r="B5262" t="s">
        <v>6</v>
      </c>
      <c r="C5262" t="s">
        <v>12</v>
      </c>
      <c r="D5262" t="s">
        <v>92</v>
      </c>
      <c r="E5262">
        <v>10</v>
      </c>
      <c r="F5262">
        <v>150000</v>
      </c>
    </row>
    <row r="5263" spans="1:6" x14ac:dyDescent="0.25">
      <c r="A5263">
        <v>23</v>
      </c>
      <c r="B5263" t="s">
        <v>9</v>
      </c>
      <c r="C5263" t="s">
        <v>196</v>
      </c>
      <c r="D5263" t="s">
        <v>203</v>
      </c>
      <c r="E5263">
        <v>0</v>
      </c>
      <c r="F5263">
        <v>25000</v>
      </c>
    </row>
    <row r="5264" spans="1:6" x14ac:dyDescent="0.25">
      <c r="A5264">
        <v>38</v>
      </c>
      <c r="B5264" t="s">
        <v>6</v>
      </c>
      <c r="C5264" t="s">
        <v>185</v>
      </c>
      <c r="D5264" t="s">
        <v>17</v>
      </c>
      <c r="E5264">
        <v>13</v>
      </c>
      <c r="F5264">
        <v>160000</v>
      </c>
    </row>
    <row r="5265" spans="1:6" x14ac:dyDescent="0.25">
      <c r="A5265">
        <v>39</v>
      </c>
      <c r="B5265" t="s">
        <v>9</v>
      </c>
      <c r="C5265" t="s">
        <v>186</v>
      </c>
      <c r="D5265" t="s">
        <v>27</v>
      </c>
      <c r="E5265">
        <v>14</v>
      </c>
      <c r="F5265">
        <v>170000</v>
      </c>
    </row>
    <row r="5266" spans="1:6" x14ac:dyDescent="0.25">
      <c r="A5266">
        <v>26</v>
      </c>
      <c r="B5266" t="s">
        <v>6</v>
      </c>
      <c r="C5266" t="s">
        <v>185</v>
      </c>
      <c r="D5266" t="s">
        <v>139</v>
      </c>
      <c r="E5266">
        <v>1</v>
      </c>
      <c r="F5266">
        <v>55000</v>
      </c>
    </row>
    <row r="5267" spans="1:6" x14ac:dyDescent="0.25">
      <c r="A5267">
        <v>30</v>
      </c>
      <c r="B5267" t="s">
        <v>9</v>
      </c>
      <c r="C5267" t="s">
        <v>185</v>
      </c>
      <c r="D5267" t="s">
        <v>19</v>
      </c>
      <c r="E5267">
        <v>4</v>
      </c>
      <c r="F5267">
        <v>65000</v>
      </c>
    </row>
    <row r="5268" spans="1:6" x14ac:dyDescent="0.25">
      <c r="A5268">
        <v>28</v>
      </c>
      <c r="B5268" t="s">
        <v>6</v>
      </c>
      <c r="C5268" t="s">
        <v>185</v>
      </c>
      <c r="D5268" t="s">
        <v>40</v>
      </c>
      <c r="E5268">
        <v>3</v>
      </c>
      <c r="F5268">
        <v>60000</v>
      </c>
    </row>
    <row r="5269" spans="1:6" x14ac:dyDescent="0.25">
      <c r="A5269">
        <v>35</v>
      </c>
      <c r="B5269" t="s">
        <v>9</v>
      </c>
      <c r="C5269" t="s">
        <v>12</v>
      </c>
      <c r="D5269" t="s">
        <v>75</v>
      </c>
      <c r="E5269">
        <v>11</v>
      </c>
      <c r="F5269">
        <v>160000</v>
      </c>
    </row>
    <row r="5270" spans="1:6" x14ac:dyDescent="0.25">
      <c r="A5270">
        <v>27</v>
      </c>
      <c r="B5270" t="s">
        <v>6</v>
      </c>
      <c r="C5270" t="s">
        <v>185</v>
      </c>
      <c r="D5270" t="s">
        <v>16</v>
      </c>
      <c r="E5270">
        <v>2</v>
      </c>
      <c r="F5270">
        <v>50000</v>
      </c>
    </row>
    <row r="5271" spans="1:6" x14ac:dyDescent="0.25">
      <c r="A5271">
        <v>32</v>
      </c>
      <c r="B5271" t="s">
        <v>9</v>
      </c>
      <c r="C5271" t="s">
        <v>186</v>
      </c>
      <c r="D5271" t="s">
        <v>35</v>
      </c>
      <c r="E5271">
        <v>8</v>
      </c>
      <c r="F5271">
        <v>120000</v>
      </c>
    </row>
    <row r="5272" spans="1:6" x14ac:dyDescent="0.25">
      <c r="A5272">
        <v>26</v>
      </c>
      <c r="B5272" t="s">
        <v>6</v>
      </c>
      <c r="C5272" t="s">
        <v>185</v>
      </c>
      <c r="D5272" t="s">
        <v>139</v>
      </c>
      <c r="E5272">
        <v>1</v>
      </c>
      <c r="F5272">
        <v>55000</v>
      </c>
    </row>
    <row r="5273" spans="1:6" x14ac:dyDescent="0.25">
      <c r="A5273">
        <v>30</v>
      </c>
      <c r="B5273" t="s">
        <v>9</v>
      </c>
      <c r="C5273" t="s">
        <v>185</v>
      </c>
      <c r="D5273" t="s">
        <v>19</v>
      </c>
      <c r="E5273">
        <v>4</v>
      </c>
      <c r="F5273">
        <v>65000</v>
      </c>
    </row>
    <row r="5274" spans="1:6" x14ac:dyDescent="0.25">
      <c r="A5274">
        <v>28</v>
      </c>
      <c r="B5274" t="s">
        <v>6</v>
      </c>
      <c r="C5274" t="s">
        <v>185</v>
      </c>
      <c r="D5274" t="s">
        <v>40</v>
      </c>
      <c r="E5274">
        <v>3</v>
      </c>
      <c r="F5274">
        <v>60000</v>
      </c>
    </row>
    <row r="5275" spans="1:6" x14ac:dyDescent="0.25">
      <c r="A5275">
        <v>35</v>
      </c>
      <c r="B5275" t="s">
        <v>9</v>
      </c>
      <c r="C5275" t="s">
        <v>12</v>
      </c>
      <c r="D5275" t="s">
        <v>75</v>
      </c>
      <c r="E5275">
        <v>11</v>
      </c>
      <c r="F5275">
        <v>160000</v>
      </c>
    </row>
    <row r="5276" spans="1:6" x14ac:dyDescent="0.25">
      <c r="A5276">
        <v>27</v>
      </c>
      <c r="B5276" t="s">
        <v>6</v>
      </c>
      <c r="C5276" t="s">
        <v>185</v>
      </c>
      <c r="D5276" t="s">
        <v>16</v>
      </c>
      <c r="E5276">
        <v>2</v>
      </c>
      <c r="F5276">
        <v>50000</v>
      </c>
    </row>
    <row r="5277" spans="1:6" x14ac:dyDescent="0.25">
      <c r="A5277">
        <v>32</v>
      </c>
      <c r="B5277" t="s">
        <v>9</v>
      </c>
      <c r="C5277" t="s">
        <v>186</v>
      </c>
      <c r="D5277" t="s">
        <v>35</v>
      </c>
      <c r="E5277">
        <v>8</v>
      </c>
      <c r="F5277">
        <v>120000</v>
      </c>
    </row>
    <row r="5278" spans="1:6" x14ac:dyDescent="0.25">
      <c r="A5278">
        <v>28</v>
      </c>
      <c r="B5278" t="s">
        <v>6</v>
      </c>
      <c r="C5278" t="s">
        <v>185</v>
      </c>
      <c r="D5278" t="s">
        <v>8</v>
      </c>
      <c r="E5278">
        <v>3</v>
      </c>
      <c r="F5278">
        <v>85000</v>
      </c>
    </row>
    <row r="5279" spans="1:6" x14ac:dyDescent="0.25">
      <c r="A5279">
        <v>36</v>
      </c>
      <c r="B5279" t="s">
        <v>9</v>
      </c>
      <c r="C5279" t="s">
        <v>186</v>
      </c>
      <c r="D5279" t="s">
        <v>204</v>
      </c>
      <c r="E5279">
        <v>11</v>
      </c>
      <c r="F5279">
        <v>160000</v>
      </c>
    </row>
    <row r="5280" spans="1:6" x14ac:dyDescent="0.25">
      <c r="A5280">
        <v>25</v>
      </c>
      <c r="B5280" t="s">
        <v>6</v>
      </c>
      <c r="C5280" t="s">
        <v>185</v>
      </c>
      <c r="D5280" t="s">
        <v>23</v>
      </c>
      <c r="E5280">
        <v>1</v>
      </c>
      <c r="F5280">
        <v>55000</v>
      </c>
    </row>
    <row r="5281" spans="1:6" x14ac:dyDescent="0.25">
      <c r="A5281">
        <v>29</v>
      </c>
      <c r="B5281" t="s">
        <v>9</v>
      </c>
      <c r="C5281" t="s">
        <v>12</v>
      </c>
      <c r="D5281" t="s">
        <v>43</v>
      </c>
      <c r="E5281">
        <v>5</v>
      </c>
      <c r="F5281">
        <v>100000</v>
      </c>
    </row>
    <row r="5282" spans="1:6" x14ac:dyDescent="0.25">
      <c r="A5282">
        <v>33</v>
      </c>
      <c r="B5282" t="s">
        <v>6</v>
      </c>
      <c r="C5282" t="s">
        <v>185</v>
      </c>
      <c r="D5282" t="s">
        <v>24</v>
      </c>
      <c r="E5282">
        <v>8</v>
      </c>
      <c r="F5282">
        <v>120000</v>
      </c>
    </row>
    <row r="5283" spans="1:6" x14ac:dyDescent="0.25">
      <c r="A5283">
        <v>27</v>
      </c>
      <c r="B5283" t="s">
        <v>9</v>
      </c>
      <c r="C5283" t="s">
        <v>185</v>
      </c>
      <c r="D5283" t="s">
        <v>63</v>
      </c>
      <c r="E5283">
        <v>2</v>
      </c>
      <c r="F5283">
        <v>50000</v>
      </c>
    </row>
    <row r="5284" spans="1:6" x14ac:dyDescent="0.25">
      <c r="A5284">
        <v>43</v>
      </c>
      <c r="B5284" t="s">
        <v>6</v>
      </c>
      <c r="C5284" t="s">
        <v>186</v>
      </c>
      <c r="D5284" t="s">
        <v>78</v>
      </c>
      <c r="E5284">
        <v>19</v>
      </c>
      <c r="F5284">
        <v>185000</v>
      </c>
    </row>
    <row r="5285" spans="1:6" x14ac:dyDescent="0.25">
      <c r="A5285">
        <v>30</v>
      </c>
      <c r="B5285" t="s">
        <v>9</v>
      </c>
      <c r="C5285" t="s">
        <v>185</v>
      </c>
      <c r="D5285" t="s">
        <v>202</v>
      </c>
      <c r="E5285">
        <v>4</v>
      </c>
      <c r="F5285">
        <v>65000</v>
      </c>
    </row>
    <row r="5286" spans="1:6" x14ac:dyDescent="0.25">
      <c r="A5286">
        <v>34</v>
      </c>
      <c r="B5286" t="s">
        <v>6</v>
      </c>
      <c r="C5286" t="s">
        <v>185</v>
      </c>
      <c r="D5286" t="s">
        <v>27</v>
      </c>
      <c r="E5286">
        <v>9</v>
      </c>
      <c r="F5286">
        <v>130000</v>
      </c>
    </row>
    <row r="5287" spans="1:6" x14ac:dyDescent="0.25">
      <c r="A5287">
        <v>25</v>
      </c>
      <c r="B5287" t="s">
        <v>9</v>
      </c>
      <c r="C5287" t="s">
        <v>196</v>
      </c>
      <c r="D5287" t="s">
        <v>14</v>
      </c>
      <c r="E5287">
        <v>0</v>
      </c>
      <c r="F5287">
        <v>25000</v>
      </c>
    </row>
    <row r="5288" spans="1:6" x14ac:dyDescent="0.25">
      <c r="A5288">
        <v>31</v>
      </c>
      <c r="B5288" t="s">
        <v>6</v>
      </c>
      <c r="C5288" t="s">
        <v>186</v>
      </c>
      <c r="D5288" t="s">
        <v>23</v>
      </c>
      <c r="E5288">
        <v>6</v>
      </c>
      <c r="F5288">
        <v>100000</v>
      </c>
    </row>
    <row r="5289" spans="1:6" x14ac:dyDescent="0.25">
      <c r="A5289">
        <v>27</v>
      </c>
      <c r="B5289" t="s">
        <v>9</v>
      </c>
      <c r="C5289" t="s">
        <v>185</v>
      </c>
      <c r="D5289" t="s">
        <v>65</v>
      </c>
      <c r="E5289">
        <v>3</v>
      </c>
      <c r="F5289">
        <v>55000</v>
      </c>
    </row>
    <row r="5290" spans="1:6" x14ac:dyDescent="0.25">
      <c r="A5290">
        <v>33</v>
      </c>
      <c r="B5290" t="s">
        <v>6</v>
      </c>
      <c r="C5290" t="s">
        <v>12</v>
      </c>
      <c r="D5290" t="s">
        <v>92</v>
      </c>
      <c r="E5290">
        <v>10</v>
      </c>
      <c r="F5290">
        <v>150000</v>
      </c>
    </row>
    <row r="5291" spans="1:6" x14ac:dyDescent="0.25">
      <c r="A5291">
        <v>23</v>
      </c>
      <c r="B5291" t="s">
        <v>9</v>
      </c>
      <c r="C5291" t="s">
        <v>196</v>
      </c>
      <c r="D5291" t="s">
        <v>203</v>
      </c>
      <c r="E5291">
        <v>0</v>
      </c>
      <c r="F5291">
        <v>25000</v>
      </c>
    </row>
    <row r="5292" spans="1:6" x14ac:dyDescent="0.25">
      <c r="A5292">
        <v>38</v>
      </c>
      <c r="B5292" t="s">
        <v>6</v>
      </c>
      <c r="C5292" t="s">
        <v>185</v>
      </c>
      <c r="D5292" t="s">
        <v>17</v>
      </c>
      <c r="E5292">
        <v>13</v>
      </c>
      <c r="F5292">
        <v>160000</v>
      </c>
    </row>
    <row r="5293" spans="1:6" x14ac:dyDescent="0.25">
      <c r="A5293">
        <v>39</v>
      </c>
      <c r="B5293" t="s">
        <v>9</v>
      </c>
      <c r="C5293" t="s">
        <v>186</v>
      </c>
      <c r="D5293" t="s">
        <v>27</v>
      </c>
      <c r="E5293">
        <v>14</v>
      </c>
      <c r="F5293">
        <v>170000</v>
      </c>
    </row>
    <row r="5294" spans="1:6" x14ac:dyDescent="0.25">
      <c r="A5294">
        <v>26</v>
      </c>
      <c r="B5294" t="s">
        <v>6</v>
      </c>
      <c r="C5294" t="s">
        <v>185</v>
      </c>
      <c r="D5294" t="s">
        <v>139</v>
      </c>
      <c r="E5294">
        <v>1</v>
      </c>
      <c r="F5294">
        <v>55000</v>
      </c>
    </row>
    <row r="5295" spans="1:6" x14ac:dyDescent="0.25">
      <c r="A5295">
        <v>30</v>
      </c>
      <c r="B5295" t="s">
        <v>9</v>
      </c>
      <c r="C5295" t="s">
        <v>185</v>
      </c>
      <c r="D5295" t="s">
        <v>19</v>
      </c>
      <c r="E5295">
        <v>4</v>
      </c>
      <c r="F5295">
        <v>65000</v>
      </c>
    </row>
    <row r="5296" spans="1:6" x14ac:dyDescent="0.25">
      <c r="A5296">
        <v>28</v>
      </c>
      <c r="B5296" t="s">
        <v>6</v>
      </c>
      <c r="C5296" t="s">
        <v>185</v>
      </c>
      <c r="D5296" t="s">
        <v>40</v>
      </c>
      <c r="E5296">
        <v>3</v>
      </c>
      <c r="F5296">
        <v>60000</v>
      </c>
    </row>
    <row r="5297" spans="1:6" x14ac:dyDescent="0.25">
      <c r="A5297">
        <v>35</v>
      </c>
      <c r="B5297" t="s">
        <v>9</v>
      </c>
      <c r="C5297" t="s">
        <v>12</v>
      </c>
      <c r="D5297" t="s">
        <v>75</v>
      </c>
      <c r="E5297">
        <v>11</v>
      </c>
      <c r="F5297">
        <v>160000</v>
      </c>
    </row>
    <row r="5298" spans="1:6" x14ac:dyDescent="0.25">
      <c r="A5298">
        <v>27</v>
      </c>
      <c r="B5298" t="s">
        <v>6</v>
      </c>
      <c r="C5298" t="s">
        <v>185</v>
      </c>
      <c r="D5298" t="s">
        <v>16</v>
      </c>
      <c r="E5298">
        <v>2</v>
      </c>
      <c r="F5298">
        <v>50000</v>
      </c>
    </row>
    <row r="5299" spans="1:6" x14ac:dyDescent="0.25">
      <c r="A5299">
        <v>32</v>
      </c>
      <c r="B5299" t="s">
        <v>9</v>
      </c>
      <c r="C5299" t="s">
        <v>186</v>
      </c>
      <c r="D5299" t="s">
        <v>35</v>
      </c>
      <c r="E5299">
        <v>8</v>
      </c>
      <c r="F5299">
        <v>120000</v>
      </c>
    </row>
    <row r="5300" spans="1:6" x14ac:dyDescent="0.25">
      <c r="A5300">
        <v>26</v>
      </c>
      <c r="B5300" t="s">
        <v>6</v>
      </c>
      <c r="C5300" t="s">
        <v>185</v>
      </c>
      <c r="D5300" t="s">
        <v>139</v>
      </c>
      <c r="E5300">
        <v>1</v>
      </c>
      <c r="F5300">
        <v>55000</v>
      </c>
    </row>
    <row r="5301" spans="1:6" x14ac:dyDescent="0.25">
      <c r="A5301">
        <v>30</v>
      </c>
      <c r="B5301" t="s">
        <v>9</v>
      </c>
      <c r="C5301" t="s">
        <v>185</v>
      </c>
      <c r="D5301" t="s">
        <v>19</v>
      </c>
      <c r="E5301">
        <v>4</v>
      </c>
      <c r="F5301">
        <v>65000</v>
      </c>
    </row>
    <row r="5302" spans="1:6" x14ac:dyDescent="0.25">
      <c r="A5302">
        <v>28</v>
      </c>
      <c r="B5302" t="s">
        <v>6</v>
      </c>
      <c r="C5302" t="s">
        <v>185</v>
      </c>
      <c r="D5302" t="s">
        <v>40</v>
      </c>
      <c r="E5302">
        <v>3</v>
      </c>
      <c r="F5302">
        <v>60000</v>
      </c>
    </row>
    <row r="5303" spans="1:6" x14ac:dyDescent="0.25">
      <c r="A5303">
        <v>35</v>
      </c>
      <c r="B5303" t="s">
        <v>9</v>
      </c>
      <c r="C5303" t="s">
        <v>12</v>
      </c>
      <c r="D5303" t="s">
        <v>75</v>
      </c>
      <c r="E5303">
        <v>11</v>
      </c>
      <c r="F5303">
        <v>160000</v>
      </c>
    </row>
    <row r="5304" spans="1:6" x14ac:dyDescent="0.25">
      <c r="A5304">
        <v>27</v>
      </c>
      <c r="B5304" t="s">
        <v>6</v>
      </c>
      <c r="C5304" t="s">
        <v>185</v>
      </c>
      <c r="D5304" t="s">
        <v>16</v>
      </c>
      <c r="E5304">
        <v>2</v>
      </c>
      <c r="F5304">
        <v>50000</v>
      </c>
    </row>
    <row r="5305" spans="1:6" x14ac:dyDescent="0.25">
      <c r="A5305">
        <v>32</v>
      </c>
      <c r="B5305" t="s">
        <v>9</v>
      </c>
      <c r="C5305" t="s">
        <v>186</v>
      </c>
      <c r="D5305" t="s">
        <v>35</v>
      </c>
      <c r="E5305">
        <v>8</v>
      </c>
      <c r="F5305">
        <v>120000</v>
      </c>
    </row>
    <row r="5306" spans="1:6" x14ac:dyDescent="0.25">
      <c r="A5306">
        <v>28</v>
      </c>
      <c r="B5306" t="s">
        <v>6</v>
      </c>
      <c r="C5306" t="s">
        <v>185</v>
      </c>
      <c r="D5306" t="s">
        <v>8</v>
      </c>
      <c r="E5306">
        <v>3</v>
      </c>
      <c r="F5306">
        <v>85000</v>
      </c>
    </row>
    <row r="5307" spans="1:6" x14ac:dyDescent="0.25">
      <c r="A5307">
        <v>36</v>
      </c>
      <c r="B5307" t="s">
        <v>9</v>
      </c>
      <c r="C5307" t="s">
        <v>186</v>
      </c>
      <c r="D5307" t="s">
        <v>204</v>
      </c>
      <c r="E5307">
        <v>11</v>
      </c>
      <c r="F5307">
        <v>160000</v>
      </c>
    </row>
    <row r="5308" spans="1:6" x14ac:dyDescent="0.25">
      <c r="A5308">
        <v>25</v>
      </c>
      <c r="B5308" t="s">
        <v>6</v>
      </c>
      <c r="C5308" t="s">
        <v>185</v>
      </c>
      <c r="D5308" t="s">
        <v>23</v>
      </c>
      <c r="E5308">
        <v>1</v>
      </c>
      <c r="F5308">
        <v>55000</v>
      </c>
    </row>
    <row r="5309" spans="1:6" x14ac:dyDescent="0.25">
      <c r="A5309">
        <v>29</v>
      </c>
      <c r="B5309" t="s">
        <v>9</v>
      </c>
      <c r="C5309" t="s">
        <v>12</v>
      </c>
      <c r="D5309" t="s">
        <v>43</v>
      </c>
      <c r="E5309">
        <v>5</v>
      </c>
      <c r="F5309">
        <v>100000</v>
      </c>
    </row>
    <row r="5310" spans="1:6" x14ac:dyDescent="0.25">
      <c r="A5310">
        <v>33</v>
      </c>
      <c r="B5310" t="s">
        <v>6</v>
      </c>
      <c r="C5310" t="s">
        <v>185</v>
      </c>
      <c r="D5310" t="s">
        <v>24</v>
      </c>
      <c r="E5310">
        <v>8</v>
      </c>
      <c r="F5310">
        <v>120000</v>
      </c>
    </row>
    <row r="5311" spans="1:6" x14ac:dyDescent="0.25">
      <c r="A5311">
        <v>27</v>
      </c>
      <c r="B5311" t="s">
        <v>9</v>
      </c>
      <c r="C5311" t="s">
        <v>185</v>
      </c>
      <c r="D5311" t="s">
        <v>63</v>
      </c>
      <c r="E5311">
        <v>2</v>
      </c>
      <c r="F5311">
        <v>50000</v>
      </c>
    </row>
    <row r="5312" spans="1:6" x14ac:dyDescent="0.25">
      <c r="A5312">
        <v>43</v>
      </c>
      <c r="B5312" t="s">
        <v>6</v>
      </c>
      <c r="C5312" t="s">
        <v>186</v>
      </c>
      <c r="D5312" t="s">
        <v>78</v>
      </c>
      <c r="E5312">
        <v>19</v>
      </c>
      <c r="F5312">
        <v>185000</v>
      </c>
    </row>
    <row r="5313" spans="1:6" x14ac:dyDescent="0.25">
      <c r="A5313">
        <v>30</v>
      </c>
      <c r="B5313" t="s">
        <v>9</v>
      </c>
      <c r="C5313" t="s">
        <v>185</v>
      </c>
      <c r="D5313" t="s">
        <v>202</v>
      </c>
      <c r="E5313">
        <v>4</v>
      </c>
      <c r="F5313">
        <v>65000</v>
      </c>
    </row>
    <row r="5314" spans="1:6" x14ac:dyDescent="0.25">
      <c r="A5314">
        <v>34</v>
      </c>
      <c r="B5314" t="s">
        <v>6</v>
      </c>
      <c r="C5314" t="s">
        <v>185</v>
      </c>
      <c r="D5314" t="s">
        <v>27</v>
      </c>
      <c r="E5314">
        <v>9</v>
      </c>
      <c r="F5314">
        <v>130000</v>
      </c>
    </row>
    <row r="5315" spans="1:6" x14ac:dyDescent="0.25">
      <c r="A5315">
        <v>25</v>
      </c>
      <c r="B5315" t="s">
        <v>9</v>
      </c>
      <c r="C5315" t="s">
        <v>196</v>
      </c>
      <c r="D5315" t="s">
        <v>14</v>
      </c>
      <c r="E5315">
        <v>0</v>
      </c>
      <c r="F5315">
        <v>25000</v>
      </c>
    </row>
    <row r="5316" spans="1:6" x14ac:dyDescent="0.25">
      <c r="A5316">
        <v>31</v>
      </c>
      <c r="B5316" t="s">
        <v>6</v>
      </c>
      <c r="C5316" t="s">
        <v>186</v>
      </c>
      <c r="D5316" t="s">
        <v>23</v>
      </c>
      <c r="E5316">
        <v>6</v>
      </c>
      <c r="F5316">
        <v>100000</v>
      </c>
    </row>
    <row r="5317" spans="1:6" x14ac:dyDescent="0.25">
      <c r="A5317">
        <v>27</v>
      </c>
      <c r="B5317" t="s">
        <v>9</v>
      </c>
      <c r="C5317" t="s">
        <v>185</v>
      </c>
      <c r="D5317" t="s">
        <v>65</v>
      </c>
      <c r="E5317">
        <v>3</v>
      </c>
      <c r="F5317">
        <v>55000</v>
      </c>
    </row>
    <row r="5318" spans="1:6" x14ac:dyDescent="0.25">
      <c r="A5318">
        <v>33</v>
      </c>
      <c r="B5318" t="s">
        <v>6</v>
      </c>
      <c r="C5318" t="s">
        <v>12</v>
      </c>
      <c r="D5318" t="s">
        <v>92</v>
      </c>
      <c r="E5318">
        <v>10</v>
      </c>
      <c r="F5318">
        <v>150000</v>
      </c>
    </row>
    <row r="5319" spans="1:6" x14ac:dyDescent="0.25">
      <c r="A5319">
        <v>23</v>
      </c>
      <c r="B5319" t="s">
        <v>9</v>
      </c>
      <c r="C5319" t="s">
        <v>196</v>
      </c>
      <c r="D5319" t="s">
        <v>203</v>
      </c>
      <c r="E5319">
        <v>0</v>
      </c>
      <c r="F5319">
        <v>25000</v>
      </c>
    </row>
    <row r="5320" spans="1:6" x14ac:dyDescent="0.25">
      <c r="A5320">
        <v>38</v>
      </c>
      <c r="B5320" t="s">
        <v>6</v>
      </c>
      <c r="C5320" t="s">
        <v>185</v>
      </c>
      <c r="D5320" t="s">
        <v>17</v>
      </c>
      <c r="E5320">
        <v>13</v>
      </c>
      <c r="F5320">
        <v>160000</v>
      </c>
    </row>
    <row r="5321" spans="1:6" x14ac:dyDescent="0.25">
      <c r="A5321">
        <v>39</v>
      </c>
      <c r="B5321" t="s">
        <v>9</v>
      </c>
      <c r="C5321" t="s">
        <v>186</v>
      </c>
      <c r="D5321" t="s">
        <v>27</v>
      </c>
      <c r="E5321">
        <v>14</v>
      </c>
      <c r="F5321">
        <v>170000</v>
      </c>
    </row>
    <row r="5322" spans="1:6" x14ac:dyDescent="0.25">
      <c r="A5322">
        <v>26</v>
      </c>
      <c r="B5322" t="s">
        <v>6</v>
      </c>
      <c r="C5322" t="s">
        <v>185</v>
      </c>
      <c r="D5322" t="s">
        <v>139</v>
      </c>
      <c r="E5322">
        <v>1</v>
      </c>
      <c r="F5322">
        <v>55000</v>
      </c>
    </row>
    <row r="5323" spans="1:6" x14ac:dyDescent="0.25">
      <c r="A5323">
        <v>30</v>
      </c>
      <c r="B5323" t="s">
        <v>9</v>
      </c>
      <c r="C5323" t="s">
        <v>185</v>
      </c>
      <c r="D5323" t="s">
        <v>19</v>
      </c>
      <c r="E5323">
        <v>4</v>
      </c>
      <c r="F5323">
        <v>65000</v>
      </c>
    </row>
    <row r="5324" spans="1:6" x14ac:dyDescent="0.25">
      <c r="A5324">
        <v>28</v>
      </c>
      <c r="B5324" t="s">
        <v>6</v>
      </c>
      <c r="C5324" t="s">
        <v>185</v>
      </c>
      <c r="D5324" t="s">
        <v>40</v>
      </c>
      <c r="E5324">
        <v>3</v>
      </c>
      <c r="F5324">
        <v>60000</v>
      </c>
    </row>
    <row r="5325" spans="1:6" x14ac:dyDescent="0.25">
      <c r="A5325">
        <v>35</v>
      </c>
      <c r="B5325" t="s">
        <v>9</v>
      </c>
      <c r="C5325" t="s">
        <v>12</v>
      </c>
      <c r="D5325" t="s">
        <v>75</v>
      </c>
      <c r="E5325">
        <v>11</v>
      </c>
      <c r="F5325">
        <v>160000</v>
      </c>
    </row>
    <row r="5326" spans="1:6" x14ac:dyDescent="0.25">
      <c r="A5326">
        <v>27</v>
      </c>
      <c r="B5326" t="s">
        <v>6</v>
      </c>
      <c r="C5326" t="s">
        <v>185</v>
      </c>
      <c r="D5326" t="s">
        <v>16</v>
      </c>
      <c r="E5326">
        <v>2</v>
      </c>
      <c r="F5326">
        <v>50000</v>
      </c>
    </row>
    <row r="5327" spans="1:6" x14ac:dyDescent="0.25">
      <c r="A5327">
        <v>32</v>
      </c>
      <c r="B5327" t="s">
        <v>9</v>
      </c>
      <c r="C5327" t="s">
        <v>186</v>
      </c>
      <c r="D5327" t="s">
        <v>35</v>
      </c>
      <c r="E5327">
        <v>8</v>
      </c>
      <c r="F5327">
        <v>120000</v>
      </c>
    </row>
    <row r="5328" spans="1:6" x14ac:dyDescent="0.25">
      <c r="A5328">
        <v>26</v>
      </c>
      <c r="B5328" t="s">
        <v>6</v>
      </c>
      <c r="C5328" t="s">
        <v>185</v>
      </c>
      <c r="D5328" t="s">
        <v>139</v>
      </c>
      <c r="E5328">
        <v>1</v>
      </c>
      <c r="F5328">
        <v>55000</v>
      </c>
    </row>
    <row r="5329" spans="1:6" x14ac:dyDescent="0.25">
      <c r="A5329">
        <v>30</v>
      </c>
      <c r="B5329" t="s">
        <v>9</v>
      </c>
      <c r="C5329" t="s">
        <v>185</v>
      </c>
      <c r="D5329" t="s">
        <v>19</v>
      </c>
      <c r="E5329">
        <v>4</v>
      </c>
      <c r="F5329">
        <v>65000</v>
      </c>
    </row>
    <row r="5330" spans="1:6" x14ac:dyDescent="0.25">
      <c r="A5330">
        <v>28</v>
      </c>
      <c r="B5330" t="s">
        <v>6</v>
      </c>
      <c r="C5330" t="s">
        <v>185</v>
      </c>
      <c r="D5330" t="s">
        <v>40</v>
      </c>
      <c r="E5330">
        <v>3</v>
      </c>
      <c r="F5330">
        <v>60000</v>
      </c>
    </row>
    <row r="5331" spans="1:6" x14ac:dyDescent="0.25">
      <c r="A5331">
        <v>35</v>
      </c>
      <c r="B5331" t="s">
        <v>9</v>
      </c>
      <c r="C5331" t="s">
        <v>12</v>
      </c>
      <c r="D5331" t="s">
        <v>75</v>
      </c>
      <c r="E5331">
        <v>11</v>
      </c>
      <c r="F5331">
        <v>160000</v>
      </c>
    </row>
    <row r="5332" spans="1:6" x14ac:dyDescent="0.25">
      <c r="A5332">
        <v>27</v>
      </c>
      <c r="B5332" t="s">
        <v>6</v>
      </c>
      <c r="C5332" t="s">
        <v>185</v>
      </c>
      <c r="D5332" t="s">
        <v>16</v>
      </c>
      <c r="E5332">
        <v>2</v>
      </c>
      <c r="F5332">
        <v>50000</v>
      </c>
    </row>
    <row r="5333" spans="1:6" x14ac:dyDescent="0.25">
      <c r="A5333">
        <v>32</v>
      </c>
      <c r="B5333" t="s">
        <v>9</v>
      </c>
      <c r="C5333" t="s">
        <v>186</v>
      </c>
      <c r="D5333" t="s">
        <v>35</v>
      </c>
      <c r="E5333">
        <v>8</v>
      </c>
      <c r="F5333">
        <v>120000</v>
      </c>
    </row>
    <row r="5334" spans="1:6" x14ac:dyDescent="0.25">
      <c r="A5334">
        <v>28</v>
      </c>
      <c r="B5334" t="s">
        <v>6</v>
      </c>
      <c r="C5334" t="s">
        <v>185</v>
      </c>
      <c r="D5334" t="s">
        <v>8</v>
      </c>
      <c r="E5334">
        <v>3</v>
      </c>
      <c r="F5334">
        <v>85000</v>
      </c>
    </row>
    <row r="5335" spans="1:6" x14ac:dyDescent="0.25">
      <c r="A5335">
        <v>36</v>
      </c>
      <c r="B5335" t="s">
        <v>9</v>
      </c>
      <c r="C5335" t="s">
        <v>186</v>
      </c>
      <c r="D5335" t="s">
        <v>204</v>
      </c>
      <c r="E5335">
        <v>11</v>
      </c>
      <c r="F5335">
        <v>160000</v>
      </c>
    </row>
    <row r="5336" spans="1:6" x14ac:dyDescent="0.25">
      <c r="A5336">
        <v>25</v>
      </c>
      <c r="B5336" t="s">
        <v>6</v>
      </c>
      <c r="C5336" t="s">
        <v>185</v>
      </c>
      <c r="D5336" t="s">
        <v>23</v>
      </c>
      <c r="E5336">
        <v>1</v>
      </c>
      <c r="F5336">
        <v>55000</v>
      </c>
    </row>
    <row r="5337" spans="1:6" x14ac:dyDescent="0.25">
      <c r="A5337">
        <v>29</v>
      </c>
      <c r="B5337" t="s">
        <v>9</v>
      </c>
      <c r="C5337" t="s">
        <v>12</v>
      </c>
      <c r="D5337" t="s">
        <v>43</v>
      </c>
      <c r="E5337">
        <v>5</v>
      </c>
      <c r="F5337">
        <v>100000</v>
      </c>
    </row>
    <row r="5338" spans="1:6" x14ac:dyDescent="0.25">
      <c r="A5338">
        <v>33</v>
      </c>
      <c r="B5338" t="s">
        <v>6</v>
      </c>
      <c r="C5338" t="s">
        <v>185</v>
      </c>
      <c r="D5338" t="s">
        <v>24</v>
      </c>
      <c r="E5338">
        <v>8</v>
      </c>
      <c r="F5338">
        <v>120000</v>
      </c>
    </row>
    <row r="5339" spans="1:6" x14ac:dyDescent="0.25">
      <c r="A5339">
        <v>27</v>
      </c>
      <c r="B5339" t="s">
        <v>9</v>
      </c>
      <c r="C5339" t="s">
        <v>185</v>
      </c>
      <c r="D5339" t="s">
        <v>63</v>
      </c>
      <c r="E5339">
        <v>2</v>
      </c>
      <c r="F5339">
        <v>50000</v>
      </c>
    </row>
    <row r="5340" spans="1:6" x14ac:dyDescent="0.25">
      <c r="A5340">
        <v>43</v>
      </c>
      <c r="B5340" t="s">
        <v>6</v>
      </c>
      <c r="C5340" t="s">
        <v>186</v>
      </c>
      <c r="D5340" t="s">
        <v>78</v>
      </c>
      <c r="E5340">
        <v>19</v>
      </c>
      <c r="F5340">
        <v>185000</v>
      </c>
    </row>
    <row r="5341" spans="1:6" x14ac:dyDescent="0.25">
      <c r="A5341">
        <v>30</v>
      </c>
      <c r="B5341" t="s">
        <v>9</v>
      </c>
      <c r="C5341" t="s">
        <v>185</v>
      </c>
      <c r="D5341" t="s">
        <v>202</v>
      </c>
      <c r="E5341">
        <v>4</v>
      </c>
      <c r="F5341">
        <v>65000</v>
      </c>
    </row>
    <row r="5342" spans="1:6" x14ac:dyDescent="0.25">
      <c r="A5342">
        <v>34</v>
      </c>
      <c r="B5342" t="s">
        <v>6</v>
      </c>
      <c r="C5342" t="s">
        <v>185</v>
      </c>
      <c r="D5342" t="s">
        <v>27</v>
      </c>
      <c r="E5342">
        <v>9</v>
      </c>
      <c r="F5342">
        <v>130000</v>
      </c>
    </row>
    <row r="5343" spans="1:6" x14ac:dyDescent="0.25">
      <c r="A5343">
        <v>25</v>
      </c>
      <c r="B5343" t="s">
        <v>9</v>
      </c>
      <c r="C5343" t="s">
        <v>196</v>
      </c>
      <c r="D5343" t="s">
        <v>14</v>
      </c>
      <c r="E5343">
        <v>0</v>
      </c>
      <c r="F5343">
        <v>25000</v>
      </c>
    </row>
    <row r="5344" spans="1:6" x14ac:dyDescent="0.25">
      <c r="A5344">
        <v>31</v>
      </c>
      <c r="B5344" t="s">
        <v>6</v>
      </c>
      <c r="C5344" t="s">
        <v>186</v>
      </c>
      <c r="D5344" t="s">
        <v>23</v>
      </c>
      <c r="E5344">
        <v>6</v>
      </c>
      <c r="F5344">
        <v>100000</v>
      </c>
    </row>
    <row r="5345" spans="1:6" x14ac:dyDescent="0.25">
      <c r="A5345">
        <v>27</v>
      </c>
      <c r="B5345" t="s">
        <v>9</v>
      </c>
      <c r="C5345" t="s">
        <v>185</v>
      </c>
      <c r="D5345" t="s">
        <v>65</v>
      </c>
      <c r="E5345">
        <v>3</v>
      </c>
      <c r="F5345">
        <v>55000</v>
      </c>
    </row>
    <row r="5346" spans="1:6" x14ac:dyDescent="0.25">
      <c r="A5346">
        <v>33</v>
      </c>
      <c r="B5346" t="s">
        <v>6</v>
      </c>
      <c r="C5346" t="s">
        <v>12</v>
      </c>
      <c r="D5346" t="s">
        <v>92</v>
      </c>
      <c r="E5346">
        <v>10</v>
      </c>
      <c r="F5346">
        <v>150000</v>
      </c>
    </row>
    <row r="5347" spans="1:6" x14ac:dyDescent="0.25">
      <c r="A5347">
        <v>23</v>
      </c>
      <c r="B5347" t="s">
        <v>9</v>
      </c>
      <c r="C5347" t="s">
        <v>196</v>
      </c>
      <c r="D5347" t="s">
        <v>203</v>
      </c>
      <c r="E5347">
        <v>0</v>
      </c>
      <c r="F5347">
        <v>25000</v>
      </c>
    </row>
    <row r="5348" spans="1:6" x14ac:dyDescent="0.25">
      <c r="A5348">
        <v>38</v>
      </c>
      <c r="B5348" t="s">
        <v>6</v>
      </c>
      <c r="C5348" t="s">
        <v>185</v>
      </c>
      <c r="D5348" t="s">
        <v>17</v>
      </c>
      <c r="E5348">
        <v>13</v>
      </c>
      <c r="F5348">
        <v>160000</v>
      </c>
    </row>
    <row r="5349" spans="1:6" x14ac:dyDescent="0.25">
      <c r="A5349">
        <v>39</v>
      </c>
      <c r="B5349" t="s">
        <v>9</v>
      </c>
      <c r="C5349" t="s">
        <v>186</v>
      </c>
      <c r="D5349" t="s">
        <v>27</v>
      </c>
      <c r="E5349">
        <v>14</v>
      </c>
      <c r="F5349">
        <v>170000</v>
      </c>
    </row>
    <row r="5350" spans="1:6" x14ac:dyDescent="0.25">
      <c r="A5350">
        <v>26</v>
      </c>
      <c r="B5350" t="s">
        <v>6</v>
      </c>
      <c r="C5350" t="s">
        <v>185</v>
      </c>
      <c r="D5350" t="s">
        <v>139</v>
      </c>
      <c r="E5350">
        <v>1</v>
      </c>
      <c r="F5350">
        <v>55000</v>
      </c>
    </row>
    <row r="5351" spans="1:6" x14ac:dyDescent="0.25">
      <c r="A5351">
        <v>30</v>
      </c>
      <c r="B5351" t="s">
        <v>9</v>
      </c>
      <c r="C5351" t="s">
        <v>185</v>
      </c>
      <c r="D5351" t="s">
        <v>19</v>
      </c>
      <c r="E5351">
        <v>4</v>
      </c>
      <c r="F5351">
        <v>65000</v>
      </c>
    </row>
    <row r="5352" spans="1:6" x14ac:dyDescent="0.25">
      <c r="A5352">
        <v>28</v>
      </c>
      <c r="B5352" t="s">
        <v>6</v>
      </c>
      <c r="C5352" t="s">
        <v>185</v>
      </c>
      <c r="D5352" t="s">
        <v>40</v>
      </c>
      <c r="E5352">
        <v>3</v>
      </c>
      <c r="F5352">
        <v>60000</v>
      </c>
    </row>
    <row r="5353" spans="1:6" x14ac:dyDescent="0.25">
      <c r="A5353">
        <v>35</v>
      </c>
      <c r="B5353" t="s">
        <v>9</v>
      </c>
      <c r="C5353" t="s">
        <v>12</v>
      </c>
      <c r="D5353" t="s">
        <v>75</v>
      </c>
      <c r="E5353">
        <v>11</v>
      </c>
      <c r="F5353">
        <v>160000</v>
      </c>
    </row>
    <row r="5354" spans="1:6" x14ac:dyDescent="0.25">
      <c r="A5354">
        <v>27</v>
      </c>
      <c r="B5354" t="s">
        <v>6</v>
      </c>
      <c r="C5354" t="s">
        <v>185</v>
      </c>
      <c r="D5354" t="s">
        <v>16</v>
      </c>
      <c r="E5354">
        <v>2</v>
      </c>
      <c r="F5354">
        <v>50000</v>
      </c>
    </row>
    <row r="5355" spans="1:6" x14ac:dyDescent="0.25">
      <c r="A5355">
        <v>32</v>
      </c>
      <c r="B5355" t="s">
        <v>9</v>
      </c>
      <c r="C5355" t="s">
        <v>186</v>
      </c>
      <c r="D5355" t="s">
        <v>35</v>
      </c>
      <c r="E5355">
        <v>8</v>
      </c>
      <c r="F5355">
        <v>120000</v>
      </c>
    </row>
    <row r="5356" spans="1:6" x14ac:dyDescent="0.25">
      <c r="A5356">
        <v>26</v>
      </c>
      <c r="B5356" t="s">
        <v>6</v>
      </c>
      <c r="C5356" t="s">
        <v>185</v>
      </c>
      <c r="D5356" t="s">
        <v>139</v>
      </c>
      <c r="E5356">
        <v>1</v>
      </c>
      <c r="F5356">
        <v>55000</v>
      </c>
    </row>
    <row r="5357" spans="1:6" x14ac:dyDescent="0.25">
      <c r="A5357">
        <v>30</v>
      </c>
      <c r="B5357" t="s">
        <v>9</v>
      </c>
      <c r="C5357" t="s">
        <v>185</v>
      </c>
      <c r="D5357" t="s">
        <v>19</v>
      </c>
      <c r="E5357">
        <v>4</v>
      </c>
      <c r="F5357">
        <v>65000</v>
      </c>
    </row>
    <row r="5358" spans="1:6" x14ac:dyDescent="0.25">
      <c r="A5358">
        <v>28</v>
      </c>
      <c r="B5358" t="s">
        <v>6</v>
      </c>
      <c r="C5358" t="s">
        <v>185</v>
      </c>
      <c r="D5358" t="s">
        <v>40</v>
      </c>
      <c r="E5358">
        <v>3</v>
      </c>
      <c r="F5358">
        <v>60000</v>
      </c>
    </row>
    <row r="5359" spans="1:6" x14ac:dyDescent="0.25">
      <c r="A5359">
        <v>35</v>
      </c>
      <c r="B5359" t="s">
        <v>9</v>
      </c>
      <c r="C5359" t="s">
        <v>12</v>
      </c>
      <c r="D5359" t="s">
        <v>75</v>
      </c>
      <c r="E5359">
        <v>11</v>
      </c>
      <c r="F5359">
        <v>160000</v>
      </c>
    </row>
    <row r="5360" spans="1:6" x14ac:dyDescent="0.25">
      <c r="A5360">
        <v>27</v>
      </c>
      <c r="B5360" t="s">
        <v>6</v>
      </c>
      <c r="C5360" t="s">
        <v>185</v>
      </c>
      <c r="D5360" t="s">
        <v>16</v>
      </c>
      <c r="E5360">
        <v>2</v>
      </c>
      <c r="F5360">
        <v>50000</v>
      </c>
    </row>
    <row r="5361" spans="1:6" x14ac:dyDescent="0.25">
      <c r="A5361">
        <v>32</v>
      </c>
      <c r="B5361" t="s">
        <v>9</v>
      </c>
      <c r="C5361" t="s">
        <v>186</v>
      </c>
      <c r="D5361" t="s">
        <v>35</v>
      </c>
      <c r="E5361">
        <v>8</v>
      </c>
      <c r="F5361">
        <v>120000</v>
      </c>
    </row>
    <row r="5362" spans="1:6" x14ac:dyDescent="0.25">
      <c r="A5362">
        <v>28</v>
      </c>
      <c r="B5362" t="s">
        <v>6</v>
      </c>
      <c r="C5362" t="s">
        <v>185</v>
      </c>
      <c r="D5362" t="s">
        <v>8</v>
      </c>
      <c r="E5362">
        <v>3</v>
      </c>
      <c r="F5362">
        <v>85000</v>
      </c>
    </row>
    <row r="5363" spans="1:6" x14ac:dyDescent="0.25">
      <c r="A5363">
        <v>36</v>
      </c>
      <c r="B5363" t="s">
        <v>9</v>
      </c>
      <c r="C5363" t="s">
        <v>186</v>
      </c>
      <c r="D5363" t="s">
        <v>204</v>
      </c>
      <c r="E5363">
        <v>11</v>
      </c>
      <c r="F5363">
        <v>160000</v>
      </c>
    </row>
    <row r="5364" spans="1:6" x14ac:dyDescent="0.25">
      <c r="A5364">
        <v>25</v>
      </c>
      <c r="B5364" t="s">
        <v>6</v>
      </c>
      <c r="C5364" t="s">
        <v>185</v>
      </c>
      <c r="D5364" t="s">
        <v>23</v>
      </c>
      <c r="E5364">
        <v>1</v>
      </c>
      <c r="F5364">
        <v>55000</v>
      </c>
    </row>
    <row r="5365" spans="1:6" x14ac:dyDescent="0.25">
      <c r="A5365">
        <v>29</v>
      </c>
      <c r="B5365" t="s">
        <v>9</v>
      </c>
      <c r="C5365" t="s">
        <v>12</v>
      </c>
      <c r="D5365" t="s">
        <v>43</v>
      </c>
      <c r="E5365">
        <v>5</v>
      </c>
      <c r="F5365">
        <v>100000</v>
      </c>
    </row>
    <row r="5366" spans="1:6" x14ac:dyDescent="0.25">
      <c r="A5366">
        <v>33</v>
      </c>
      <c r="B5366" t="s">
        <v>6</v>
      </c>
      <c r="C5366" t="s">
        <v>185</v>
      </c>
      <c r="D5366" t="s">
        <v>24</v>
      </c>
      <c r="E5366">
        <v>8</v>
      </c>
      <c r="F5366">
        <v>120000</v>
      </c>
    </row>
    <row r="5367" spans="1:6" x14ac:dyDescent="0.25">
      <c r="A5367">
        <v>27</v>
      </c>
      <c r="B5367" t="s">
        <v>9</v>
      </c>
      <c r="C5367" t="s">
        <v>185</v>
      </c>
      <c r="D5367" t="s">
        <v>63</v>
      </c>
      <c r="E5367">
        <v>2</v>
      </c>
      <c r="F5367">
        <v>50000</v>
      </c>
    </row>
    <row r="5368" spans="1:6" x14ac:dyDescent="0.25">
      <c r="A5368">
        <v>43</v>
      </c>
      <c r="B5368" t="s">
        <v>6</v>
      </c>
      <c r="C5368" t="s">
        <v>186</v>
      </c>
      <c r="D5368" t="s">
        <v>78</v>
      </c>
      <c r="E5368">
        <v>19</v>
      </c>
      <c r="F5368">
        <v>185000</v>
      </c>
    </row>
    <row r="5369" spans="1:6" x14ac:dyDescent="0.25">
      <c r="A5369">
        <v>30</v>
      </c>
      <c r="B5369" t="s">
        <v>9</v>
      </c>
      <c r="C5369" t="s">
        <v>185</v>
      </c>
      <c r="D5369" t="s">
        <v>202</v>
      </c>
      <c r="E5369">
        <v>4</v>
      </c>
      <c r="F5369">
        <v>65000</v>
      </c>
    </row>
    <row r="5370" spans="1:6" x14ac:dyDescent="0.25">
      <c r="A5370">
        <v>34</v>
      </c>
      <c r="B5370" t="s">
        <v>6</v>
      </c>
      <c r="C5370" t="s">
        <v>185</v>
      </c>
      <c r="D5370" t="s">
        <v>27</v>
      </c>
      <c r="E5370">
        <v>9</v>
      </c>
      <c r="F5370">
        <v>130000</v>
      </c>
    </row>
    <row r="5371" spans="1:6" x14ac:dyDescent="0.25">
      <c r="A5371">
        <v>25</v>
      </c>
      <c r="B5371" t="s">
        <v>9</v>
      </c>
      <c r="C5371" t="s">
        <v>196</v>
      </c>
      <c r="D5371" t="s">
        <v>14</v>
      </c>
      <c r="E5371">
        <v>0</v>
      </c>
      <c r="F5371">
        <v>25000</v>
      </c>
    </row>
    <row r="5372" spans="1:6" x14ac:dyDescent="0.25">
      <c r="A5372">
        <v>31</v>
      </c>
      <c r="B5372" t="s">
        <v>6</v>
      </c>
      <c r="C5372" t="s">
        <v>186</v>
      </c>
      <c r="D5372" t="s">
        <v>23</v>
      </c>
      <c r="E5372">
        <v>6</v>
      </c>
      <c r="F5372">
        <v>100000</v>
      </c>
    </row>
    <row r="5373" spans="1:6" x14ac:dyDescent="0.25">
      <c r="A5373">
        <v>27</v>
      </c>
      <c r="B5373" t="s">
        <v>9</v>
      </c>
      <c r="C5373" t="s">
        <v>185</v>
      </c>
      <c r="D5373" t="s">
        <v>65</v>
      </c>
      <c r="E5373">
        <v>3</v>
      </c>
      <c r="F5373">
        <v>55000</v>
      </c>
    </row>
    <row r="5374" spans="1:6" x14ac:dyDescent="0.25">
      <c r="A5374">
        <v>33</v>
      </c>
      <c r="B5374" t="s">
        <v>6</v>
      </c>
      <c r="C5374" t="s">
        <v>12</v>
      </c>
      <c r="D5374" t="s">
        <v>92</v>
      </c>
      <c r="E5374">
        <v>10</v>
      </c>
      <c r="F5374">
        <v>150000</v>
      </c>
    </row>
    <row r="5375" spans="1:6" x14ac:dyDescent="0.25">
      <c r="A5375">
        <v>27</v>
      </c>
      <c r="B5375" t="s">
        <v>6</v>
      </c>
      <c r="C5375" t="s">
        <v>185</v>
      </c>
      <c r="D5375" t="s">
        <v>8</v>
      </c>
      <c r="E5375">
        <v>3</v>
      </c>
      <c r="F5375">
        <v>85000</v>
      </c>
    </row>
    <row r="5376" spans="1:6" x14ac:dyDescent="0.25">
      <c r="A5376">
        <v>35</v>
      </c>
      <c r="B5376" t="s">
        <v>9</v>
      </c>
      <c r="C5376" t="s">
        <v>186</v>
      </c>
      <c r="D5376" t="s">
        <v>204</v>
      </c>
      <c r="E5376">
        <v>11</v>
      </c>
      <c r="F5376">
        <v>160000</v>
      </c>
    </row>
    <row r="5377" spans="1:6" x14ac:dyDescent="0.25">
      <c r="A5377">
        <v>24</v>
      </c>
      <c r="B5377" t="s">
        <v>6</v>
      </c>
      <c r="C5377" t="s">
        <v>185</v>
      </c>
      <c r="D5377" t="s">
        <v>23</v>
      </c>
      <c r="E5377">
        <v>1</v>
      </c>
      <c r="F5377">
        <v>55000</v>
      </c>
    </row>
    <row r="5378" spans="1:6" x14ac:dyDescent="0.25">
      <c r="A5378">
        <v>28</v>
      </c>
      <c r="B5378" t="s">
        <v>9</v>
      </c>
      <c r="C5378" t="s">
        <v>12</v>
      </c>
      <c r="D5378" t="s">
        <v>43</v>
      </c>
      <c r="E5378">
        <v>5</v>
      </c>
      <c r="F5378">
        <v>100000</v>
      </c>
    </row>
    <row r="5379" spans="1:6" x14ac:dyDescent="0.25">
      <c r="A5379">
        <v>32</v>
      </c>
      <c r="B5379" t="s">
        <v>6</v>
      </c>
      <c r="C5379" t="s">
        <v>185</v>
      </c>
      <c r="D5379" t="s">
        <v>24</v>
      </c>
      <c r="E5379">
        <v>8</v>
      </c>
      <c r="F5379">
        <v>120000</v>
      </c>
    </row>
    <row r="5380" spans="1:6" x14ac:dyDescent="0.25">
      <c r="A5380">
        <v>26</v>
      </c>
      <c r="B5380" t="s">
        <v>9</v>
      </c>
      <c r="C5380" t="s">
        <v>185</v>
      </c>
      <c r="D5380" t="s">
        <v>63</v>
      </c>
      <c r="E5380">
        <v>2</v>
      </c>
      <c r="F5380">
        <v>50000</v>
      </c>
    </row>
    <row r="5381" spans="1:6" x14ac:dyDescent="0.25">
      <c r="A5381">
        <v>41</v>
      </c>
      <c r="B5381" t="s">
        <v>6</v>
      </c>
      <c r="C5381" t="s">
        <v>186</v>
      </c>
      <c r="D5381" t="s">
        <v>78</v>
      </c>
      <c r="E5381">
        <v>19</v>
      </c>
      <c r="F5381">
        <v>185000</v>
      </c>
    </row>
    <row r="5382" spans="1:6" x14ac:dyDescent="0.25">
      <c r="A5382">
        <v>29</v>
      </c>
      <c r="B5382" t="s">
        <v>9</v>
      </c>
      <c r="C5382" t="s">
        <v>185</v>
      </c>
      <c r="D5382" t="s">
        <v>202</v>
      </c>
      <c r="E5382">
        <v>4</v>
      </c>
      <c r="F5382">
        <v>65000</v>
      </c>
    </row>
    <row r="5383" spans="1:6" x14ac:dyDescent="0.25">
      <c r="A5383">
        <v>33</v>
      </c>
      <c r="B5383" t="s">
        <v>6</v>
      </c>
      <c r="C5383" t="s">
        <v>185</v>
      </c>
      <c r="D5383" t="s">
        <v>27</v>
      </c>
      <c r="E5383">
        <v>9</v>
      </c>
      <c r="F5383">
        <v>130000</v>
      </c>
    </row>
    <row r="5384" spans="1:6" x14ac:dyDescent="0.25">
      <c r="A5384">
        <v>24</v>
      </c>
      <c r="B5384" t="s">
        <v>9</v>
      </c>
      <c r="C5384" t="s">
        <v>196</v>
      </c>
      <c r="D5384" t="s">
        <v>14</v>
      </c>
      <c r="E5384">
        <v>0</v>
      </c>
      <c r="F5384">
        <v>25000</v>
      </c>
    </row>
    <row r="5385" spans="1:6" x14ac:dyDescent="0.25">
      <c r="A5385">
        <v>30</v>
      </c>
      <c r="B5385" t="s">
        <v>6</v>
      </c>
      <c r="C5385" t="s">
        <v>186</v>
      </c>
      <c r="D5385" t="s">
        <v>23</v>
      </c>
      <c r="E5385">
        <v>6</v>
      </c>
      <c r="F5385">
        <v>100000</v>
      </c>
    </row>
    <row r="5386" spans="1:6" x14ac:dyDescent="0.25">
      <c r="A5386">
        <v>26</v>
      </c>
      <c r="B5386" t="s">
        <v>9</v>
      </c>
      <c r="C5386" t="s">
        <v>185</v>
      </c>
      <c r="D5386" t="s">
        <v>65</v>
      </c>
      <c r="E5386">
        <v>3</v>
      </c>
      <c r="F5386">
        <v>55000</v>
      </c>
    </row>
    <row r="5387" spans="1:6" x14ac:dyDescent="0.25">
      <c r="A5387">
        <v>32</v>
      </c>
      <c r="B5387" t="s">
        <v>6</v>
      </c>
      <c r="C5387" t="s">
        <v>12</v>
      </c>
      <c r="D5387" t="s">
        <v>92</v>
      </c>
      <c r="E5387">
        <v>10</v>
      </c>
      <c r="F5387">
        <v>150000</v>
      </c>
    </row>
    <row r="5388" spans="1:6" x14ac:dyDescent="0.25">
      <c r="A5388">
        <v>22</v>
      </c>
      <c r="B5388" t="s">
        <v>9</v>
      </c>
      <c r="C5388" t="s">
        <v>196</v>
      </c>
      <c r="D5388" t="s">
        <v>203</v>
      </c>
      <c r="E5388">
        <v>0</v>
      </c>
      <c r="F5388">
        <v>25000</v>
      </c>
    </row>
    <row r="5389" spans="1:6" x14ac:dyDescent="0.25">
      <c r="A5389">
        <v>37</v>
      </c>
      <c r="B5389" t="s">
        <v>6</v>
      </c>
      <c r="C5389" t="s">
        <v>185</v>
      </c>
      <c r="D5389" t="s">
        <v>17</v>
      </c>
      <c r="E5389">
        <v>13</v>
      </c>
      <c r="F5389">
        <v>160000</v>
      </c>
    </row>
    <row r="5390" spans="1:6" x14ac:dyDescent="0.25">
      <c r="A5390">
        <v>38</v>
      </c>
      <c r="B5390" t="s">
        <v>9</v>
      </c>
      <c r="C5390" t="s">
        <v>186</v>
      </c>
      <c r="D5390" t="s">
        <v>27</v>
      </c>
      <c r="E5390">
        <v>14</v>
      </c>
      <c r="F5390">
        <v>170000</v>
      </c>
    </row>
    <row r="5391" spans="1:6" x14ac:dyDescent="0.25">
      <c r="A5391">
        <v>27</v>
      </c>
      <c r="B5391" t="s">
        <v>6</v>
      </c>
      <c r="C5391" t="s">
        <v>185</v>
      </c>
      <c r="D5391" t="s">
        <v>139</v>
      </c>
      <c r="E5391">
        <v>1</v>
      </c>
      <c r="F5391">
        <v>55000</v>
      </c>
    </row>
    <row r="5392" spans="1:6" x14ac:dyDescent="0.25">
      <c r="A5392">
        <v>31</v>
      </c>
      <c r="B5392" t="s">
        <v>9</v>
      </c>
      <c r="C5392" t="s">
        <v>185</v>
      </c>
      <c r="D5392" t="s">
        <v>19</v>
      </c>
      <c r="E5392">
        <v>4</v>
      </c>
      <c r="F5392">
        <v>65000</v>
      </c>
    </row>
    <row r="5393" spans="1:6" x14ac:dyDescent="0.25">
      <c r="A5393">
        <v>29</v>
      </c>
      <c r="B5393" t="s">
        <v>6</v>
      </c>
      <c r="C5393" t="s">
        <v>185</v>
      </c>
      <c r="D5393" t="s">
        <v>40</v>
      </c>
      <c r="E5393">
        <v>3</v>
      </c>
      <c r="F5393">
        <v>60000</v>
      </c>
    </row>
    <row r="5394" spans="1:6" x14ac:dyDescent="0.25">
      <c r="A5394">
        <v>34</v>
      </c>
      <c r="B5394" t="s">
        <v>9</v>
      </c>
      <c r="C5394" t="s">
        <v>12</v>
      </c>
      <c r="D5394" t="s">
        <v>75</v>
      </c>
      <c r="E5394">
        <v>11</v>
      </c>
      <c r="F5394">
        <v>160000</v>
      </c>
    </row>
    <row r="5395" spans="1:6" x14ac:dyDescent="0.25">
      <c r="A5395">
        <v>26</v>
      </c>
      <c r="B5395" t="s">
        <v>6</v>
      </c>
      <c r="C5395" t="s">
        <v>185</v>
      </c>
      <c r="D5395" t="s">
        <v>16</v>
      </c>
      <c r="E5395">
        <v>2</v>
      </c>
      <c r="F5395">
        <v>50000</v>
      </c>
    </row>
    <row r="5396" spans="1:6" x14ac:dyDescent="0.25">
      <c r="A5396">
        <v>31</v>
      </c>
      <c r="B5396" t="s">
        <v>9</v>
      </c>
      <c r="C5396" t="s">
        <v>186</v>
      </c>
      <c r="D5396" t="s">
        <v>35</v>
      </c>
      <c r="E5396">
        <v>8</v>
      </c>
      <c r="F5396">
        <v>120000</v>
      </c>
    </row>
    <row r="5397" spans="1:6" x14ac:dyDescent="0.25">
      <c r="A5397">
        <v>27</v>
      </c>
      <c r="B5397" t="s">
        <v>6</v>
      </c>
      <c r="C5397" t="s">
        <v>185</v>
      </c>
      <c r="D5397" t="s">
        <v>139</v>
      </c>
      <c r="E5397">
        <v>1</v>
      </c>
      <c r="F5397">
        <v>55000</v>
      </c>
    </row>
    <row r="5398" spans="1:6" x14ac:dyDescent="0.25">
      <c r="A5398">
        <v>31</v>
      </c>
      <c r="B5398" t="s">
        <v>9</v>
      </c>
      <c r="C5398" t="s">
        <v>185</v>
      </c>
      <c r="D5398" t="s">
        <v>19</v>
      </c>
      <c r="E5398">
        <v>4</v>
      </c>
      <c r="F5398">
        <v>65000</v>
      </c>
    </row>
    <row r="5399" spans="1:6" x14ac:dyDescent="0.25">
      <c r="A5399">
        <v>29</v>
      </c>
      <c r="B5399" t="s">
        <v>6</v>
      </c>
      <c r="C5399" t="s">
        <v>185</v>
      </c>
      <c r="D5399" t="s">
        <v>40</v>
      </c>
      <c r="E5399">
        <v>3</v>
      </c>
      <c r="F5399">
        <v>60000</v>
      </c>
    </row>
    <row r="5400" spans="1:6" x14ac:dyDescent="0.25">
      <c r="A5400">
        <v>34</v>
      </c>
      <c r="B5400" t="s">
        <v>9</v>
      </c>
      <c r="C5400" t="s">
        <v>12</v>
      </c>
      <c r="D5400" t="s">
        <v>75</v>
      </c>
      <c r="E5400">
        <v>11</v>
      </c>
      <c r="F5400">
        <v>160000</v>
      </c>
    </row>
    <row r="5401" spans="1:6" x14ac:dyDescent="0.25">
      <c r="A5401">
        <v>26</v>
      </c>
      <c r="B5401" t="s">
        <v>6</v>
      </c>
      <c r="C5401" t="s">
        <v>185</v>
      </c>
      <c r="D5401" t="s">
        <v>16</v>
      </c>
      <c r="E5401">
        <v>2</v>
      </c>
      <c r="F5401">
        <v>50000</v>
      </c>
    </row>
    <row r="5402" spans="1:6" x14ac:dyDescent="0.25">
      <c r="A5402">
        <v>31</v>
      </c>
      <c r="B5402" t="s">
        <v>9</v>
      </c>
      <c r="C5402" t="s">
        <v>186</v>
      </c>
      <c r="D5402" t="s">
        <v>35</v>
      </c>
      <c r="E5402">
        <v>8</v>
      </c>
      <c r="F5402">
        <v>120000</v>
      </c>
    </row>
    <row r="5403" spans="1:6" x14ac:dyDescent="0.25">
      <c r="A5403">
        <v>27</v>
      </c>
      <c r="B5403" t="s">
        <v>6</v>
      </c>
      <c r="C5403" t="s">
        <v>185</v>
      </c>
      <c r="D5403" t="s">
        <v>8</v>
      </c>
      <c r="E5403">
        <v>3</v>
      </c>
      <c r="F5403">
        <v>85000</v>
      </c>
    </row>
    <row r="5404" spans="1:6" x14ac:dyDescent="0.25">
      <c r="A5404">
        <v>35</v>
      </c>
      <c r="B5404" t="s">
        <v>9</v>
      </c>
      <c r="C5404" t="s">
        <v>186</v>
      </c>
      <c r="D5404" t="s">
        <v>204</v>
      </c>
      <c r="E5404">
        <v>11</v>
      </c>
      <c r="F5404">
        <v>160000</v>
      </c>
    </row>
    <row r="5405" spans="1:6" x14ac:dyDescent="0.25">
      <c r="A5405">
        <v>24</v>
      </c>
      <c r="B5405" t="s">
        <v>6</v>
      </c>
      <c r="C5405" t="s">
        <v>185</v>
      </c>
      <c r="D5405" t="s">
        <v>23</v>
      </c>
      <c r="E5405">
        <v>1</v>
      </c>
      <c r="F5405">
        <v>55000</v>
      </c>
    </row>
    <row r="5406" spans="1:6" x14ac:dyDescent="0.25">
      <c r="A5406">
        <v>28</v>
      </c>
      <c r="B5406" t="s">
        <v>9</v>
      </c>
      <c r="C5406" t="s">
        <v>12</v>
      </c>
      <c r="D5406" t="s">
        <v>43</v>
      </c>
      <c r="E5406">
        <v>5</v>
      </c>
      <c r="F5406">
        <v>100000</v>
      </c>
    </row>
    <row r="5407" spans="1:6" x14ac:dyDescent="0.25">
      <c r="A5407">
        <v>32</v>
      </c>
      <c r="B5407" t="s">
        <v>6</v>
      </c>
      <c r="C5407" t="s">
        <v>185</v>
      </c>
      <c r="D5407" t="s">
        <v>24</v>
      </c>
      <c r="E5407">
        <v>8</v>
      </c>
      <c r="F5407">
        <v>120000</v>
      </c>
    </row>
    <row r="5408" spans="1:6" x14ac:dyDescent="0.25">
      <c r="A5408">
        <v>26</v>
      </c>
      <c r="B5408" t="s">
        <v>9</v>
      </c>
      <c r="C5408" t="s">
        <v>185</v>
      </c>
      <c r="D5408" t="s">
        <v>63</v>
      </c>
      <c r="E5408">
        <v>2</v>
      </c>
      <c r="F5408">
        <v>50000</v>
      </c>
    </row>
    <row r="5409" spans="1:6" x14ac:dyDescent="0.25">
      <c r="A5409">
        <v>41</v>
      </c>
      <c r="B5409" t="s">
        <v>6</v>
      </c>
      <c r="C5409" t="s">
        <v>186</v>
      </c>
      <c r="D5409" t="s">
        <v>78</v>
      </c>
      <c r="E5409">
        <v>19</v>
      </c>
      <c r="F5409">
        <v>185000</v>
      </c>
    </row>
    <row r="5410" spans="1:6" x14ac:dyDescent="0.25">
      <c r="A5410">
        <v>29</v>
      </c>
      <c r="B5410" t="s">
        <v>9</v>
      </c>
      <c r="C5410" t="s">
        <v>185</v>
      </c>
      <c r="D5410" t="s">
        <v>202</v>
      </c>
      <c r="E5410">
        <v>4</v>
      </c>
      <c r="F5410">
        <v>65000</v>
      </c>
    </row>
    <row r="5411" spans="1:6" x14ac:dyDescent="0.25">
      <c r="A5411">
        <v>33</v>
      </c>
      <c r="B5411" t="s">
        <v>6</v>
      </c>
      <c r="C5411" t="s">
        <v>185</v>
      </c>
      <c r="D5411" t="s">
        <v>27</v>
      </c>
      <c r="E5411">
        <v>9</v>
      </c>
      <c r="F5411">
        <v>130000</v>
      </c>
    </row>
    <row r="5412" spans="1:6" x14ac:dyDescent="0.25">
      <c r="A5412">
        <v>24</v>
      </c>
      <c r="B5412" t="s">
        <v>9</v>
      </c>
      <c r="C5412" t="s">
        <v>196</v>
      </c>
      <c r="D5412" t="s">
        <v>14</v>
      </c>
      <c r="E5412">
        <v>0</v>
      </c>
      <c r="F5412">
        <v>25000</v>
      </c>
    </row>
    <row r="5413" spans="1:6" x14ac:dyDescent="0.25">
      <c r="A5413">
        <v>30</v>
      </c>
      <c r="B5413" t="s">
        <v>6</v>
      </c>
      <c r="C5413" t="s">
        <v>186</v>
      </c>
      <c r="D5413" t="s">
        <v>23</v>
      </c>
      <c r="E5413">
        <v>6</v>
      </c>
      <c r="F5413">
        <v>100000</v>
      </c>
    </row>
    <row r="5414" spans="1:6" x14ac:dyDescent="0.25">
      <c r="A5414">
        <v>26</v>
      </c>
      <c r="B5414" t="s">
        <v>9</v>
      </c>
      <c r="C5414" t="s">
        <v>185</v>
      </c>
      <c r="D5414" t="s">
        <v>65</v>
      </c>
      <c r="E5414">
        <v>3</v>
      </c>
      <c r="F5414">
        <v>55000</v>
      </c>
    </row>
    <row r="5415" spans="1:6" x14ac:dyDescent="0.25">
      <c r="A5415">
        <v>32</v>
      </c>
      <c r="B5415" t="s">
        <v>6</v>
      </c>
      <c r="C5415" t="s">
        <v>12</v>
      </c>
      <c r="D5415" t="s">
        <v>92</v>
      </c>
      <c r="E5415">
        <v>10</v>
      </c>
      <c r="F5415">
        <v>150000</v>
      </c>
    </row>
    <row r="5416" spans="1:6" x14ac:dyDescent="0.25">
      <c r="A5416">
        <v>22</v>
      </c>
      <c r="B5416" t="s">
        <v>9</v>
      </c>
      <c r="C5416" t="s">
        <v>196</v>
      </c>
      <c r="D5416" t="s">
        <v>203</v>
      </c>
      <c r="E5416">
        <v>0</v>
      </c>
      <c r="F5416">
        <v>25000</v>
      </c>
    </row>
    <row r="5417" spans="1:6" x14ac:dyDescent="0.25">
      <c r="A5417">
        <v>37</v>
      </c>
      <c r="B5417" t="s">
        <v>6</v>
      </c>
      <c r="C5417" t="s">
        <v>185</v>
      </c>
      <c r="D5417" t="s">
        <v>17</v>
      </c>
      <c r="E5417">
        <v>13</v>
      </c>
      <c r="F5417">
        <v>160000</v>
      </c>
    </row>
    <row r="5418" spans="1:6" x14ac:dyDescent="0.25">
      <c r="A5418">
        <v>38</v>
      </c>
      <c r="B5418" t="s">
        <v>9</v>
      </c>
      <c r="C5418" t="s">
        <v>186</v>
      </c>
      <c r="D5418" t="s">
        <v>27</v>
      </c>
      <c r="E5418">
        <v>14</v>
      </c>
      <c r="F5418">
        <v>170000</v>
      </c>
    </row>
    <row r="5419" spans="1:6" x14ac:dyDescent="0.25">
      <c r="A5419">
        <v>27</v>
      </c>
      <c r="B5419" t="s">
        <v>6</v>
      </c>
      <c r="C5419" t="s">
        <v>185</v>
      </c>
      <c r="D5419" t="s">
        <v>139</v>
      </c>
      <c r="E5419">
        <v>1</v>
      </c>
      <c r="F5419">
        <v>55000</v>
      </c>
    </row>
    <row r="5420" spans="1:6" x14ac:dyDescent="0.25">
      <c r="A5420">
        <v>31</v>
      </c>
      <c r="B5420" t="s">
        <v>9</v>
      </c>
      <c r="C5420" t="s">
        <v>185</v>
      </c>
      <c r="D5420" t="s">
        <v>19</v>
      </c>
      <c r="E5420">
        <v>4</v>
      </c>
      <c r="F5420">
        <v>65000</v>
      </c>
    </row>
    <row r="5421" spans="1:6" x14ac:dyDescent="0.25">
      <c r="A5421">
        <v>29</v>
      </c>
      <c r="B5421" t="s">
        <v>6</v>
      </c>
      <c r="C5421" t="s">
        <v>185</v>
      </c>
      <c r="D5421" t="s">
        <v>40</v>
      </c>
      <c r="E5421">
        <v>3</v>
      </c>
      <c r="F5421">
        <v>60000</v>
      </c>
    </row>
    <row r="5422" spans="1:6" x14ac:dyDescent="0.25">
      <c r="A5422">
        <v>34</v>
      </c>
      <c r="B5422" t="s">
        <v>9</v>
      </c>
      <c r="C5422" t="s">
        <v>12</v>
      </c>
      <c r="D5422" t="s">
        <v>75</v>
      </c>
      <c r="E5422">
        <v>11</v>
      </c>
      <c r="F5422">
        <v>160000</v>
      </c>
    </row>
    <row r="5423" spans="1:6" x14ac:dyDescent="0.25">
      <c r="A5423">
        <v>26</v>
      </c>
      <c r="B5423" t="s">
        <v>6</v>
      </c>
      <c r="C5423" t="s">
        <v>185</v>
      </c>
      <c r="D5423" t="s">
        <v>16</v>
      </c>
      <c r="E5423">
        <v>2</v>
      </c>
      <c r="F5423">
        <v>50000</v>
      </c>
    </row>
    <row r="5424" spans="1:6" x14ac:dyDescent="0.25">
      <c r="A5424">
        <v>31</v>
      </c>
      <c r="B5424" t="s">
        <v>9</v>
      </c>
      <c r="C5424" t="s">
        <v>186</v>
      </c>
      <c r="D5424" t="s">
        <v>35</v>
      </c>
      <c r="E5424">
        <v>8</v>
      </c>
      <c r="F5424">
        <v>120000</v>
      </c>
    </row>
    <row r="5425" spans="1:6" x14ac:dyDescent="0.25">
      <c r="A5425">
        <v>27</v>
      </c>
      <c r="B5425" t="s">
        <v>6</v>
      </c>
      <c r="C5425" t="s">
        <v>185</v>
      </c>
      <c r="D5425" t="s">
        <v>139</v>
      </c>
      <c r="E5425">
        <v>1</v>
      </c>
      <c r="F5425">
        <v>55000</v>
      </c>
    </row>
    <row r="5426" spans="1:6" x14ac:dyDescent="0.25">
      <c r="A5426">
        <v>31</v>
      </c>
      <c r="B5426" t="s">
        <v>9</v>
      </c>
      <c r="C5426" t="s">
        <v>185</v>
      </c>
      <c r="D5426" t="s">
        <v>19</v>
      </c>
      <c r="E5426">
        <v>4</v>
      </c>
      <c r="F5426">
        <v>65000</v>
      </c>
    </row>
    <row r="5427" spans="1:6" x14ac:dyDescent="0.25">
      <c r="A5427">
        <v>29</v>
      </c>
      <c r="B5427" t="s">
        <v>6</v>
      </c>
      <c r="C5427" t="s">
        <v>185</v>
      </c>
      <c r="D5427" t="s">
        <v>40</v>
      </c>
      <c r="E5427">
        <v>3</v>
      </c>
      <c r="F5427">
        <v>60000</v>
      </c>
    </row>
    <row r="5428" spans="1:6" x14ac:dyDescent="0.25">
      <c r="A5428">
        <v>34</v>
      </c>
      <c r="B5428" t="s">
        <v>9</v>
      </c>
      <c r="C5428" t="s">
        <v>12</v>
      </c>
      <c r="D5428" t="s">
        <v>75</v>
      </c>
      <c r="E5428">
        <v>11</v>
      </c>
      <c r="F5428">
        <v>160000</v>
      </c>
    </row>
    <row r="5429" spans="1:6" x14ac:dyDescent="0.25">
      <c r="A5429">
        <v>26</v>
      </c>
      <c r="B5429" t="s">
        <v>6</v>
      </c>
      <c r="C5429" t="s">
        <v>185</v>
      </c>
      <c r="D5429" t="s">
        <v>16</v>
      </c>
      <c r="E5429">
        <v>2</v>
      </c>
      <c r="F5429">
        <v>50000</v>
      </c>
    </row>
    <row r="5430" spans="1:6" x14ac:dyDescent="0.25">
      <c r="A5430">
        <v>31</v>
      </c>
      <c r="B5430" t="s">
        <v>9</v>
      </c>
      <c r="C5430" t="s">
        <v>186</v>
      </c>
      <c r="D5430" t="s">
        <v>35</v>
      </c>
      <c r="E5430">
        <v>8</v>
      </c>
      <c r="F5430">
        <v>120000</v>
      </c>
    </row>
    <row r="5431" spans="1:6" x14ac:dyDescent="0.25">
      <c r="A5431">
        <v>27</v>
      </c>
      <c r="B5431" t="s">
        <v>6</v>
      </c>
      <c r="C5431" t="s">
        <v>185</v>
      </c>
      <c r="D5431" t="s">
        <v>8</v>
      </c>
      <c r="E5431">
        <v>3</v>
      </c>
      <c r="F5431">
        <v>85000</v>
      </c>
    </row>
    <row r="5432" spans="1:6" x14ac:dyDescent="0.25">
      <c r="A5432">
        <v>35</v>
      </c>
      <c r="B5432" t="s">
        <v>9</v>
      </c>
      <c r="C5432" t="s">
        <v>186</v>
      </c>
      <c r="D5432" t="s">
        <v>204</v>
      </c>
      <c r="E5432">
        <v>11</v>
      </c>
      <c r="F5432">
        <v>160000</v>
      </c>
    </row>
    <row r="5433" spans="1:6" x14ac:dyDescent="0.25">
      <c r="A5433">
        <v>24</v>
      </c>
      <c r="B5433" t="s">
        <v>6</v>
      </c>
      <c r="C5433" t="s">
        <v>185</v>
      </c>
      <c r="D5433" t="s">
        <v>23</v>
      </c>
      <c r="E5433">
        <v>1</v>
      </c>
      <c r="F5433">
        <v>55000</v>
      </c>
    </row>
    <row r="5434" spans="1:6" x14ac:dyDescent="0.25">
      <c r="A5434">
        <v>28</v>
      </c>
      <c r="B5434" t="s">
        <v>9</v>
      </c>
      <c r="C5434" t="s">
        <v>12</v>
      </c>
      <c r="D5434" t="s">
        <v>43</v>
      </c>
      <c r="E5434">
        <v>5</v>
      </c>
      <c r="F5434">
        <v>100000</v>
      </c>
    </row>
    <row r="5435" spans="1:6" x14ac:dyDescent="0.25">
      <c r="A5435">
        <v>32</v>
      </c>
      <c r="B5435" t="s">
        <v>6</v>
      </c>
      <c r="C5435" t="s">
        <v>185</v>
      </c>
      <c r="D5435" t="s">
        <v>24</v>
      </c>
      <c r="E5435">
        <v>8</v>
      </c>
      <c r="F5435">
        <v>120000</v>
      </c>
    </row>
    <row r="5436" spans="1:6" x14ac:dyDescent="0.25">
      <c r="A5436">
        <v>26</v>
      </c>
      <c r="B5436" t="s">
        <v>9</v>
      </c>
      <c r="C5436" t="s">
        <v>185</v>
      </c>
      <c r="D5436" t="s">
        <v>63</v>
      </c>
      <c r="E5436">
        <v>2</v>
      </c>
      <c r="F5436">
        <v>50000</v>
      </c>
    </row>
    <row r="5437" spans="1:6" x14ac:dyDescent="0.25">
      <c r="A5437">
        <v>41</v>
      </c>
      <c r="B5437" t="s">
        <v>6</v>
      </c>
      <c r="C5437" t="s">
        <v>186</v>
      </c>
      <c r="D5437" t="s">
        <v>78</v>
      </c>
      <c r="E5437">
        <v>19</v>
      </c>
      <c r="F5437">
        <v>185000</v>
      </c>
    </row>
    <row r="5438" spans="1:6" x14ac:dyDescent="0.25">
      <c r="A5438">
        <v>29</v>
      </c>
      <c r="B5438" t="s">
        <v>9</v>
      </c>
      <c r="C5438" t="s">
        <v>185</v>
      </c>
      <c r="D5438" t="s">
        <v>202</v>
      </c>
      <c r="E5438">
        <v>4</v>
      </c>
      <c r="F5438">
        <v>65000</v>
      </c>
    </row>
    <row r="5439" spans="1:6" x14ac:dyDescent="0.25">
      <c r="A5439">
        <v>33</v>
      </c>
      <c r="B5439" t="s">
        <v>6</v>
      </c>
      <c r="C5439" t="s">
        <v>185</v>
      </c>
      <c r="D5439" t="s">
        <v>27</v>
      </c>
      <c r="E5439">
        <v>9</v>
      </c>
      <c r="F5439">
        <v>130000</v>
      </c>
    </row>
    <row r="5440" spans="1:6" x14ac:dyDescent="0.25">
      <c r="A5440">
        <v>24</v>
      </c>
      <c r="B5440" t="s">
        <v>9</v>
      </c>
      <c r="C5440" t="s">
        <v>196</v>
      </c>
      <c r="D5440" t="s">
        <v>14</v>
      </c>
      <c r="E5440">
        <v>0</v>
      </c>
      <c r="F5440">
        <v>25000</v>
      </c>
    </row>
    <row r="5441" spans="1:6" x14ac:dyDescent="0.25">
      <c r="A5441">
        <v>30</v>
      </c>
      <c r="B5441" t="s">
        <v>6</v>
      </c>
      <c r="C5441" t="s">
        <v>186</v>
      </c>
      <c r="D5441" t="s">
        <v>23</v>
      </c>
      <c r="E5441">
        <v>6</v>
      </c>
      <c r="F5441">
        <v>100000</v>
      </c>
    </row>
    <row r="5442" spans="1:6" x14ac:dyDescent="0.25">
      <c r="A5442">
        <v>26</v>
      </c>
      <c r="B5442" t="s">
        <v>9</v>
      </c>
      <c r="C5442" t="s">
        <v>185</v>
      </c>
      <c r="D5442" t="s">
        <v>65</v>
      </c>
      <c r="E5442">
        <v>3</v>
      </c>
      <c r="F5442">
        <v>55000</v>
      </c>
    </row>
    <row r="5443" spans="1:6" x14ac:dyDescent="0.25">
      <c r="A5443">
        <v>32</v>
      </c>
      <c r="B5443" t="s">
        <v>6</v>
      </c>
      <c r="C5443" t="s">
        <v>12</v>
      </c>
      <c r="D5443" t="s">
        <v>92</v>
      </c>
      <c r="E5443">
        <v>10</v>
      </c>
      <c r="F5443">
        <v>150000</v>
      </c>
    </row>
    <row r="5444" spans="1:6" x14ac:dyDescent="0.25">
      <c r="A5444">
        <v>22</v>
      </c>
      <c r="B5444" t="s">
        <v>9</v>
      </c>
      <c r="C5444" t="s">
        <v>196</v>
      </c>
      <c r="D5444" t="s">
        <v>203</v>
      </c>
      <c r="E5444">
        <v>0</v>
      </c>
      <c r="F5444">
        <v>25000</v>
      </c>
    </row>
    <row r="5445" spans="1:6" x14ac:dyDescent="0.25">
      <c r="A5445">
        <v>37</v>
      </c>
      <c r="B5445" t="s">
        <v>6</v>
      </c>
      <c r="C5445" t="s">
        <v>185</v>
      </c>
      <c r="D5445" t="s">
        <v>17</v>
      </c>
      <c r="E5445">
        <v>13</v>
      </c>
      <c r="F5445">
        <v>160000</v>
      </c>
    </row>
    <row r="5446" spans="1:6" x14ac:dyDescent="0.25">
      <c r="A5446">
        <v>38</v>
      </c>
      <c r="B5446" t="s">
        <v>9</v>
      </c>
      <c r="C5446" t="s">
        <v>186</v>
      </c>
      <c r="D5446" t="s">
        <v>27</v>
      </c>
      <c r="E5446">
        <v>14</v>
      </c>
      <c r="F5446">
        <v>170000</v>
      </c>
    </row>
    <row r="5447" spans="1:6" x14ac:dyDescent="0.25">
      <c r="A5447">
        <v>27</v>
      </c>
      <c r="B5447" t="s">
        <v>6</v>
      </c>
      <c r="C5447" t="s">
        <v>185</v>
      </c>
      <c r="D5447" t="s">
        <v>139</v>
      </c>
      <c r="E5447">
        <v>1</v>
      </c>
      <c r="F5447">
        <v>55000</v>
      </c>
    </row>
    <row r="5448" spans="1:6" x14ac:dyDescent="0.25">
      <c r="A5448">
        <v>31</v>
      </c>
      <c r="B5448" t="s">
        <v>9</v>
      </c>
      <c r="C5448" t="s">
        <v>185</v>
      </c>
      <c r="D5448" t="s">
        <v>19</v>
      </c>
      <c r="E5448">
        <v>4</v>
      </c>
      <c r="F5448">
        <v>65000</v>
      </c>
    </row>
    <row r="5449" spans="1:6" x14ac:dyDescent="0.25">
      <c r="A5449">
        <v>29</v>
      </c>
      <c r="B5449" t="s">
        <v>6</v>
      </c>
      <c r="C5449" t="s">
        <v>185</v>
      </c>
      <c r="D5449" t="s">
        <v>40</v>
      </c>
      <c r="E5449">
        <v>3</v>
      </c>
      <c r="F5449">
        <v>60000</v>
      </c>
    </row>
    <row r="5450" spans="1:6" x14ac:dyDescent="0.25">
      <c r="A5450">
        <v>34</v>
      </c>
      <c r="B5450" t="s">
        <v>9</v>
      </c>
      <c r="C5450" t="s">
        <v>12</v>
      </c>
      <c r="D5450" t="s">
        <v>75</v>
      </c>
      <c r="E5450">
        <v>11</v>
      </c>
      <c r="F5450">
        <v>160000</v>
      </c>
    </row>
    <row r="5451" spans="1:6" x14ac:dyDescent="0.25">
      <c r="A5451">
        <v>26</v>
      </c>
      <c r="B5451" t="s">
        <v>6</v>
      </c>
      <c r="C5451" t="s">
        <v>185</v>
      </c>
      <c r="D5451" t="s">
        <v>16</v>
      </c>
      <c r="E5451">
        <v>2</v>
      </c>
      <c r="F5451">
        <v>50000</v>
      </c>
    </row>
    <row r="5452" spans="1:6" x14ac:dyDescent="0.25">
      <c r="A5452">
        <v>31</v>
      </c>
      <c r="B5452" t="s">
        <v>9</v>
      </c>
      <c r="C5452" t="s">
        <v>186</v>
      </c>
      <c r="D5452" t="s">
        <v>35</v>
      </c>
      <c r="E5452">
        <v>8</v>
      </c>
      <c r="F5452">
        <v>120000</v>
      </c>
    </row>
    <row r="5453" spans="1:6" x14ac:dyDescent="0.25">
      <c r="A5453">
        <v>27</v>
      </c>
      <c r="B5453" t="s">
        <v>6</v>
      </c>
      <c r="C5453" t="s">
        <v>185</v>
      </c>
      <c r="D5453" t="s">
        <v>139</v>
      </c>
      <c r="E5453">
        <v>1</v>
      </c>
      <c r="F5453">
        <v>55000</v>
      </c>
    </row>
    <row r="5454" spans="1:6" x14ac:dyDescent="0.25">
      <c r="A5454">
        <v>31</v>
      </c>
      <c r="B5454" t="s">
        <v>9</v>
      </c>
      <c r="C5454" t="s">
        <v>185</v>
      </c>
      <c r="D5454" t="s">
        <v>19</v>
      </c>
      <c r="E5454">
        <v>4</v>
      </c>
      <c r="F5454">
        <v>65000</v>
      </c>
    </row>
    <row r="5455" spans="1:6" x14ac:dyDescent="0.25">
      <c r="A5455">
        <v>29</v>
      </c>
      <c r="B5455" t="s">
        <v>6</v>
      </c>
      <c r="C5455" t="s">
        <v>185</v>
      </c>
      <c r="D5455" t="s">
        <v>40</v>
      </c>
      <c r="E5455">
        <v>3</v>
      </c>
      <c r="F5455">
        <v>60000</v>
      </c>
    </row>
    <row r="5456" spans="1:6" x14ac:dyDescent="0.25">
      <c r="A5456">
        <v>34</v>
      </c>
      <c r="B5456" t="s">
        <v>9</v>
      </c>
      <c r="C5456" t="s">
        <v>12</v>
      </c>
      <c r="D5456" t="s">
        <v>75</v>
      </c>
      <c r="E5456">
        <v>11</v>
      </c>
      <c r="F5456">
        <v>160000</v>
      </c>
    </row>
    <row r="5457" spans="1:6" x14ac:dyDescent="0.25">
      <c r="A5457">
        <v>26</v>
      </c>
      <c r="B5457" t="s">
        <v>6</v>
      </c>
      <c r="C5457" t="s">
        <v>185</v>
      </c>
      <c r="D5457" t="s">
        <v>16</v>
      </c>
      <c r="E5457">
        <v>2</v>
      </c>
      <c r="F5457">
        <v>50000</v>
      </c>
    </row>
    <row r="5458" spans="1:6" x14ac:dyDescent="0.25">
      <c r="A5458">
        <v>31</v>
      </c>
      <c r="B5458" t="s">
        <v>9</v>
      </c>
      <c r="C5458" t="s">
        <v>186</v>
      </c>
      <c r="D5458" t="s">
        <v>35</v>
      </c>
      <c r="E5458">
        <v>8</v>
      </c>
      <c r="F5458">
        <v>120000</v>
      </c>
    </row>
    <row r="5459" spans="1:6" x14ac:dyDescent="0.25">
      <c r="A5459">
        <v>27</v>
      </c>
      <c r="B5459" t="s">
        <v>6</v>
      </c>
      <c r="C5459" t="s">
        <v>185</v>
      </c>
      <c r="D5459" t="s">
        <v>8</v>
      </c>
      <c r="E5459">
        <v>3</v>
      </c>
      <c r="F5459">
        <v>85000</v>
      </c>
    </row>
    <row r="5460" spans="1:6" x14ac:dyDescent="0.25">
      <c r="A5460">
        <v>35</v>
      </c>
      <c r="B5460" t="s">
        <v>9</v>
      </c>
      <c r="C5460" t="s">
        <v>186</v>
      </c>
      <c r="D5460" t="s">
        <v>204</v>
      </c>
      <c r="E5460">
        <v>11</v>
      </c>
      <c r="F5460">
        <v>160000</v>
      </c>
    </row>
    <row r="5461" spans="1:6" x14ac:dyDescent="0.25">
      <c r="A5461">
        <v>24</v>
      </c>
      <c r="B5461" t="s">
        <v>6</v>
      </c>
      <c r="C5461" t="s">
        <v>185</v>
      </c>
      <c r="D5461" t="s">
        <v>23</v>
      </c>
      <c r="E5461">
        <v>1</v>
      </c>
      <c r="F5461">
        <v>55000</v>
      </c>
    </row>
    <row r="5462" spans="1:6" x14ac:dyDescent="0.25">
      <c r="A5462">
        <v>28</v>
      </c>
      <c r="B5462" t="s">
        <v>9</v>
      </c>
      <c r="C5462" t="s">
        <v>12</v>
      </c>
      <c r="D5462" t="s">
        <v>43</v>
      </c>
      <c r="E5462">
        <v>5</v>
      </c>
      <c r="F5462">
        <v>100000</v>
      </c>
    </row>
    <row r="5463" spans="1:6" x14ac:dyDescent="0.25">
      <c r="A5463">
        <v>32</v>
      </c>
      <c r="B5463" t="s">
        <v>6</v>
      </c>
      <c r="C5463" t="s">
        <v>185</v>
      </c>
      <c r="D5463" t="s">
        <v>24</v>
      </c>
      <c r="E5463">
        <v>8</v>
      </c>
      <c r="F5463">
        <v>120000</v>
      </c>
    </row>
    <row r="5464" spans="1:6" x14ac:dyDescent="0.25">
      <c r="A5464">
        <v>26</v>
      </c>
      <c r="B5464" t="s">
        <v>9</v>
      </c>
      <c r="C5464" t="s">
        <v>185</v>
      </c>
      <c r="D5464" t="s">
        <v>63</v>
      </c>
      <c r="E5464">
        <v>2</v>
      </c>
      <c r="F5464">
        <v>50000</v>
      </c>
    </row>
    <row r="5465" spans="1:6" x14ac:dyDescent="0.25">
      <c r="A5465">
        <v>41</v>
      </c>
      <c r="B5465" t="s">
        <v>6</v>
      </c>
      <c r="C5465" t="s">
        <v>186</v>
      </c>
      <c r="D5465" t="s">
        <v>78</v>
      </c>
      <c r="E5465">
        <v>19</v>
      </c>
      <c r="F5465">
        <v>185000</v>
      </c>
    </row>
    <row r="5466" spans="1:6" x14ac:dyDescent="0.25">
      <c r="A5466">
        <v>29</v>
      </c>
      <c r="B5466" t="s">
        <v>9</v>
      </c>
      <c r="C5466" t="s">
        <v>185</v>
      </c>
      <c r="D5466" t="s">
        <v>202</v>
      </c>
      <c r="E5466">
        <v>4</v>
      </c>
      <c r="F5466">
        <v>65000</v>
      </c>
    </row>
    <row r="5467" spans="1:6" x14ac:dyDescent="0.25">
      <c r="A5467">
        <v>33</v>
      </c>
      <c r="B5467" t="s">
        <v>6</v>
      </c>
      <c r="C5467" t="s">
        <v>185</v>
      </c>
      <c r="D5467" t="s">
        <v>27</v>
      </c>
      <c r="E5467">
        <v>9</v>
      </c>
      <c r="F5467">
        <v>130000</v>
      </c>
    </row>
    <row r="5468" spans="1:6" x14ac:dyDescent="0.25">
      <c r="A5468">
        <v>24</v>
      </c>
      <c r="B5468" t="s">
        <v>9</v>
      </c>
      <c r="C5468" t="s">
        <v>196</v>
      </c>
      <c r="D5468" t="s">
        <v>14</v>
      </c>
      <c r="E5468">
        <v>0</v>
      </c>
      <c r="F5468">
        <v>25000</v>
      </c>
    </row>
    <row r="5469" spans="1:6" x14ac:dyDescent="0.25">
      <c r="A5469">
        <v>30</v>
      </c>
      <c r="B5469" t="s">
        <v>6</v>
      </c>
      <c r="C5469" t="s">
        <v>186</v>
      </c>
      <c r="D5469" t="s">
        <v>23</v>
      </c>
      <c r="E5469">
        <v>6</v>
      </c>
      <c r="F5469">
        <v>100000</v>
      </c>
    </row>
    <row r="5470" spans="1:6" x14ac:dyDescent="0.25">
      <c r="A5470">
        <v>26</v>
      </c>
      <c r="B5470" t="s">
        <v>9</v>
      </c>
      <c r="C5470" t="s">
        <v>185</v>
      </c>
      <c r="D5470" t="s">
        <v>65</v>
      </c>
      <c r="E5470">
        <v>3</v>
      </c>
      <c r="F5470">
        <v>55000</v>
      </c>
    </row>
    <row r="5471" spans="1:6" x14ac:dyDescent="0.25">
      <c r="A5471">
        <v>32</v>
      </c>
      <c r="B5471" t="s">
        <v>6</v>
      </c>
      <c r="C5471" t="s">
        <v>12</v>
      </c>
      <c r="D5471" t="s">
        <v>92</v>
      </c>
      <c r="E5471">
        <v>10</v>
      </c>
      <c r="F5471">
        <v>150000</v>
      </c>
    </row>
    <row r="5472" spans="1:6" x14ac:dyDescent="0.25">
      <c r="A5472">
        <v>22</v>
      </c>
      <c r="B5472" t="s">
        <v>9</v>
      </c>
      <c r="C5472" t="s">
        <v>196</v>
      </c>
      <c r="D5472" t="s">
        <v>203</v>
      </c>
      <c r="E5472">
        <v>0</v>
      </c>
      <c r="F5472">
        <v>25000</v>
      </c>
    </row>
    <row r="5473" spans="1:6" x14ac:dyDescent="0.25">
      <c r="A5473">
        <v>37</v>
      </c>
      <c r="B5473" t="s">
        <v>6</v>
      </c>
      <c r="C5473" t="s">
        <v>185</v>
      </c>
      <c r="D5473" t="s">
        <v>17</v>
      </c>
      <c r="E5473">
        <v>13</v>
      </c>
      <c r="F5473">
        <v>160000</v>
      </c>
    </row>
    <row r="5474" spans="1:6" x14ac:dyDescent="0.25">
      <c r="A5474">
        <v>38</v>
      </c>
      <c r="B5474" t="s">
        <v>9</v>
      </c>
      <c r="C5474" t="s">
        <v>186</v>
      </c>
      <c r="D5474" t="s">
        <v>27</v>
      </c>
      <c r="E5474">
        <v>14</v>
      </c>
      <c r="F5474">
        <v>170000</v>
      </c>
    </row>
    <row r="5475" spans="1:6" x14ac:dyDescent="0.25">
      <c r="A5475">
        <v>27</v>
      </c>
      <c r="B5475" t="s">
        <v>6</v>
      </c>
      <c r="C5475" t="s">
        <v>185</v>
      </c>
      <c r="D5475" t="s">
        <v>139</v>
      </c>
      <c r="E5475">
        <v>1</v>
      </c>
      <c r="F5475">
        <v>55000</v>
      </c>
    </row>
    <row r="5476" spans="1:6" x14ac:dyDescent="0.25">
      <c r="A5476">
        <v>31</v>
      </c>
      <c r="B5476" t="s">
        <v>9</v>
      </c>
      <c r="C5476" t="s">
        <v>185</v>
      </c>
      <c r="D5476" t="s">
        <v>19</v>
      </c>
      <c r="E5476">
        <v>4</v>
      </c>
      <c r="F5476">
        <v>65000</v>
      </c>
    </row>
    <row r="5477" spans="1:6" x14ac:dyDescent="0.25">
      <c r="A5477">
        <v>29</v>
      </c>
      <c r="B5477" t="s">
        <v>6</v>
      </c>
      <c r="C5477" t="s">
        <v>185</v>
      </c>
      <c r="D5477" t="s">
        <v>40</v>
      </c>
      <c r="E5477">
        <v>3</v>
      </c>
      <c r="F5477">
        <v>60000</v>
      </c>
    </row>
    <row r="5478" spans="1:6" x14ac:dyDescent="0.25">
      <c r="A5478">
        <v>34</v>
      </c>
      <c r="B5478" t="s">
        <v>9</v>
      </c>
      <c r="C5478" t="s">
        <v>12</v>
      </c>
      <c r="D5478" t="s">
        <v>75</v>
      </c>
      <c r="E5478">
        <v>11</v>
      </c>
      <c r="F5478">
        <v>160000</v>
      </c>
    </row>
    <row r="5479" spans="1:6" x14ac:dyDescent="0.25">
      <c r="A5479">
        <v>26</v>
      </c>
      <c r="B5479" t="s">
        <v>6</v>
      </c>
      <c r="C5479" t="s">
        <v>185</v>
      </c>
      <c r="D5479" t="s">
        <v>16</v>
      </c>
      <c r="E5479">
        <v>2</v>
      </c>
      <c r="F5479">
        <v>50000</v>
      </c>
    </row>
    <row r="5480" spans="1:6" x14ac:dyDescent="0.25">
      <c r="A5480">
        <v>31</v>
      </c>
      <c r="B5480" t="s">
        <v>9</v>
      </c>
      <c r="C5480" t="s">
        <v>186</v>
      </c>
      <c r="D5480" t="s">
        <v>35</v>
      </c>
      <c r="E5480">
        <v>8</v>
      </c>
      <c r="F5480">
        <v>120000</v>
      </c>
    </row>
    <row r="5481" spans="1:6" x14ac:dyDescent="0.25">
      <c r="A5481">
        <v>27</v>
      </c>
      <c r="B5481" t="s">
        <v>6</v>
      </c>
      <c r="C5481" t="s">
        <v>185</v>
      </c>
      <c r="D5481" t="s">
        <v>139</v>
      </c>
      <c r="E5481">
        <v>1</v>
      </c>
      <c r="F5481">
        <v>55000</v>
      </c>
    </row>
    <row r="5482" spans="1:6" x14ac:dyDescent="0.25">
      <c r="A5482">
        <v>31</v>
      </c>
      <c r="B5482" t="s">
        <v>9</v>
      </c>
      <c r="C5482" t="s">
        <v>185</v>
      </c>
      <c r="D5482" t="s">
        <v>19</v>
      </c>
      <c r="E5482">
        <v>4</v>
      </c>
      <c r="F5482">
        <v>65000</v>
      </c>
    </row>
    <row r="5483" spans="1:6" x14ac:dyDescent="0.25">
      <c r="A5483">
        <v>29</v>
      </c>
      <c r="B5483" t="s">
        <v>6</v>
      </c>
      <c r="C5483" t="s">
        <v>185</v>
      </c>
      <c r="D5483" t="s">
        <v>40</v>
      </c>
      <c r="E5483">
        <v>3</v>
      </c>
      <c r="F5483">
        <v>60000</v>
      </c>
    </row>
    <row r="5484" spans="1:6" x14ac:dyDescent="0.25">
      <c r="A5484">
        <v>34</v>
      </c>
      <c r="B5484" t="s">
        <v>9</v>
      </c>
      <c r="C5484" t="s">
        <v>12</v>
      </c>
      <c r="D5484" t="s">
        <v>75</v>
      </c>
      <c r="E5484">
        <v>11</v>
      </c>
      <c r="F5484">
        <v>160000</v>
      </c>
    </row>
    <row r="5485" spans="1:6" x14ac:dyDescent="0.25">
      <c r="A5485">
        <v>26</v>
      </c>
      <c r="B5485" t="s">
        <v>6</v>
      </c>
      <c r="C5485" t="s">
        <v>185</v>
      </c>
      <c r="D5485" t="s">
        <v>16</v>
      </c>
      <c r="E5485">
        <v>2</v>
      </c>
      <c r="F5485">
        <v>50000</v>
      </c>
    </row>
    <row r="5486" spans="1:6" x14ac:dyDescent="0.25">
      <c r="A5486">
        <v>31</v>
      </c>
      <c r="B5486" t="s">
        <v>9</v>
      </c>
      <c r="C5486" t="s">
        <v>186</v>
      </c>
      <c r="D5486" t="s">
        <v>35</v>
      </c>
      <c r="E5486">
        <v>8</v>
      </c>
      <c r="F5486">
        <v>120000</v>
      </c>
    </row>
    <row r="5487" spans="1:6" x14ac:dyDescent="0.25">
      <c r="A5487">
        <v>27</v>
      </c>
      <c r="B5487" t="s">
        <v>6</v>
      </c>
      <c r="C5487" t="s">
        <v>185</v>
      </c>
      <c r="D5487" t="s">
        <v>8</v>
      </c>
      <c r="E5487">
        <v>3</v>
      </c>
      <c r="F5487">
        <v>85000</v>
      </c>
    </row>
    <row r="5488" spans="1:6" x14ac:dyDescent="0.25">
      <c r="A5488">
        <v>35</v>
      </c>
      <c r="B5488" t="s">
        <v>9</v>
      </c>
      <c r="C5488" t="s">
        <v>186</v>
      </c>
      <c r="D5488" t="s">
        <v>204</v>
      </c>
      <c r="E5488">
        <v>11</v>
      </c>
      <c r="F5488">
        <v>160000</v>
      </c>
    </row>
    <row r="5489" spans="1:6" x14ac:dyDescent="0.25">
      <c r="A5489">
        <v>24</v>
      </c>
      <c r="B5489" t="s">
        <v>6</v>
      </c>
      <c r="C5489" t="s">
        <v>185</v>
      </c>
      <c r="D5489" t="s">
        <v>23</v>
      </c>
      <c r="E5489">
        <v>1</v>
      </c>
      <c r="F5489">
        <v>55000</v>
      </c>
    </row>
    <row r="5490" spans="1:6" x14ac:dyDescent="0.25">
      <c r="A5490">
        <v>28</v>
      </c>
      <c r="B5490" t="s">
        <v>9</v>
      </c>
      <c r="C5490" t="s">
        <v>12</v>
      </c>
      <c r="D5490" t="s">
        <v>43</v>
      </c>
      <c r="E5490">
        <v>5</v>
      </c>
      <c r="F5490">
        <v>100000</v>
      </c>
    </row>
    <row r="5491" spans="1:6" x14ac:dyDescent="0.25">
      <c r="A5491">
        <v>32</v>
      </c>
      <c r="B5491" t="s">
        <v>6</v>
      </c>
      <c r="C5491" t="s">
        <v>185</v>
      </c>
      <c r="D5491" t="s">
        <v>24</v>
      </c>
      <c r="E5491">
        <v>8</v>
      </c>
      <c r="F5491">
        <v>120000</v>
      </c>
    </row>
    <row r="5492" spans="1:6" x14ac:dyDescent="0.25">
      <c r="A5492">
        <v>26</v>
      </c>
      <c r="B5492" t="s">
        <v>9</v>
      </c>
      <c r="C5492" t="s">
        <v>185</v>
      </c>
      <c r="D5492" t="s">
        <v>63</v>
      </c>
      <c r="E5492">
        <v>2</v>
      </c>
      <c r="F5492">
        <v>50000</v>
      </c>
    </row>
    <row r="5493" spans="1:6" x14ac:dyDescent="0.25">
      <c r="A5493">
        <v>41</v>
      </c>
      <c r="B5493" t="s">
        <v>6</v>
      </c>
      <c r="C5493" t="s">
        <v>186</v>
      </c>
      <c r="D5493" t="s">
        <v>78</v>
      </c>
      <c r="E5493">
        <v>19</v>
      </c>
      <c r="F5493">
        <v>185000</v>
      </c>
    </row>
    <row r="5494" spans="1:6" x14ac:dyDescent="0.25">
      <c r="A5494">
        <v>29</v>
      </c>
      <c r="B5494" t="s">
        <v>9</v>
      </c>
      <c r="C5494" t="s">
        <v>185</v>
      </c>
      <c r="D5494" t="s">
        <v>202</v>
      </c>
      <c r="E5494">
        <v>4</v>
      </c>
      <c r="F5494">
        <v>65000</v>
      </c>
    </row>
    <row r="5495" spans="1:6" x14ac:dyDescent="0.25">
      <c r="A5495">
        <v>33</v>
      </c>
      <c r="B5495" t="s">
        <v>6</v>
      </c>
      <c r="C5495" t="s">
        <v>185</v>
      </c>
      <c r="D5495" t="s">
        <v>27</v>
      </c>
      <c r="E5495">
        <v>9</v>
      </c>
      <c r="F5495">
        <v>130000</v>
      </c>
    </row>
    <row r="5496" spans="1:6" x14ac:dyDescent="0.25">
      <c r="A5496">
        <v>24</v>
      </c>
      <c r="B5496" t="s">
        <v>9</v>
      </c>
      <c r="C5496" t="s">
        <v>196</v>
      </c>
      <c r="D5496" t="s">
        <v>14</v>
      </c>
      <c r="E5496">
        <v>0</v>
      </c>
      <c r="F5496">
        <v>25000</v>
      </c>
    </row>
    <row r="5497" spans="1:6" x14ac:dyDescent="0.25">
      <c r="A5497">
        <v>30</v>
      </c>
      <c r="B5497" t="s">
        <v>6</v>
      </c>
      <c r="C5497" t="s">
        <v>186</v>
      </c>
      <c r="D5497" t="s">
        <v>23</v>
      </c>
      <c r="E5497">
        <v>6</v>
      </c>
      <c r="F5497">
        <v>100000</v>
      </c>
    </row>
    <row r="5498" spans="1:6" x14ac:dyDescent="0.25">
      <c r="A5498">
        <v>26</v>
      </c>
      <c r="B5498" t="s">
        <v>9</v>
      </c>
      <c r="C5498" t="s">
        <v>185</v>
      </c>
      <c r="D5498" t="s">
        <v>206</v>
      </c>
      <c r="E5498">
        <v>7</v>
      </c>
      <c r="F5498">
        <v>100000</v>
      </c>
    </row>
    <row r="5499" spans="1:6" x14ac:dyDescent="0.25">
      <c r="A5499">
        <v>31</v>
      </c>
      <c r="B5499" t="s">
        <v>6</v>
      </c>
      <c r="C5499" t="s">
        <v>185</v>
      </c>
      <c r="D5499" t="s">
        <v>8</v>
      </c>
      <c r="E5499">
        <v>7</v>
      </c>
      <c r="F5499">
        <v>120000</v>
      </c>
    </row>
    <row r="5500" spans="1:6" x14ac:dyDescent="0.25">
      <c r="A5500">
        <v>26</v>
      </c>
      <c r="B5500" t="s">
        <v>9</v>
      </c>
      <c r="C5500" t="s">
        <v>185</v>
      </c>
      <c r="D5500" t="s">
        <v>63</v>
      </c>
      <c r="E5500">
        <v>2</v>
      </c>
      <c r="F5500">
        <v>50000</v>
      </c>
    </row>
    <row r="5501" spans="1:6" x14ac:dyDescent="0.25">
      <c r="A5501">
        <v>33</v>
      </c>
      <c r="B5501" t="s">
        <v>6</v>
      </c>
      <c r="C5501" t="s">
        <v>186</v>
      </c>
      <c r="D5501" t="s">
        <v>27</v>
      </c>
      <c r="E5501">
        <v>9</v>
      </c>
      <c r="F5501">
        <v>130000</v>
      </c>
    </row>
    <row r="5502" spans="1:6" x14ac:dyDescent="0.25">
      <c r="A5502">
        <v>29</v>
      </c>
      <c r="B5502" t="s">
        <v>9</v>
      </c>
      <c r="C5502" t="s">
        <v>196</v>
      </c>
      <c r="D5502" t="s">
        <v>71</v>
      </c>
      <c r="E5502">
        <v>3</v>
      </c>
      <c r="F5502">
        <v>35000</v>
      </c>
    </row>
    <row r="5503" spans="1:6" x14ac:dyDescent="0.25">
      <c r="A5503">
        <v>36</v>
      </c>
      <c r="B5503" t="s">
        <v>6</v>
      </c>
      <c r="C5503" t="s">
        <v>12</v>
      </c>
      <c r="D5503" t="s">
        <v>92</v>
      </c>
      <c r="E5503">
        <v>13</v>
      </c>
      <c r="F5503">
        <v>160000</v>
      </c>
    </row>
    <row r="5504" spans="1:6" x14ac:dyDescent="0.25">
      <c r="A5504">
        <v>27</v>
      </c>
      <c r="B5504" t="s">
        <v>9</v>
      </c>
      <c r="C5504" t="s">
        <v>185</v>
      </c>
      <c r="D5504" t="s">
        <v>19</v>
      </c>
      <c r="E5504">
        <v>2</v>
      </c>
      <c r="F5504">
        <v>50000</v>
      </c>
    </row>
    <row r="5505" spans="1:6" x14ac:dyDescent="0.25">
      <c r="A5505">
        <v>31</v>
      </c>
      <c r="B5505" t="s">
        <v>6</v>
      </c>
      <c r="C5505" t="s">
        <v>185</v>
      </c>
      <c r="D5505" t="s">
        <v>24</v>
      </c>
      <c r="E5505">
        <v>6</v>
      </c>
      <c r="F5505">
        <v>100000</v>
      </c>
    </row>
    <row r="5506" spans="1:6" x14ac:dyDescent="0.25">
      <c r="A5506">
        <v>28</v>
      </c>
      <c r="B5506" t="s">
        <v>9</v>
      </c>
      <c r="C5506" t="s">
        <v>186</v>
      </c>
      <c r="D5506" t="s">
        <v>23</v>
      </c>
      <c r="E5506">
        <v>4</v>
      </c>
      <c r="F5506">
        <v>80000</v>
      </c>
    </row>
    <row r="5507" spans="1:6" x14ac:dyDescent="0.25">
      <c r="A5507">
        <v>25</v>
      </c>
      <c r="B5507" t="s">
        <v>6</v>
      </c>
      <c r="C5507" t="s">
        <v>185</v>
      </c>
      <c r="D5507" t="s">
        <v>8</v>
      </c>
      <c r="E5507">
        <v>1</v>
      </c>
      <c r="F5507">
        <v>60000</v>
      </c>
    </row>
    <row r="5508" spans="1:6" x14ac:dyDescent="0.25">
      <c r="A5508">
        <v>30</v>
      </c>
      <c r="B5508" t="s">
        <v>9</v>
      </c>
      <c r="C5508" t="s">
        <v>185</v>
      </c>
      <c r="D5508" t="s">
        <v>18</v>
      </c>
      <c r="E5508">
        <v>5</v>
      </c>
      <c r="F5508">
        <v>90000</v>
      </c>
    </row>
    <row r="5509" spans="1:6" x14ac:dyDescent="0.25">
      <c r="A5509">
        <v>34</v>
      </c>
      <c r="B5509" t="s">
        <v>6</v>
      </c>
      <c r="C5509" t="s">
        <v>12</v>
      </c>
      <c r="D5509" t="s">
        <v>75</v>
      </c>
      <c r="E5509">
        <v>11</v>
      </c>
      <c r="F5509">
        <v>170000</v>
      </c>
    </row>
    <row r="5510" spans="1:6" x14ac:dyDescent="0.25">
      <c r="A5510">
        <v>28</v>
      </c>
      <c r="B5510" t="s">
        <v>9</v>
      </c>
      <c r="C5510" t="s">
        <v>185</v>
      </c>
      <c r="D5510" t="s">
        <v>16</v>
      </c>
      <c r="E5510">
        <v>3</v>
      </c>
      <c r="F5510">
        <v>60000</v>
      </c>
    </row>
    <row r="5511" spans="1:6" x14ac:dyDescent="0.25">
      <c r="A5511">
        <v>32</v>
      </c>
      <c r="B5511" t="s">
        <v>6</v>
      </c>
      <c r="C5511" t="s">
        <v>185</v>
      </c>
      <c r="D5511" t="s">
        <v>17</v>
      </c>
      <c r="E5511">
        <v>7</v>
      </c>
      <c r="F5511">
        <v>120000</v>
      </c>
    </row>
    <row r="5512" spans="1:6" x14ac:dyDescent="0.25">
      <c r="A5512">
        <v>24</v>
      </c>
      <c r="B5512" t="s">
        <v>9</v>
      </c>
      <c r="C5512" t="s">
        <v>196</v>
      </c>
      <c r="D5512" t="s">
        <v>203</v>
      </c>
      <c r="E5512">
        <v>0</v>
      </c>
      <c r="F5512">
        <v>25000</v>
      </c>
    </row>
    <row r="5513" spans="1:6" x14ac:dyDescent="0.25">
      <c r="A5513">
        <v>37</v>
      </c>
      <c r="B5513" t="s">
        <v>6</v>
      </c>
      <c r="C5513" t="s">
        <v>186</v>
      </c>
      <c r="D5513" t="s">
        <v>204</v>
      </c>
      <c r="E5513">
        <v>14</v>
      </c>
      <c r="F5513">
        <v>180000</v>
      </c>
    </row>
    <row r="5514" spans="1:6" x14ac:dyDescent="0.25">
      <c r="A5514">
        <v>39</v>
      </c>
      <c r="B5514" t="s">
        <v>9</v>
      </c>
      <c r="C5514" t="s">
        <v>185</v>
      </c>
      <c r="D5514" t="s">
        <v>35</v>
      </c>
      <c r="E5514">
        <v>16</v>
      </c>
      <c r="F5514">
        <v>200000</v>
      </c>
    </row>
    <row r="5515" spans="1:6" x14ac:dyDescent="0.25">
      <c r="A5515">
        <v>26</v>
      </c>
      <c r="B5515" t="s">
        <v>6</v>
      </c>
      <c r="C5515" t="s">
        <v>185</v>
      </c>
      <c r="D5515" t="s">
        <v>40</v>
      </c>
      <c r="E5515">
        <v>2</v>
      </c>
      <c r="F5515">
        <v>50000</v>
      </c>
    </row>
    <row r="5516" spans="1:6" x14ac:dyDescent="0.25">
      <c r="A5516">
        <v>31</v>
      </c>
      <c r="B5516" t="s">
        <v>9</v>
      </c>
      <c r="C5516" t="s">
        <v>12</v>
      </c>
      <c r="D5516" t="s">
        <v>43</v>
      </c>
      <c r="E5516">
        <v>8</v>
      </c>
      <c r="F5516">
        <v>140000</v>
      </c>
    </row>
    <row r="5517" spans="1:6" x14ac:dyDescent="0.25">
      <c r="A5517">
        <v>29</v>
      </c>
      <c r="B5517" t="s">
        <v>6</v>
      </c>
      <c r="C5517" t="s">
        <v>185</v>
      </c>
      <c r="D5517" t="s">
        <v>16</v>
      </c>
      <c r="E5517">
        <v>4</v>
      </c>
      <c r="F5517">
        <v>70000</v>
      </c>
    </row>
    <row r="5518" spans="1:6" x14ac:dyDescent="0.25">
      <c r="A5518">
        <v>33</v>
      </c>
      <c r="B5518" t="s">
        <v>9</v>
      </c>
      <c r="C5518" t="s">
        <v>186</v>
      </c>
      <c r="D5518" t="s">
        <v>27</v>
      </c>
      <c r="E5518">
        <v>9</v>
      </c>
      <c r="F5518">
        <v>130000</v>
      </c>
    </row>
    <row r="5519" spans="1:6" x14ac:dyDescent="0.25">
      <c r="A5519">
        <v>27</v>
      </c>
      <c r="B5519" t="s">
        <v>6</v>
      </c>
      <c r="C5519" t="s">
        <v>185</v>
      </c>
      <c r="D5519" t="s">
        <v>8</v>
      </c>
      <c r="E5519">
        <v>3</v>
      </c>
      <c r="F5519">
        <v>80000</v>
      </c>
    </row>
    <row r="5520" spans="1:6" x14ac:dyDescent="0.25">
      <c r="A5520">
        <v>36</v>
      </c>
      <c r="B5520" t="s">
        <v>9</v>
      </c>
      <c r="C5520" t="s">
        <v>12</v>
      </c>
      <c r="D5520" t="s">
        <v>92</v>
      </c>
      <c r="E5520">
        <v>12</v>
      </c>
      <c r="F5520">
        <v>160000</v>
      </c>
    </row>
    <row r="5521" spans="1:6" x14ac:dyDescent="0.25">
      <c r="A5521">
        <v>25</v>
      </c>
      <c r="B5521" t="s">
        <v>6</v>
      </c>
      <c r="C5521" t="s">
        <v>185</v>
      </c>
      <c r="D5521" t="s">
        <v>17</v>
      </c>
      <c r="E5521">
        <v>1</v>
      </c>
      <c r="F5521">
        <v>55000</v>
      </c>
    </row>
    <row r="5522" spans="1:6" x14ac:dyDescent="0.25">
      <c r="A5522">
        <v>30</v>
      </c>
      <c r="B5522" t="s">
        <v>9</v>
      </c>
      <c r="C5522" t="s">
        <v>185</v>
      </c>
      <c r="D5522" t="s">
        <v>19</v>
      </c>
      <c r="E5522">
        <v>5</v>
      </c>
      <c r="F5522">
        <v>85000</v>
      </c>
    </row>
    <row r="5523" spans="1:6" x14ac:dyDescent="0.25">
      <c r="A5523">
        <v>34</v>
      </c>
      <c r="B5523" t="s">
        <v>6</v>
      </c>
      <c r="C5523" t="s">
        <v>12</v>
      </c>
      <c r="D5523" t="s">
        <v>75</v>
      </c>
      <c r="E5523">
        <v>11</v>
      </c>
      <c r="F5523">
        <v>170000</v>
      </c>
    </row>
    <row r="5524" spans="1:6" x14ac:dyDescent="0.25">
      <c r="A5524">
        <v>28</v>
      </c>
      <c r="B5524" t="s">
        <v>9</v>
      </c>
      <c r="C5524" t="s">
        <v>185</v>
      </c>
      <c r="D5524" t="s">
        <v>16</v>
      </c>
      <c r="E5524">
        <v>3</v>
      </c>
      <c r="F5524">
        <v>60000</v>
      </c>
    </row>
    <row r="5525" spans="1:6" x14ac:dyDescent="0.25">
      <c r="A5525">
        <v>32</v>
      </c>
      <c r="B5525" t="s">
        <v>6</v>
      </c>
      <c r="C5525" t="s">
        <v>185</v>
      </c>
      <c r="D5525" t="s">
        <v>17</v>
      </c>
      <c r="E5525">
        <v>7</v>
      </c>
      <c r="F5525">
        <v>120000</v>
      </c>
    </row>
    <row r="5526" spans="1:6" x14ac:dyDescent="0.25">
      <c r="A5526">
        <v>24</v>
      </c>
      <c r="B5526" t="s">
        <v>9</v>
      </c>
      <c r="C5526" t="s">
        <v>196</v>
      </c>
      <c r="D5526" t="s">
        <v>203</v>
      </c>
      <c r="E5526">
        <v>0</v>
      </c>
      <c r="F5526">
        <v>25000</v>
      </c>
    </row>
    <row r="5527" spans="1:6" x14ac:dyDescent="0.25">
      <c r="A5527">
        <v>37</v>
      </c>
      <c r="B5527" t="s">
        <v>6</v>
      </c>
      <c r="C5527" t="s">
        <v>186</v>
      </c>
      <c r="D5527" t="s">
        <v>204</v>
      </c>
      <c r="E5527">
        <v>14</v>
      </c>
      <c r="F5527">
        <v>180000</v>
      </c>
    </row>
    <row r="5528" spans="1:6" x14ac:dyDescent="0.25">
      <c r="A5528">
        <v>39</v>
      </c>
      <c r="B5528" t="s">
        <v>9</v>
      </c>
      <c r="C5528" t="s">
        <v>185</v>
      </c>
      <c r="D5528" t="s">
        <v>35</v>
      </c>
      <c r="E5528">
        <v>16</v>
      </c>
      <c r="F5528">
        <v>200000</v>
      </c>
    </row>
    <row r="5529" spans="1:6" x14ac:dyDescent="0.25">
      <c r="A5529">
        <v>26</v>
      </c>
      <c r="B5529" t="s">
        <v>6</v>
      </c>
      <c r="C5529" t="s">
        <v>185</v>
      </c>
      <c r="D5529" t="s">
        <v>40</v>
      </c>
      <c r="E5529">
        <v>2</v>
      </c>
      <c r="F5529">
        <v>50000</v>
      </c>
    </row>
    <row r="5530" spans="1:6" x14ac:dyDescent="0.25">
      <c r="A5530">
        <v>31</v>
      </c>
      <c r="B5530" t="s">
        <v>9</v>
      </c>
      <c r="C5530" t="s">
        <v>12</v>
      </c>
      <c r="D5530" t="s">
        <v>43</v>
      </c>
      <c r="E5530">
        <v>8</v>
      </c>
      <c r="F5530">
        <v>140000</v>
      </c>
    </row>
    <row r="5531" spans="1:6" x14ac:dyDescent="0.25">
      <c r="A5531">
        <v>29</v>
      </c>
      <c r="B5531" t="s">
        <v>6</v>
      </c>
      <c r="C5531" t="s">
        <v>185</v>
      </c>
      <c r="D5531" t="s">
        <v>16</v>
      </c>
      <c r="E5531">
        <v>4</v>
      </c>
      <c r="F5531">
        <v>70000</v>
      </c>
    </row>
    <row r="5532" spans="1:6" x14ac:dyDescent="0.25">
      <c r="A5532">
        <v>33</v>
      </c>
      <c r="B5532" t="s">
        <v>9</v>
      </c>
      <c r="C5532" t="s">
        <v>186</v>
      </c>
      <c r="D5532" t="s">
        <v>27</v>
      </c>
      <c r="E5532">
        <v>9</v>
      </c>
      <c r="F5532">
        <v>130000</v>
      </c>
    </row>
    <row r="5533" spans="1:6" x14ac:dyDescent="0.25">
      <c r="A5533">
        <v>27</v>
      </c>
      <c r="B5533" t="s">
        <v>6</v>
      </c>
      <c r="C5533" t="s">
        <v>185</v>
      </c>
      <c r="D5533" t="s">
        <v>8</v>
      </c>
      <c r="E5533">
        <v>3</v>
      </c>
      <c r="F5533">
        <v>80000</v>
      </c>
    </row>
    <row r="5534" spans="1:6" x14ac:dyDescent="0.25">
      <c r="A5534">
        <v>36</v>
      </c>
      <c r="B5534" t="s">
        <v>9</v>
      </c>
      <c r="C5534" t="s">
        <v>12</v>
      </c>
      <c r="D5534" t="s">
        <v>92</v>
      </c>
      <c r="E5534">
        <v>12</v>
      </c>
      <c r="F5534">
        <v>160000</v>
      </c>
    </row>
    <row r="5535" spans="1:6" x14ac:dyDescent="0.25">
      <c r="A5535">
        <v>25</v>
      </c>
      <c r="B5535" t="s">
        <v>6</v>
      </c>
      <c r="C5535" t="s">
        <v>185</v>
      </c>
      <c r="D5535" t="s">
        <v>17</v>
      </c>
      <c r="E5535">
        <v>1</v>
      </c>
      <c r="F5535">
        <v>55000</v>
      </c>
    </row>
    <row r="5536" spans="1:6" x14ac:dyDescent="0.25">
      <c r="A5536">
        <v>30</v>
      </c>
      <c r="B5536" t="s">
        <v>9</v>
      </c>
      <c r="C5536" t="s">
        <v>185</v>
      </c>
      <c r="D5536" t="s">
        <v>19</v>
      </c>
      <c r="E5536">
        <v>5</v>
      </c>
      <c r="F5536">
        <v>85000</v>
      </c>
    </row>
    <row r="5537" spans="1:6" x14ac:dyDescent="0.25">
      <c r="A5537">
        <v>34</v>
      </c>
      <c r="B5537" t="s">
        <v>6</v>
      </c>
      <c r="C5537" t="s">
        <v>12</v>
      </c>
      <c r="D5537" t="s">
        <v>75</v>
      </c>
      <c r="E5537">
        <v>11</v>
      </c>
      <c r="F5537">
        <v>170000</v>
      </c>
    </row>
    <row r="5538" spans="1:6" x14ac:dyDescent="0.25">
      <c r="A5538">
        <v>28</v>
      </c>
      <c r="B5538" t="s">
        <v>9</v>
      </c>
      <c r="C5538" t="s">
        <v>185</v>
      </c>
      <c r="D5538" t="s">
        <v>16</v>
      </c>
      <c r="E5538">
        <v>3</v>
      </c>
      <c r="F5538">
        <v>60000</v>
      </c>
    </row>
    <row r="5539" spans="1:6" x14ac:dyDescent="0.25">
      <c r="A5539">
        <v>32</v>
      </c>
      <c r="B5539" t="s">
        <v>6</v>
      </c>
      <c r="C5539" t="s">
        <v>185</v>
      </c>
      <c r="D5539" t="s">
        <v>17</v>
      </c>
      <c r="E5539">
        <v>7</v>
      </c>
      <c r="F5539">
        <v>120000</v>
      </c>
    </row>
    <row r="5540" spans="1:6" x14ac:dyDescent="0.25">
      <c r="A5540">
        <v>24</v>
      </c>
      <c r="B5540" t="s">
        <v>9</v>
      </c>
      <c r="C5540" t="s">
        <v>196</v>
      </c>
      <c r="D5540" t="s">
        <v>203</v>
      </c>
      <c r="E5540">
        <v>0</v>
      </c>
      <c r="F5540">
        <v>25000</v>
      </c>
    </row>
    <row r="5541" spans="1:6" x14ac:dyDescent="0.25">
      <c r="A5541">
        <v>37</v>
      </c>
      <c r="B5541" t="s">
        <v>6</v>
      </c>
      <c r="C5541" t="s">
        <v>186</v>
      </c>
      <c r="D5541" t="s">
        <v>204</v>
      </c>
      <c r="E5541">
        <v>14</v>
      </c>
      <c r="F5541">
        <v>180000</v>
      </c>
    </row>
    <row r="5542" spans="1:6" x14ac:dyDescent="0.25">
      <c r="A5542">
        <v>39</v>
      </c>
      <c r="B5542" t="s">
        <v>9</v>
      </c>
      <c r="C5542" t="s">
        <v>185</v>
      </c>
      <c r="D5542" t="s">
        <v>35</v>
      </c>
      <c r="E5542">
        <v>16</v>
      </c>
      <c r="F5542">
        <v>200000</v>
      </c>
    </row>
    <row r="5543" spans="1:6" x14ac:dyDescent="0.25">
      <c r="A5543">
        <v>26</v>
      </c>
      <c r="B5543" t="s">
        <v>6</v>
      </c>
      <c r="C5543" t="s">
        <v>185</v>
      </c>
      <c r="D5543" t="s">
        <v>40</v>
      </c>
      <c r="E5543">
        <v>2</v>
      </c>
      <c r="F5543">
        <v>50000</v>
      </c>
    </row>
    <row r="5544" spans="1:6" x14ac:dyDescent="0.25">
      <c r="A5544">
        <v>31</v>
      </c>
      <c r="B5544" t="s">
        <v>9</v>
      </c>
      <c r="C5544" t="s">
        <v>12</v>
      </c>
      <c r="D5544" t="s">
        <v>43</v>
      </c>
      <c r="E5544">
        <v>8</v>
      </c>
      <c r="F5544">
        <v>140000</v>
      </c>
    </row>
    <row r="5545" spans="1:6" x14ac:dyDescent="0.25">
      <c r="A5545">
        <v>29</v>
      </c>
      <c r="B5545" t="s">
        <v>6</v>
      </c>
      <c r="C5545" t="s">
        <v>185</v>
      </c>
      <c r="D5545" t="s">
        <v>16</v>
      </c>
      <c r="E5545">
        <v>4</v>
      </c>
      <c r="F5545">
        <v>70000</v>
      </c>
    </row>
    <row r="5546" spans="1:6" x14ac:dyDescent="0.25">
      <c r="A5546">
        <v>33</v>
      </c>
      <c r="B5546" t="s">
        <v>9</v>
      </c>
      <c r="C5546" t="s">
        <v>186</v>
      </c>
      <c r="D5546" t="s">
        <v>27</v>
      </c>
      <c r="E5546">
        <v>9</v>
      </c>
      <c r="F5546">
        <v>130000</v>
      </c>
    </row>
    <row r="5547" spans="1:6" x14ac:dyDescent="0.25">
      <c r="A5547">
        <v>27</v>
      </c>
      <c r="B5547" t="s">
        <v>6</v>
      </c>
      <c r="C5547" t="s">
        <v>185</v>
      </c>
      <c r="D5547" t="s">
        <v>8</v>
      </c>
      <c r="E5547">
        <v>3</v>
      </c>
      <c r="F5547">
        <v>80000</v>
      </c>
    </row>
    <row r="5548" spans="1:6" x14ac:dyDescent="0.25">
      <c r="A5548">
        <v>36</v>
      </c>
      <c r="B5548" t="s">
        <v>9</v>
      </c>
      <c r="C5548" t="s">
        <v>12</v>
      </c>
      <c r="D5548" t="s">
        <v>92</v>
      </c>
      <c r="E5548">
        <v>12</v>
      </c>
      <c r="F5548">
        <v>160000</v>
      </c>
    </row>
    <row r="5549" spans="1:6" x14ac:dyDescent="0.25">
      <c r="A5549">
        <v>25</v>
      </c>
      <c r="B5549" t="s">
        <v>6</v>
      </c>
      <c r="C5549" t="s">
        <v>185</v>
      </c>
      <c r="D5549" t="s">
        <v>17</v>
      </c>
      <c r="E5549">
        <v>1</v>
      </c>
      <c r="F5549">
        <v>55000</v>
      </c>
    </row>
    <row r="5550" spans="1:6" x14ac:dyDescent="0.25">
      <c r="A5550">
        <v>30</v>
      </c>
      <c r="B5550" t="s">
        <v>9</v>
      </c>
      <c r="C5550" t="s">
        <v>185</v>
      </c>
      <c r="D5550" t="s">
        <v>19</v>
      </c>
      <c r="E5550">
        <v>5</v>
      </c>
      <c r="F5550">
        <v>85000</v>
      </c>
    </row>
    <row r="5551" spans="1:6" x14ac:dyDescent="0.25">
      <c r="A5551">
        <v>34</v>
      </c>
      <c r="B5551" t="s">
        <v>6</v>
      </c>
      <c r="C5551" t="s">
        <v>12</v>
      </c>
      <c r="D5551" t="s">
        <v>75</v>
      </c>
      <c r="E5551">
        <v>11</v>
      </c>
      <c r="F5551">
        <v>170000</v>
      </c>
    </row>
    <row r="5552" spans="1:6" x14ac:dyDescent="0.25">
      <c r="A5552">
        <v>28</v>
      </c>
      <c r="B5552" t="s">
        <v>9</v>
      </c>
      <c r="C5552" t="s">
        <v>185</v>
      </c>
      <c r="D5552" t="s">
        <v>16</v>
      </c>
      <c r="E5552">
        <v>3</v>
      </c>
      <c r="F5552">
        <v>60000</v>
      </c>
    </row>
    <row r="5553" spans="1:6" x14ac:dyDescent="0.25">
      <c r="A5553">
        <v>32</v>
      </c>
      <c r="B5553" t="s">
        <v>6</v>
      </c>
      <c r="C5553" t="s">
        <v>185</v>
      </c>
      <c r="D5553" t="s">
        <v>17</v>
      </c>
      <c r="E5553">
        <v>7</v>
      </c>
      <c r="F5553">
        <v>120000</v>
      </c>
    </row>
    <row r="5554" spans="1:6" x14ac:dyDescent="0.25">
      <c r="A5554">
        <v>24</v>
      </c>
      <c r="B5554" t="s">
        <v>9</v>
      </c>
      <c r="C5554" t="s">
        <v>196</v>
      </c>
      <c r="D5554" t="s">
        <v>203</v>
      </c>
      <c r="E5554">
        <v>0</v>
      </c>
      <c r="F5554">
        <v>25000</v>
      </c>
    </row>
    <row r="5555" spans="1:6" x14ac:dyDescent="0.25">
      <c r="A5555">
        <v>37</v>
      </c>
      <c r="B5555" t="s">
        <v>6</v>
      </c>
      <c r="C5555" t="s">
        <v>186</v>
      </c>
      <c r="D5555" t="s">
        <v>204</v>
      </c>
      <c r="E5555">
        <v>14</v>
      </c>
      <c r="F5555">
        <v>180000</v>
      </c>
    </row>
    <row r="5556" spans="1:6" x14ac:dyDescent="0.25">
      <c r="A5556">
        <v>39</v>
      </c>
      <c r="B5556" t="s">
        <v>9</v>
      </c>
      <c r="C5556" t="s">
        <v>185</v>
      </c>
      <c r="D5556" t="s">
        <v>35</v>
      </c>
      <c r="E5556">
        <v>16</v>
      </c>
      <c r="F5556">
        <v>200000</v>
      </c>
    </row>
    <row r="5557" spans="1:6" x14ac:dyDescent="0.25">
      <c r="A5557">
        <v>26</v>
      </c>
      <c r="B5557" t="s">
        <v>6</v>
      </c>
      <c r="C5557" t="s">
        <v>185</v>
      </c>
      <c r="D5557" t="s">
        <v>40</v>
      </c>
      <c r="E5557">
        <v>2</v>
      </c>
      <c r="F5557">
        <v>50000</v>
      </c>
    </row>
    <row r="5558" spans="1:6" x14ac:dyDescent="0.25">
      <c r="A5558">
        <v>31</v>
      </c>
      <c r="B5558" t="s">
        <v>9</v>
      </c>
      <c r="C5558" t="s">
        <v>12</v>
      </c>
      <c r="D5558" t="s">
        <v>43</v>
      </c>
      <c r="E5558">
        <v>8</v>
      </c>
      <c r="F5558">
        <v>140000</v>
      </c>
    </row>
    <row r="5559" spans="1:6" x14ac:dyDescent="0.25">
      <c r="A5559">
        <v>29</v>
      </c>
      <c r="B5559" t="s">
        <v>6</v>
      </c>
      <c r="C5559" t="s">
        <v>185</v>
      </c>
      <c r="D5559" t="s">
        <v>16</v>
      </c>
      <c r="E5559">
        <v>4</v>
      </c>
      <c r="F5559">
        <v>70000</v>
      </c>
    </row>
    <row r="5560" spans="1:6" x14ac:dyDescent="0.25">
      <c r="A5560">
        <v>33</v>
      </c>
      <c r="B5560" t="s">
        <v>9</v>
      </c>
      <c r="C5560" t="s">
        <v>186</v>
      </c>
      <c r="D5560" t="s">
        <v>27</v>
      </c>
      <c r="E5560">
        <v>9</v>
      </c>
      <c r="F5560">
        <v>130000</v>
      </c>
    </row>
    <row r="5561" spans="1:6" x14ac:dyDescent="0.25">
      <c r="A5561">
        <v>27</v>
      </c>
      <c r="B5561" t="s">
        <v>6</v>
      </c>
      <c r="C5561" t="s">
        <v>185</v>
      </c>
      <c r="D5561" t="s">
        <v>8</v>
      </c>
      <c r="E5561">
        <v>3</v>
      </c>
      <c r="F5561">
        <v>80000</v>
      </c>
    </row>
    <row r="5562" spans="1:6" x14ac:dyDescent="0.25">
      <c r="A5562">
        <v>36</v>
      </c>
      <c r="B5562" t="s">
        <v>9</v>
      </c>
      <c r="C5562" t="s">
        <v>12</v>
      </c>
      <c r="D5562" t="s">
        <v>92</v>
      </c>
      <c r="E5562">
        <v>12</v>
      </c>
      <c r="F5562">
        <v>160000</v>
      </c>
    </row>
    <row r="5563" spans="1:6" x14ac:dyDescent="0.25">
      <c r="A5563">
        <v>25</v>
      </c>
      <c r="B5563" t="s">
        <v>6</v>
      </c>
      <c r="C5563" t="s">
        <v>185</v>
      </c>
      <c r="D5563" t="s">
        <v>17</v>
      </c>
      <c r="E5563">
        <v>1</v>
      </c>
      <c r="F5563">
        <v>55000</v>
      </c>
    </row>
    <row r="5564" spans="1:6" x14ac:dyDescent="0.25">
      <c r="A5564">
        <v>30</v>
      </c>
      <c r="B5564" t="s">
        <v>9</v>
      </c>
      <c r="C5564" t="s">
        <v>185</v>
      </c>
      <c r="D5564" t="s">
        <v>19</v>
      </c>
      <c r="E5564">
        <v>5</v>
      </c>
      <c r="F5564">
        <v>85000</v>
      </c>
    </row>
    <row r="5565" spans="1:6" x14ac:dyDescent="0.25">
      <c r="A5565">
        <v>34</v>
      </c>
      <c r="B5565" t="s">
        <v>6</v>
      </c>
      <c r="C5565" t="s">
        <v>12</v>
      </c>
      <c r="D5565" t="s">
        <v>75</v>
      </c>
      <c r="E5565">
        <v>11</v>
      </c>
      <c r="F5565">
        <v>170000</v>
      </c>
    </row>
    <row r="5566" spans="1:6" x14ac:dyDescent="0.25">
      <c r="A5566">
        <v>28</v>
      </c>
      <c r="B5566" t="s">
        <v>9</v>
      </c>
      <c r="C5566" t="s">
        <v>185</v>
      </c>
      <c r="D5566" t="s">
        <v>16</v>
      </c>
      <c r="E5566">
        <v>3</v>
      </c>
      <c r="F5566">
        <v>60000</v>
      </c>
    </row>
    <row r="5567" spans="1:6" x14ac:dyDescent="0.25">
      <c r="A5567">
        <v>32</v>
      </c>
      <c r="B5567" t="s">
        <v>6</v>
      </c>
      <c r="C5567" t="s">
        <v>185</v>
      </c>
      <c r="D5567" t="s">
        <v>17</v>
      </c>
      <c r="E5567">
        <v>7</v>
      </c>
      <c r="F5567">
        <v>120000</v>
      </c>
    </row>
    <row r="5568" spans="1:6" x14ac:dyDescent="0.25">
      <c r="A5568">
        <v>24</v>
      </c>
      <c r="B5568" t="s">
        <v>9</v>
      </c>
      <c r="C5568" t="s">
        <v>196</v>
      </c>
      <c r="D5568" t="s">
        <v>203</v>
      </c>
      <c r="E5568">
        <v>0</v>
      </c>
      <c r="F5568">
        <v>25000</v>
      </c>
    </row>
    <row r="5569" spans="1:6" x14ac:dyDescent="0.25">
      <c r="A5569">
        <v>37</v>
      </c>
      <c r="B5569" t="s">
        <v>6</v>
      </c>
      <c r="C5569" t="s">
        <v>186</v>
      </c>
      <c r="D5569" t="s">
        <v>204</v>
      </c>
      <c r="E5569">
        <v>14</v>
      </c>
      <c r="F5569">
        <v>180000</v>
      </c>
    </row>
    <row r="5570" spans="1:6" x14ac:dyDescent="0.25">
      <c r="A5570">
        <v>39</v>
      </c>
      <c r="B5570" t="s">
        <v>9</v>
      </c>
      <c r="C5570" t="s">
        <v>185</v>
      </c>
      <c r="D5570" t="s">
        <v>35</v>
      </c>
      <c r="E5570">
        <v>16</v>
      </c>
      <c r="F5570">
        <v>200000</v>
      </c>
    </row>
    <row r="5571" spans="1:6" x14ac:dyDescent="0.25">
      <c r="A5571">
        <v>26</v>
      </c>
      <c r="B5571" t="s">
        <v>6</v>
      </c>
      <c r="C5571" t="s">
        <v>185</v>
      </c>
      <c r="D5571" t="s">
        <v>40</v>
      </c>
      <c r="E5571">
        <v>2</v>
      </c>
      <c r="F5571">
        <v>50000</v>
      </c>
    </row>
    <row r="5572" spans="1:6" x14ac:dyDescent="0.25">
      <c r="A5572">
        <v>31</v>
      </c>
      <c r="B5572" t="s">
        <v>9</v>
      </c>
      <c r="C5572" t="s">
        <v>12</v>
      </c>
      <c r="D5572" t="s">
        <v>43</v>
      </c>
      <c r="E5572">
        <v>8</v>
      </c>
      <c r="F5572">
        <v>140000</v>
      </c>
    </row>
    <row r="5573" spans="1:6" x14ac:dyDescent="0.25">
      <c r="A5573">
        <v>29</v>
      </c>
      <c r="B5573" t="s">
        <v>6</v>
      </c>
      <c r="C5573" t="s">
        <v>185</v>
      </c>
      <c r="D5573" t="s">
        <v>16</v>
      </c>
      <c r="E5573">
        <v>4</v>
      </c>
      <c r="F5573">
        <v>70000</v>
      </c>
    </row>
    <row r="5574" spans="1:6" x14ac:dyDescent="0.25">
      <c r="A5574">
        <v>33</v>
      </c>
      <c r="B5574" t="s">
        <v>9</v>
      </c>
      <c r="C5574" t="s">
        <v>186</v>
      </c>
      <c r="D5574" t="s">
        <v>27</v>
      </c>
      <c r="E5574">
        <v>9</v>
      </c>
      <c r="F5574">
        <v>130000</v>
      </c>
    </row>
    <row r="5575" spans="1:6" x14ac:dyDescent="0.25">
      <c r="A5575">
        <v>27</v>
      </c>
      <c r="B5575" t="s">
        <v>6</v>
      </c>
      <c r="C5575" t="s">
        <v>185</v>
      </c>
      <c r="D5575" t="s">
        <v>8</v>
      </c>
      <c r="E5575">
        <v>3</v>
      </c>
      <c r="F5575">
        <v>80000</v>
      </c>
    </row>
    <row r="5576" spans="1:6" x14ac:dyDescent="0.25">
      <c r="A5576">
        <v>36</v>
      </c>
      <c r="B5576" t="s">
        <v>9</v>
      </c>
      <c r="C5576" t="s">
        <v>12</v>
      </c>
      <c r="D5576" t="s">
        <v>92</v>
      </c>
      <c r="E5576">
        <v>12</v>
      </c>
      <c r="F5576">
        <v>160000</v>
      </c>
    </row>
    <row r="5577" spans="1:6" x14ac:dyDescent="0.25">
      <c r="A5577">
        <v>25</v>
      </c>
      <c r="B5577" t="s">
        <v>6</v>
      </c>
      <c r="C5577" t="s">
        <v>185</v>
      </c>
      <c r="D5577" t="s">
        <v>17</v>
      </c>
      <c r="E5577">
        <v>1</v>
      </c>
      <c r="F5577">
        <v>55000</v>
      </c>
    </row>
    <row r="5578" spans="1:6" x14ac:dyDescent="0.25">
      <c r="A5578">
        <v>30</v>
      </c>
      <c r="B5578" t="s">
        <v>9</v>
      </c>
      <c r="C5578" t="s">
        <v>185</v>
      </c>
      <c r="D5578" t="s">
        <v>19</v>
      </c>
      <c r="E5578">
        <v>5</v>
      </c>
      <c r="F5578">
        <v>85000</v>
      </c>
    </row>
    <row r="5579" spans="1:6" x14ac:dyDescent="0.25">
      <c r="A5579">
        <v>34</v>
      </c>
      <c r="B5579" t="s">
        <v>6</v>
      </c>
      <c r="C5579" t="s">
        <v>12</v>
      </c>
      <c r="D5579" t="s">
        <v>75</v>
      </c>
      <c r="E5579">
        <v>11</v>
      </c>
      <c r="F5579">
        <v>170000</v>
      </c>
    </row>
    <row r="5580" spans="1:6" x14ac:dyDescent="0.25">
      <c r="A5580">
        <v>28</v>
      </c>
      <c r="B5580" t="s">
        <v>9</v>
      </c>
      <c r="C5580" t="s">
        <v>185</v>
      </c>
      <c r="D5580" t="s">
        <v>16</v>
      </c>
      <c r="E5580">
        <v>3</v>
      </c>
      <c r="F5580">
        <v>60000</v>
      </c>
    </row>
    <row r="5581" spans="1:6" x14ac:dyDescent="0.25">
      <c r="A5581">
        <v>32</v>
      </c>
      <c r="B5581" t="s">
        <v>6</v>
      </c>
      <c r="C5581" t="s">
        <v>185</v>
      </c>
      <c r="D5581" t="s">
        <v>17</v>
      </c>
      <c r="E5581">
        <v>7</v>
      </c>
      <c r="F5581">
        <v>120000</v>
      </c>
    </row>
    <row r="5582" spans="1:6" x14ac:dyDescent="0.25">
      <c r="A5582">
        <v>24</v>
      </c>
      <c r="B5582" t="s">
        <v>9</v>
      </c>
      <c r="C5582" t="s">
        <v>196</v>
      </c>
      <c r="D5582" t="s">
        <v>203</v>
      </c>
      <c r="E5582">
        <v>0</v>
      </c>
      <c r="F5582">
        <v>25000</v>
      </c>
    </row>
    <row r="5583" spans="1:6" x14ac:dyDescent="0.25">
      <c r="A5583">
        <v>37</v>
      </c>
      <c r="B5583" t="s">
        <v>6</v>
      </c>
      <c r="C5583" t="s">
        <v>186</v>
      </c>
      <c r="D5583" t="s">
        <v>204</v>
      </c>
      <c r="E5583">
        <v>14</v>
      </c>
      <c r="F5583">
        <v>180000</v>
      </c>
    </row>
    <row r="5584" spans="1:6" x14ac:dyDescent="0.25">
      <c r="A5584">
        <v>39</v>
      </c>
      <c r="B5584" t="s">
        <v>9</v>
      </c>
      <c r="C5584" t="s">
        <v>185</v>
      </c>
      <c r="D5584" t="s">
        <v>35</v>
      </c>
      <c r="E5584">
        <v>16</v>
      </c>
      <c r="F5584">
        <v>200000</v>
      </c>
    </row>
    <row r="5585" spans="1:6" x14ac:dyDescent="0.25">
      <c r="A5585">
        <v>26</v>
      </c>
      <c r="B5585" t="s">
        <v>6</v>
      </c>
      <c r="C5585" t="s">
        <v>185</v>
      </c>
      <c r="D5585" t="s">
        <v>40</v>
      </c>
      <c r="E5585">
        <v>2</v>
      </c>
      <c r="F5585">
        <v>50000</v>
      </c>
    </row>
    <row r="5586" spans="1:6" x14ac:dyDescent="0.25">
      <c r="A5586">
        <v>31</v>
      </c>
      <c r="B5586" t="s">
        <v>9</v>
      </c>
      <c r="C5586" t="s">
        <v>12</v>
      </c>
      <c r="D5586" t="s">
        <v>43</v>
      </c>
      <c r="E5586">
        <v>8</v>
      </c>
      <c r="F5586">
        <v>140000</v>
      </c>
    </row>
    <row r="5587" spans="1:6" x14ac:dyDescent="0.25">
      <c r="A5587">
        <v>29</v>
      </c>
      <c r="B5587" t="s">
        <v>6</v>
      </c>
      <c r="C5587" t="s">
        <v>185</v>
      </c>
      <c r="D5587" t="s">
        <v>16</v>
      </c>
      <c r="E5587">
        <v>4</v>
      </c>
      <c r="F5587">
        <v>70000</v>
      </c>
    </row>
    <row r="5588" spans="1:6" x14ac:dyDescent="0.25">
      <c r="A5588">
        <v>33</v>
      </c>
      <c r="B5588" t="s">
        <v>9</v>
      </c>
      <c r="C5588" t="s">
        <v>186</v>
      </c>
      <c r="D5588" t="s">
        <v>27</v>
      </c>
      <c r="E5588">
        <v>9</v>
      </c>
      <c r="F5588">
        <v>130000</v>
      </c>
    </row>
    <row r="5589" spans="1:6" x14ac:dyDescent="0.25">
      <c r="A5589">
        <v>27</v>
      </c>
      <c r="B5589" t="s">
        <v>6</v>
      </c>
      <c r="C5589" t="s">
        <v>185</v>
      </c>
      <c r="D5589" t="s">
        <v>8</v>
      </c>
      <c r="E5589">
        <v>3</v>
      </c>
      <c r="F5589">
        <v>80000</v>
      </c>
    </row>
    <row r="5590" spans="1:6" x14ac:dyDescent="0.25">
      <c r="A5590">
        <v>36</v>
      </c>
      <c r="B5590" t="s">
        <v>9</v>
      </c>
      <c r="C5590" t="s">
        <v>12</v>
      </c>
      <c r="D5590" t="s">
        <v>92</v>
      </c>
      <c r="E5590">
        <v>12</v>
      </c>
      <c r="F5590">
        <v>160000</v>
      </c>
    </row>
    <row r="5591" spans="1:6" x14ac:dyDescent="0.25">
      <c r="A5591">
        <v>25</v>
      </c>
      <c r="B5591" t="s">
        <v>6</v>
      </c>
      <c r="C5591" t="s">
        <v>185</v>
      </c>
      <c r="D5591" t="s">
        <v>17</v>
      </c>
      <c r="E5591">
        <v>1</v>
      </c>
      <c r="F5591">
        <v>55000</v>
      </c>
    </row>
    <row r="5592" spans="1:6" x14ac:dyDescent="0.25">
      <c r="A5592">
        <v>30</v>
      </c>
      <c r="B5592" t="s">
        <v>9</v>
      </c>
      <c r="C5592" t="s">
        <v>185</v>
      </c>
      <c r="D5592" t="s">
        <v>19</v>
      </c>
      <c r="E5592">
        <v>5</v>
      </c>
      <c r="F5592">
        <v>85000</v>
      </c>
    </row>
    <row r="5593" spans="1:6" x14ac:dyDescent="0.25">
      <c r="A5593">
        <v>34</v>
      </c>
      <c r="B5593" t="s">
        <v>6</v>
      </c>
      <c r="C5593" t="s">
        <v>12</v>
      </c>
      <c r="D5593" t="s">
        <v>75</v>
      </c>
      <c r="E5593">
        <v>11</v>
      </c>
      <c r="F5593">
        <v>170000</v>
      </c>
    </row>
    <row r="5594" spans="1:6" x14ac:dyDescent="0.25">
      <c r="A5594">
        <v>28</v>
      </c>
      <c r="B5594" t="s">
        <v>9</v>
      </c>
      <c r="C5594" t="s">
        <v>185</v>
      </c>
      <c r="D5594" t="s">
        <v>16</v>
      </c>
      <c r="E5594">
        <v>3</v>
      </c>
      <c r="F5594">
        <v>60000</v>
      </c>
    </row>
    <row r="5595" spans="1:6" x14ac:dyDescent="0.25">
      <c r="A5595">
        <v>32</v>
      </c>
      <c r="B5595" t="s">
        <v>6</v>
      </c>
      <c r="C5595" t="s">
        <v>185</v>
      </c>
      <c r="D5595" t="s">
        <v>17</v>
      </c>
      <c r="E5595">
        <v>7</v>
      </c>
      <c r="F5595">
        <v>120000</v>
      </c>
    </row>
    <row r="5596" spans="1:6" x14ac:dyDescent="0.25">
      <c r="A5596">
        <v>24</v>
      </c>
      <c r="B5596" t="s">
        <v>9</v>
      </c>
      <c r="C5596" t="s">
        <v>196</v>
      </c>
      <c r="D5596" t="s">
        <v>203</v>
      </c>
      <c r="E5596">
        <v>0</v>
      </c>
      <c r="F5596">
        <v>25000</v>
      </c>
    </row>
    <row r="5597" spans="1:6" x14ac:dyDescent="0.25">
      <c r="A5597">
        <v>37</v>
      </c>
      <c r="B5597" t="s">
        <v>6</v>
      </c>
      <c r="C5597" t="s">
        <v>186</v>
      </c>
      <c r="D5597" t="s">
        <v>204</v>
      </c>
      <c r="E5597">
        <v>14</v>
      </c>
      <c r="F5597">
        <v>180000</v>
      </c>
    </row>
    <row r="5598" spans="1:6" x14ac:dyDescent="0.25">
      <c r="A5598">
        <v>39</v>
      </c>
      <c r="B5598" t="s">
        <v>9</v>
      </c>
      <c r="C5598" t="s">
        <v>185</v>
      </c>
      <c r="D5598" t="s">
        <v>35</v>
      </c>
      <c r="E5598">
        <v>16</v>
      </c>
      <c r="F5598">
        <v>200000</v>
      </c>
    </row>
    <row r="5599" spans="1:6" x14ac:dyDescent="0.25">
      <c r="A5599">
        <v>26</v>
      </c>
      <c r="B5599" t="s">
        <v>6</v>
      </c>
      <c r="C5599" t="s">
        <v>185</v>
      </c>
      <c r="D5599" t="s">
        <v>40</v>
      </c>
      <c r="E5599">
        <v>2</v>
      </c>
      <c r="F5599">
        <v>50000</v>
      </c>
    </row>
    <row r="5600" spans="1:6" x14ac:dyDescent="0.25">
      <c r="A5600">
        <v>31</v>
      </c>
      <c r="B5600" t="s">
        <v>9</v>
      </c>
      <c r="C5600" t="s">
        <v>12</v>
      </c>
      <c r="D5600" t="s">
        <v>43</v>
      </c>
      <c r="E5600">
        <v>8</v>
      </c>
      <c r="F5600">
        <v>140000</v>
      </c>
    </row>
    <row r="5601" spans="1:6" x14ac:dyDescent="0.25">
      <c r="A5601">
        <v>29</v>
      </c>
      <c r="B5601" t="s">
        <v>6</v>
      </c>
      <c r="C5601" t="s">
        <v>185</v>
      </c>
      <c r="D5601" t="s">
        <v>16</v>
      </c>
      <c r="E5601">
        <v>4</v>
      </c>
      <c r="F5601">
        <v>70000</v>
      </c>
    </row>
    <row r="5602" spans="1:6" x14ac:dyDescent="0.25">
      <c r="A5602">
        <v>33</v>
      </c>
      <c r="B5602" t="s">
        <v>9</v>
      </c>
      <c r="C5602" t="s">
        <v>186</v>
      </c>
      <c r="D5602" t="s">
        <v>27</v>
      </c>
      <c r="E5602">
        <v>9</v>
      </c>
      <c r="F5602">
        <v>130000</v>
      </c>
    </row>
    <row r="5603" spans="1:6" x14ac:dyDescent="0.25">
      <c r="A5603">
        <v>27</v>
      </c>
      <c r="B5603" t="s">
        <v>6</v>
      </c>
      <c r="C5603" t="s">
        <v>185</v>
      </c>
      <c r="D5603" t="s">
        <v>8</v>
      </c>
      <c r="E5603">
        <v>3</v>
      </c>
      <c r="F5603">
        <v>80000</v>
      </c>
    </row>
    <row r="5604" spans="1:6" x14ac:dyDescent="0.25">
      <c r="A5604">
        <v>36</v>
      </c>
      <c r="B5604" t="s">
        <v>9</v>
      </c>
      <c r="C5604" t="s">
        <v>12</v>
      </c>
      <c r="D5604" t="s">
        <v>92</v>
      </c>
      <c r="E5604">
        <v>12</v>
      </c>
      <c r="F5604">
        <v>160000</v>
      </c>
    </row>
    <row r="5605" spans="1:6" x14ac:dyDescent="0.25">
      <c r="A5605">
        <v>25</v>
      </c>
      <c r="B5605" t="s">
        <v>6</v>
      </c>
      <c r="C5605" t="s">
        <v>185</v>
      </c>
      <c r="D5605" t="s">
        <v>17</v>
      </c>
      <c r="E5605">
        <v>1</v>
      </c>
      <c r="F5605">
        <v>55000</v>
      </c>
    </row>
    <row r="5606" spans="1:6" x14ac:dyDescent="0.25">
      <c r="A5606">
        <v>30</v>
      </c>
      <c r="B5606" t="s">
        <v>9</v>
      </c>
      <c r="C5606" t="s">
        <v>185</v>
      </c>
      <c r="D5606" t="s">
        <v>19</v>
      </c>
      <c r="E5606">
        <v>5</v>
      </c>
      <c r="F5606">
        <v>85000</v>
      </c>
    </row>
    <row r="5607" spans="1:6" x14ac:dyDescent="0.25">
      <c r="A5607">
        <v>34</v>
      </c>
      <c r="B5607" t="s">
        <v>6</v>
      </c>
      <c r="C5607" t="s">
        <v>12</v>
      </c>
      <c r="D5607" t="s">
        <v>75</v>
      </c>
      <c r="E5607">
        <v>11</v>
      </c>
      <c r="F5607">
        <v>170000</v>
      </c>
    </row>
    <row r="5608" spans="1:6" x14ac:dyDescent="0.25">
      <c r="A5608">
        <v>28</v>
      </c>
      <c r="B5608" t="s">
        <v>9</v>
      </c>
      <c r="C5608" t="s">
        <v>185</v>
      </c>
      <c r="D5608" t="s">
        <v>16</v>
      </c>
      <c r="E5608">
        <v>3</v>
      </c>
      <c r="F5608">
        <v>60000</v>
      </c>
    </row>
    <row r="5609" spans="1:6" x14ac:dyDescent="0.25">
      <c r="A5609">
        <v>32</v>
      </c>
      <c r="B5609" t="s">
        <v>6</v>
      </c>
      <c r="C5609" t="s">
        <v>185</v>
      </c>
      <c r="D5609" t="s">
        <v>17</v>
      </c>
      <c r="E5609">
        <v>7</v>
      </c>
      <c r="F5609">
        <v>120000</v>
      </c>
    </row>
    <row r="5610" spans="1:6" x14ac:dyDescent="0.25">
      <c r="A5610">
        <v>24</v>
      </c>
      <c r="B5610" t="s">
        <v>9</v>
      </c>
      <c r="C5610" t="s">
        <v>196</v>
      </c>
      <c r="D5610" t="s">
        <v>203</v>
      </c>
      <c r="E5610">
        <v>0</v>
      </c>
      <c r="F5610">
        <v>25000</v>
      </c>
    </row>
    <row r="5611" spans="1:6" x14ac:dyDescent="0.25">
      <c r="A5611">
        <v>37</v>
      </c>
      <c r="B5611" t="s">
        <v>6</v>
      </c>
      <c r="C5611" t="s">
        <v>186</v>
      </c>
      <c r="D5611" t="s">
        <v>204</v>
      </c>
      <c r="E5611">
        <v>14</v>
      </c>
      <c r="F5611">
        <v>180000</v>
      </c>
    </row>
    <row r="5612" spans="1:6" x14ac:dyDescent="0.25">
      <c r="A5612">
        <v>39</v>
      </c>
      <c r="B5612" t="s">
        <v>9</v>
      </c>
      <c r="C5612" t="s">
        <v>185</v>
      </c>
      <c r="D5612" t="s">
        <v>35</v>
      </c>
      <c r="E5612">
        <v>16</v>
      </c>
      <c r="F5612">
        <v>200000</v>
      </c>
    </row>
    <row r="5613" spans="1:6" x14ac:dyDescent="0.25">
      <c r="A5613">
        <v>26</v>
      </c>
      <c r="B5613" t="s">
        <v>6</v>
      </c>
      <c r="C5613" t="s">
        <v>185</v>
      </c>
      <c r="D5613" t="s">
        <v>40</v>
      </c>
      <c r="E5613">
        <v>2</v>
      </c>
      <c r="F5613">
        <v>50000</v>
      </c>
    </row>
    <row r="5614" spans="1:6" x14ac:dyDescent="0.25">
      <c r="A5614">
        <v>31</v>
      </c>
      <c r="B5614" t="s">
        <v>9</v>
      </c>
      <c r="C5614" t="s">
        <v>12</v>
      </c>
      <c r="D5614" t="s">
        <v>43</v>
      </c>
      <c r="E5614">
        <v>8</v>
      </c>
      <c r="F5614">
        <v>140000</v>
      </c>
    </row>
    <row r="5615" spans="1:6" x14ac:dyDescent="0.25">
      <c r="A5615">
        <v>29</v>
      </c>
      <c r="B5615" t="s">
        <v>6</v>
      </c>
      <c r="C5615" t="s">
        <v>185</v>
      </c>
      <c r="D5615" t="s">
        <v>16</v>
      </c>
      <c r="E5615">
        <v>4</v>
      </c>
      <c r="F5615">
        <v>70000</v>
      </c>
    </row>
    <row r="5616" spans="1:6" x14ac:dyDescent="0.25">
      <c r="A5616">
        <v>33</v>
      </c>
      <c r="B5616" t="s">
        <v>9</v>
      </c>
      <c r="C5616" t="s">
        <v>186</v>
      </c>
      <c r="D5616" t="s">
        <v>27</v>
      </c>
      <c r="E5616">
        <v>9</v>
      </c>
      <c r="F5616">
        <v>130000</v>
      </c>
    </row>
    <row r="5617" spans="1:6" x14ac:dyDescent="0.25">
      <c r="A5617">
        <v>27</v>
      </c>
      <c r="B5617" t="s">
        <v>6</v>
      </c>
      <c r="C5617" t="s">
        <v>185</v>
      </c>
      <c r="D5617" t="s">
        <v>8</v>
      </c>
      <c r="E5617">
        <v>3</v>
      </c>
      <c r="F5617">
        <v>80000</v>
      </c>
    </row>
    <row r="5618" spans="1:6" x14ac:dyDescent="0.25">
      <c r="A5618">
        <v>36</v>
      </c>
      <c r="B5618" t="s">
        <v>9</v>
      </c>
      <c r="C5618" t="s">
        <v>12</v>
      </c>
      <c r="D5618" t="s">
        <v>92</v>
      </c>
      <c r="E5618">
        <v>12</v>
      </c>
      <c r="F5618">
        <v>160000</v>
      </c>
    </row>
    <row r="5619" spans="1:6" x14ac:dyDescent="0.25">
      <c r="A5619">
        <v>25</v>
      </c>
      <c r="B5619" t="s">
        <v>6</v>
      </c>
      <c r="C5619" t="s">
        <v>185</v>
      </c>
      <c r="D5619" t="s">
        <v>17</v>
      </c>
      <c r="E5619">
        <v>1</v>
      </c>
      <c r="F5619">
        <v>55000</v>
      </c>
    </row>
    <row r="5620" spans="1:6" x14ac:dyDescent="0.25">
      <c r="A5620">
        <v>30</v>
      </c>
      <c r="B5620" t="s">
        <v>9</v>
      </c>
      <c r="C5620" t="s">
        <v>185</v>
      </c>
      <c r="D5620" t="s">
        <v>19</v>
      </c>
      <c r="E5620">
        <v>5</v>
      </c>
      <c r="F5620">
        <v>85000</v>
      </c>
    </row>
    <row r="5621" spans="1:6" x14ac:dyDescent="0.25">
      <c r="A5621">
        <v>34</v>
      </c>
      <c r="B5621" t="s">
        <v>6</v>
      </c>
      <c r="C5621" t="s">
        <v>12</v>
      </c>
      <c r="D5621" t="s">
        <v>75</v>
      </c>
      <c r="E5621">
        <v>11</v>
      </c>
      <c r="F5621">
        <v>170000</v>
      </c>
    </row>
    <row r="5622" spans="1:6" x14ac:dyDescent="0.25">
      <c r="A5622">
        <v>28</v>
      </c>
      <c r="B5622" t="s">
        <v>9</v>
      </c>
      <c r="C5622" t="s">
        <v>185</v>
      </c>
      <c r="D5622" t="s">
        <v>16</v>
      </c>
      <c r="E5622">
        <v>3</v>
      </c>
      <c r="F5622">
        <v>60000</v>
      </c>
    </row>
    <row r="5623" spans="1:6" x14ac:dyDescent="0.25">
      <c r="A5623">
        <v>32</v>
      </c>
      <c r="B5623" t="s">
        <v>6</v>
      </c>
      <c r="C5623" t="s">
        <v>185</v>
      </c>
      <c r="D5623" t="s">
        <v>17</v>
      </c>
      <c r="E5623">
        <v>7</v>
      </c>
      <c r="F5623">
        <v>120000</v>
      </c>
    </row>
    <row r="5624" spans="1:6" x14ac:dyDescent="0.25">
      <c r="A5624">
        <v>24</v>
      </c>
      <c r="B5624" t="s">
        <v>9</v>
      </c>
      <c r="C5624" t="s">
        <v>196</v>
      </c>
      <c r="D5624" t="s">
        <v>203</v>
      </c>
      <c r="E5624">
        <v>0</v>
      </c>
      <c r="F5624">
        <v>25000</v>
      </c>
    </row>
    <row r="5625" spans="1:6" x14ac:dyDescent="0.25">
      <c r="A5625">
        <v>37</v>
      </c>
      <c r="B5625" t="s">
        <v>6</v>
      </c>
      <c r="C5625" t="s">
        <v>186</v>
      </c>
      <c r="D5625" t="s">
        <v>204</v>
      </c>
      <c r="E5625">
        <v>14</v>
      </c>
      <c r="F5625">
        <v>180000</v>
      </c>
    </row>
    <row r="5626" spans="1:6" x14ac:dyDescent="0.25">
      <c r="A5626">
        <v>28</v>
      </c>
      <c r="B5626" t="s">
        <v>9</v>
      </c>
      <c r="C5626" t="s">
        <v>185</v>
      </c>
      <c r="D5626" t="s">
        <v>19</v>
      </c>
      <c r="E5626">
        <v>3</v>
      </c>
      <c r="F5626">
        <v>60000</v>
      </c>
    </row>
    <row r="5627" spans="1:6" x14ac:dyDescent="0.25">
      <c r="A5627">
        <v>33</v>
      </c>
      <c r="B5627" t="s">
        <v>6</v>
      </c>
      <c r="C5627" t="s">
        <v>186</v>
      </c>
      <c r="D5627" t="s">
        <v>8</v>
      </c>
      <c r="E5627">
        <v>9</v>
      </c>
      <c r="F5627">
        <v>120000</v>
      </c>
    </row>
    <row r="5628" spans="1:6" x14ac:dyDescent="0.25">
      <c r="A5628">
        <v>26</v>
      </c>
      <c r="B5628" t="s">
        <v>9</v>
      </c>
      <c r="C5628" t="s">
        <v>185</v>
      </c>
      <c r="D5628" t="s">
        <v>63</v>
      </c>
      <c r="E5628">
        <v>1</v>
      </c>
      <c r="F5628">
        <v>45000</v>
      </c>
    </row>
    <row r="5629" spans="1:6" x14ac:dyDescent="0.25">
      <c r="A5629">
        <v>29</v>
      </c>
      <c r="B5629" t="s">
        <v>6</v>
      </c>
      <c r="C5629" t="s">
        <v>185</v>
      </c>
      <c r="D5629" t="s">
        <v>17</v>
      </c>
      <c r="E5629">
        <v>5</v>
      </c>
      <c r="F5629">
        <v>80000</v>
      </c>
    </row>
    <row r="5630" spans="1:6" x14ac:dyDescent="0.25">
      <c r="A5630">
        <v>35</v>
      </c>
      <c r="B5630" t="s">
        <v>9</v>
      </c>
      <c r="C5630" t="s">
        <v>12</v>
      </c>
      <c r="D5630" t="s">
        <v>92</v>
      </c>
      <c r="E5630">
        <v>11</v>
      </c>
      <c r="F5630">
        <v>150000</v>
      </c>
    </row>
    <row r="5631" spans="1:6" x14ac:dyDescent="0.25">
      <c r="A5631">
        <v>27</v>
      </c>
      <c r="B5631" t="s">
        <v>6</v>
      </c>
      <c r="C5631" t="s">
        <v>185</v>
      </c>
      <c r="D5631" t="s">
        <v>8</v>
      </c>
      <c r="E5631">
        <v>2</v>
      </c>
      <c r="F5631">
        <v>65000</v>
      </c>
    </row>
    <row r="5632" spans="1:6" x14ac:dyDescent="0.25">
      <c r="A5632">
        <v>31</v>
      </c>
      <c r="B5632" t="s">
        <v>9</v>
      </c>
      <c r="C5632" t="s">
        <v>185</v>
      </c>
      <c r="D5632" t="s">
        <v>27</v>
      </c>
      <c r="E5632">
        <v>7</v>
      </c>
      <c r="F5632">
        <v>100000</v>
      </c>
    </row>
    <row r="5633" spans="1:6" x14ac:dyDescent="0.25">
      <c r="A5633">
        <v>28</v>
      </c>
      <c r="B5633" t="s">
        <v>6</v>
      </c>
      <c r="C5633" t="s">
        <v>186</v>
      </c>
      <c r="D5633" t="s">
        <v>23</v>
      </c>
      <c r="E5633">
        <v>4</v>
      </c>
      <c r="F5633">
        <v>90000</v>
      </c>
    </row>
    <row r="5634" spans="1:6" x14ac:dyDescent="0.25">
      <c r="A5634">
        <v>24</v>
      </c>
      <c r="B5634" t="s">
        <v>9</v>
      </c>
      <c r="C5634" t="s">
        <v>185</v>
      </c>
      <c r="D5634" t="s">
        <v>16</v>
      </c>
      <c r="E5634">
        <v>0</v>
      </c>
      <c r="F5634">
        <v>40000</v>
      </c>
    </row>
    <row r="5635" spans="1:6" x14ac:dyDescent="0.25">
      <c r="A5635">
        <v>30</v>
      </c>
      <c r="B5635" t="s">
        <v>6</v>
      </c>
      <c r="C5635" t="s">
        <v>185</v>
      </c>
      <c r="D5635" t="s">
        <v>24</v>
      </c>
      <c r="E5635">
        <v>6</v>
      </c>
      <c r="F5635">
        <v>110000</v>
      </c>
    </row>
    <row r="5636" spans="1:6" x14ac:dyDescent="0.25">
      <c r="A5636">
        <v>34</v>
      </c>
      <c r="B5636" t="s">
        <v>9</v>
      </c>
      <c r="C5636" t="s">
        <v>12</v>
      </c>
      <c r="D5636" t="s">
        <v>75</v>
      </c>
      <c r="E5636">
        <v>12</v>
      </c>
      <c r="F5636">
        <v>170000</v>
      </c>
    </row>
    <row r="5637" spans="1:6" x14ac:dyDescent="0.25">
      <c r="A5637">
        <v>27</v>
      </c>
      <c r="B5637" t="s">
        <v>6</v>
      </c>
      <c r="C5637" t="s">
        <v>185</v>
      </c>
      <c r="D5637" t="s">
        <v>8</v>
      </c>
      <c r="E5637">
        <v>3</v>
      </c>
      <c r="F5637">
        <v>75000</v>
      </c>
    </row>
    <row r="5638" spans="1:6" x14ac:dyDescent="0.25">
      <c r="A5638">
        <v>33</v>
      </c>
      <c r="B5638" t="s">
        <v>9</v>
      </c>
      <c r="C5638" t="s">
        <v>186</v>
      </c>
      <c r="D5638" t="s">
        <v>27</v>
      </c>
      <c r="E5638">
        <v>8</v>
      </c>
      <c r="F5638">
        <v>120000</v>
      </c>
    </row>
    <row r="5639" spans="1:6" x14ac:dyDescent="0.25">
      <c r="A5639">
        <v>29</v>
      </c>
      <c r="B5639" t="s">
        <v>6</v>
      </c>
      <c r="C5639" t="s">
        <v>185</v>
      </c>
      <c r="D5639" t="s">
        <v>16</v>
      </c>
      <c r="E5639">
        <v>4</v>
      </c>
      <c r="F5639">
        <v>70000</v>
      </c>
    </row>
    <row r="5640" spans="1:6" x14ac:dyDescent="0.25">
      <c r="A5640">
        <v>25</v>
      </c>
      <c r="B5640" t="s">
        <v>9</v>
      </c>
      <c r="C5640" t="s">
        <v>196</v>
      </c>
      <c r="D5640" t="s">
        <v>71</v>
      </c>
      <c r="E5640">
        <v>1</v>
      </c>
      <c r="F5640">
        <v>30000</v>
      </c>
    </row>
    <row r="5641" spans="1:6" x14ac:dyDescent="0.25">
      <c r="A5641">
        <v>36</v>
      </c>
      <c r="B5641" t="s">
        <v>6</v>
      </c>
      <c r="C5641" t="s">
        <v>12</v>
      </c>
      <c r="D5641" t="s">
        <v>92</v>
      </c>
      <c r="E5641">
        <v>13</v>
      </c>
      <c r="F5641">
        <v>180000</v>
      </c>
    </row>
    <row r="5642" spans="1:6" x14ac:dyDescent="0.25">
      <c r="A5642">
        <v>39</v>
      </c>
      <c r="B5642" t="s">
        <v>9</v>
      </c>
      <c r="C5642" t="s">
        <v>185</v>
      </c>
      <c r="D5642" t="s">
        <v>35</v>
      </c>
      <c r="E5642">
        <v>15</v>
      </c>
      <c r="F5642">
        <v>200000</v>
      </c>
    </row>
    <row r="5643" spans="1:6" x14ac:dyDescent="0.25">
      <c r="A5643">
        <v>26</v>
      </c>
      <c r="B5643" t="s">
        <v>6</v>
      </c>
      <c r="C5643" t="s">
        <v>185</v>
      </c>
      <c r="D5643" t="s">
        <v>40</v>
      </c>
      <c r="E5643">
        <v>1</v>
      </c>
      <c r="F5643">
        <v>50000</v>
      </c>
    </row>
    <row r="5644" spans="1:6" x14ac:dyDescent="0.25">
      <c r="A5644">
        <v>31</v>
      </c>
      <c r="B5644" t="s">
        <v>9</v>
      </c>
      <c r="C5644" t="s">
        <v>12</v>
      </c>
      <c r="D5644" t="s">
        <v>43</v>
      </c>
      <c r="E5644">
        <v>8</v>
      </c>
      <c r="F5644">
        <v>140000</v>
      </c>
    </row>
    <row r="5645" spans="1:6" x14ac:dyDescent="0.25">
      <c r="A5645">
        <v>28</v>
      </c>
      <c r="B5645" t="s">
        <v>6</v>
      </c>
      <c r="C5645" t="s">
        <v>185</v>
      </c>
      <c r="D5645" t="s">
        <v>16</v>
      </c>
      <c r="E5645">
        <v>3</v>
      </c>
      <c r="F5645">
        <v>65000</v>
      </c>
    </row>
    <row r="5646" spans="1:6" x14ac:dyDescent="0.25">
      <c r="A5646">
        <v>32</v>
      </c>
      <c r="B5646" t="s">
        <v>9</v>
      </c>
      <c r="C5646" t="s">
        <v>185</v>
      </c>
      <c r="D5646" t="s">
        <v>17</v>
      </c>
      <c r="E5646">
        <v>7</v>
      </c>
      <c r="F5646">
        <v>110000</v>
      </c>
    </row>
    <row r="5647" spans="1:6" x14ac:dyDescent="0.25">
      <c r="A5647">
        <v>24</v>
      </c>
      <c r="B5647" t="s">
        <v>6</v>
      </c>
      <c r="C5647" t="s">
        <v>196</v>
      </c>
      <c r="D5647" t="s">
        <v>207</v>
      </c>
      <c r="E5647">
        <v>0</v>
      </c>
      <c r="F5647">
        <v>28000</v>
      </c>
    </row>
    <row r="5648" spans="1:6" x14ac:dyDescent="0.25">
      <c r="A5648">
        <v>37</v>
      </c>
      <c r="B5648" t="s">
        <v>6</v>
      </c>
      <c r="C5648" t="s">
        <v>186</v>
      </c>
      <c r="D5648" t="s">
        <v>204</v>
      </c>
      <c r="E5648">
        <v>14</v>
      </c>
      <c r="F5648">
        <v>190000</v>
      </c>
    </row>
    <row r="5649" spans="1:6" x14ac:dyDescent="0.25">
      <c r="A5649">
        <v>39</v>
      </c>
      <c r="B5649" t="s">
        <v>9</v>
      </c>
      <c r="C5649" t="s">
        <v>185</v>
      </c>
      <c r="D5649" t="s">
        <v>35</v>
      </c>
      <c r="E5649">
        <v>16</v>
      </c>
      <c r="F5649">
        <v>210000</v>
      </c>
    </row>
    <row r="5650" spans="1:6" x14ac:dyDescent="0.25">
      <c r="A5650">
        <v>26</v>
      </c>
      <c r="B5650" t="s">
        <v>6</v>
      </c>
      <c r="C5650" t="s">
        <v>185</v>
      </c>
      <c r="D5650" t="s">
        <v>40</v>
      </c>
      <c r="E5650">
        <v>2</v>
      </c>
      <c r="F5650">
        <v>55000</v>
      </c>
    </row>
    <row r="5651" spans="1:6" x14ac:dyDescent="0.25">
      <c r="A5651">
        <v>31</v>
      </c>
      <c r="B5651" t="s">
        <v>9</v>
      </c>
      <c r="C5651" t="s">
        <v>12</v>
      </c>
      <c r="D5651" t="s">
        <v>43</v>
      </c>
      <c r="E5651">
        <v>8</v>
      </c>
      <c r="F5651">
        <v>140000</v>
      </c>
    </row>
    <row r="5652" spans="1:6" x14ac:dyDescent="0.25">
      <c r="A5652">
        <v>29</v>
      </c>
      <c r="B5652" t="s">
        <v>6</v>
      </c>
      <c r="C5652" t="s">
        <v>185</v>
      </c>
      <c r="D5652" t="s">
        <v>16</v>
      </c>
      <c r="E5652">
        <v>4</v>
      </c>
      <c r="F5652">
        <v>70000</v>
      </c>
    </row>
    <row r="5653" spans="1:6" x14ac:dyDescent="0.25">
      <c r="A5653">
        <v>33</v>
      </c>
      <c r="B5653" t="s">
        <v>9</v>
      </c>
      <c r="C5653" t="s">
        <v>186</v>
      </c>
      <c r="D5653" t="s">
        <v>27</v>
      </c>
      <c r="E5653">
        <v>9</v>
      </c>
      <c r="F5653">
        <v>130000</v>
      </c>
    </row>
    <row r="5654" spans="1:6" x14ac:dyDescent="0.25">
      <c r="A5654">
        <v>27</v>
      </c>
      <c r="B5654" t="s">
        <v>6</v>
      </c>
      <c r="C5654" t="s">
        <v>185</v>
      </c>
      <c r="D5654" t="s">
        <v>8</v>
      </c>
      <c r="E5654">
        <v>3</v>
      </c>
      <c r="F5654">
        <v>80000</v>
      </c>
    </row>
    <row r="5655" spans="1:6" x14ac:dyDescent="0.25">
      <c r="A5655">
        <v>36</v>
      </c>
      <c r="B5655" t="s">
        <v>9</v>
      </c>
      <c r="C5655" t="s">
        <v>12</v>
      </c>
      <c r="D5655" t="s">
        <v>92</v>
      </c>
      <c r="E5655">
        <v>12</v>
      </c>
      <c r="F5655">
        <v>170000</v>
      </c>
    </row>
    <row r="5656" spans="1:6" x14ac:dyDescent="0.25">
      <c r="A5656">
        <v>25</v>
      </c>
      <c r="B5656" t="s">
        <v>6</v>
      </c>
      <c r="C5656" t="s">
        <v>185</v>
      </c>
      <c r="D5656" t="s">
        <v>17</v>
      </c>
      <c r="E5656">
        <v>1</v>
      </c>
      <c r="F5656">
        <v>60000</v>
      </c>
    </row>
    <row r="5657" spans="1:6" x14ac:dyDescent="0.25">
      <c r="A5657">
        <v>30</v>
      </c>
      <c r="B5657" t="s">
        <v>9</v>
      </c>
      <c r="C5657" t="s">
        <v>185</v>
      </c>
      <c r="D5657" t="s">
        <v>19</v>
      </c>
      <c r="E5657">
        <v>5</v>
      </c>
      <c r="F5657">
        <v>90000</v>
      </c>
    </row>
    <row r="5658" spans="1:6" x14ac:dyDescent="0.25">
      <c r="A5658">
        <v>34</v>
      </c>
      <c r="B5658" t="s">
        <v>6</v>
      </c>
      <c r="C5658" t="s">
        <v>12</v>
      </c>
      <c r="D5658" t="s">
        <v>75</v>
      </c>
      <c r="E5658">
        <v>11</v>
      </c>
      <c r="F5658">
        <v>160000</v>
      </c>
    </row>
    <row r="5659" spans="1:6" x14ac:dyDescent="0.25">
      <c r="A5659">
        <v>28</v>
      </c>
      <c r="B5659" t="s">
        <v>9</v>
      </c>
      <c r="C5659" t="s">
        <v>185</v>
      </c>
      <c r="D5659" t="s">
        <v>16</v>
      </c>
      <c r="E5659">
        <v>3</v>
      </c>
      <c r="F5659">
        <v>60000</v>
      </c>
    </row>
    <row r="5660" spans="1:6" x14ac:dyDescent="0.25">
      <c r="A5660">
        <v>32</v>
      </c>
      <c r="B5660" t="s">
        <v>6</v>
      </c>
      <c r="C5660" t="s">
        <v>185</v>
      </c>
      <c r="D5660" t="s">
        <v>17</v>
      </c>
      <c r="E5660">
        <v>7</v>
      </c>
      <c r="F5660">
        <v>120000</v>
      </c>
    </row>
    <row r="5661" spans="1:6" x14ac:dyDescent="0.25">
      <c r="A5661">
        <v>24</v>
      </c>
      <c r="B5661" t="s">
        <v>9</v>
      </c>
      <c r="C5661" t="s">
        <v>196</v>
      </c>
      <c r="D5661" t="s">
        <v>203</v>
      </c>
      <c r="E5661">
        <v>0</v>
      </c>
      <c r="F5661">
        <v>25000</v>
      </c>
    </row>
    <row r="5662" spans="1:6" x14ac:dyDescent="0.25">
      <c r="A5662">
        <v>37</v>
      </c>
      <c r="B5662" t="s">
        <v>6</v>
      </c>
      <c r="C5662" t="s">
        <v>186</v>
      </c>
      <c r="D5662" t="s">
        <v>204</v>
      </c>
      <c r="E5662">
        <v>14</v>
      </c>
      <c r="F5662">
        <v>190000</v>
      </c>
    </row>
    <row r="5663" spans="1:6" x14ac:dyDescent="0.25">
      <c r="A5663">
        <v>39</v>
      </c>
      <c r="B5663" t="s">
        <v>9</v>
      </c>
      <c r="C5663" t="s">
        <v>185</v>
      </c>
      <c r="D5663" t="s">
        <v>35</v>
      </c>
      <c r="E5663">
        <v>16</v>
      </c>
      <c r="F5663">
        <v>200000</v>
      </c>
    </row>
    <row r="5664" spans="1:6" x14ac:dyDescent="0.25">
      <c r="A5664">
        <v>26</v>
      </c>
      <c r="B5664" t="s">
        <v>6</v>
      </c>
      <c r="C5664" t="s">
        <v>185</v>
      </c>
      <c r="D5664" t="s">
        <v>40</v>
      </c>
      <c r="E5664">
        <v>2</v>
      </c>
      <c r="F5664">
        <v>55000</v>
      </c>
    </row>
    <row r="5665" spans="1:6" x14ac:dyDescent="0.25">
      <c r="A5665">
        <v>31</v>
      </c>
      <c r="B5665" t="s">
        <v>9</v>
      </c>
      <c r="C5665" t="s">
        <v>12</v>
      </c>
      <c r="D5665" t="s">
        <v>43</v>
      </c>
      <c r="E5665">
        <v>8</v>
      </c>
      <c r="F5665">
        <v>140000</v>
      </c>
    </row>
    <row r="5666" spans="1:6" x14ac:dyDescent="0.25">
      <c r="A5666">
        <v>29</v>
      </c>
      <c r="B5666" t="s">
        <v>6</v>
      </c>
      <c r="C5666" t="s">
        <v>185</v>
      </c>
      <c r="D5666" t="s">
        <v>16</v>
      </c>
      <c r="E5666">
        <v>4</v>
      </c>
      <c r="F5666">
        <v>70000</v>
      </c>
    </row>
    <row r="5667" spans="1:6" x14ac:dyDescent="0.25">
      <c r="A5667">
        <v>33</v>
      </c>
      <c r="B5667" t="s">
        <v>9</v>
      </c>
      <c r="C5667" t="s">
        <v>186</v>
      </c>
      <c r="D5667" t="s">
        <v>27</v>
      </c>
      <c r="E5667">
        <v>9</v>
      </c>
      <c r="F5667">
        <v>130000</v>
      </c>
    </row>
    <row r="5668" spans="1:6" x14ac:dyDescent="0.25">
      <c r="A5668">
        <v>27</v>
      </c>
      <c r="B5668" t="s">
        <v>6</v>
      </c>
      <c r="C5668" t="s">
        <v>185</v>
      </c>
      <c r="D5668" t="s">
        <v>8</v>
      </c>
      <c r="E5668">
        <v>3</v>
      </c>
      <c r="F5668">
        <v>80000</v>
      </c>
    </row>
    <row r="5669" spans="1:6" x14ac:dyDescent="0.25">
      <c r="A5669">
        <v>36</v>
      </c>
      <c r="B5669" t="s">
        <v>9</v>
      </c>
      <c r="C5669" t="s">
        <v>12</v>
      </c>
      <c r="D5669" t="s">
        <v>92</v>
      </c>
      <c r="E5669">
        <v>12</v>
      </c>
      <c r="F5669">
        <v>170000</v>
      </c>
    </row>
    <row r="5670" spans="1:6" x14ac:dyDescent="0.25">
      <c r="A5670">
        <v>25</v>
      </c>
      <c r="B5670" t="s">
        <v>6</v>
      </c>
      <c r="C5670" t="s">
        <v>185</v>
      </c>
      <c r="D5670" t="s">
        <v>17</v>
      </c>
      <c r="E5670">
        <v>1</v>
      </c>
      <c r="F5670">
        <v>60000</v>
      </c>
    </row>
    <row r="5671" spans="1:6" x14ac:dyDescent="0.25">
      <c r="A5671">
        <v>30</v>
      </c>
      <c r="B5671" t="s">
        <v>9</v>
      </c>
      <c r="C5671" t="s">
        <v>185</v>
      </c>
      <c r="D5671" t="s">
        <v>19</v>
      </c>
      <c r="E5671">
        <v>5</v>
      </c>
      <c r="F5671">
        <v>90000</v>
      </c>
    </row>
    <row r="5672" spans="1:6" x14ac:dyDescent="0.25">
      <c r="A5672">
        <v>34</v>
      </c>
      <c r="B5672" t="s">
        <v>6</v>
      </c>
      <c r="C5672" t="s">
        <v>12</v>
      </c>
      <c r="D5672" t="s">
        <v>75</v>
      </c>
      <c r="E5672">
        <v>11</v>
      </c>
      <c r="F5672">
        <v>160000</v>
      </c>
    </row>
    <row r="5673" spans="1:6" x14ac:dyDescent="0.25">
      <c r="A5673">
        <v>28</v>
      </c>
      <c r="B5673" t="s">
        <v>9</v>
      </c>
      <c r="C5673" t="s">
        <v>185</v>
      </c>
      <c r="D5673" t="s">
        <v>16</v>
      </c>
      <c r="E5673">
        <v>3</v>
      </c>
      <c r="F5673">
        <v>60000</v>
      </c>
    </row>
    <row r="5674" spans="1:6" x14ac:dyDescent="0.25">
      <c r="A5674">
        <v>32</v>
      </c>
      <c r="B5674" t="s">
        <v>6</v>
      </c>
      <c r="C5674" t="s">
        <v>185</v>
      </c>
      <c r="D5674" t="s">
        <v>17</v>
      </c>
      <c r="E5674">
        <v>7</v>
      </c>
      <c r="F5674">
        <v>120000</v>
      </c>
    </row>
    <row r="5675" spans="1:6" x14ac:dyDescent="0.25">
      <c r="A5675">
        <v>24</v>
      </c>
      <c r="B5675" t="s">
        <v>9</v>
      </c>
      <c r="C5675" t="s">
        <v>196</v>
      </c>
      <c r="D5675" t="s">
        <v>203</v>
      </c>
      <c r="E5675">
        <v>0</v>
      </c>
      <c r="F5675">
        <v>25000</v>
      </c>
    </row>
    <row r="5676" spans="1:6" x14ac:dyDescent="0.25">
      <c r="A5676">
        <v>37</v>
      </c>
      <c r="B5676" t="s">
        <v>6</v>
      </c>
      <c r="C5676" t="s">
        <v>186</v>
      </c>
      <c r="D5676" t="s">
        <v>204</v>
      </c>
      <c r="E5676">
        <v>14</v>
      </c>
      <c r="F5676">
        <v>190000</v>
      </c>
    </row>
    <row r="5677" spans="1:6" x14ac:dyDescent="0.25">
      <c r="A5677">
        <v>39</v>
      </c>
      <c r="B5677" t="s">
        <v>9</v>
      </c>
      <c r="C5677" t="s">
        <v>185</v>
      </c>
      <c r="D5677" t="s">
        <v>35</v>
      </c>
      <c r="E5677">
        <v>16</v>
      </c>
      <c r="F5677">
        <v>200000</v>
      </c>
    </row>
    <row r="5678" spans="1:6" x14ac:dyDescent="0.25">
      <c r="A5678">
        <v>26</v>
      </c>
      <c r="B5678" t="s">
        <v>6</v>
      </c>
      <c r="C5678" t="s">
        <v>185</v>
      </c>
      <c r="D5678" t="s">
        <v>40</v>
      </c>
      <c r="E5678">
        <v>2</v>
      </c>
      <c r="F5678">
        <v>55000</v>
      </c>
    </row>
    <row r="5679" spans="1:6" x14ac:dyDescent="0.25">
      <c r="A5679">
        <v>31</v>
      </c>
      <c r="B5679" t="s">
        <v>9</v>
      </c>
      <c r="C5679" t="s">
        <v>12</v>
      </c>
      <c r="D5679" t="s">
        <v>43</v>
      </c>
      <c r="E5679">
        <v>8</v>
      </c>
      <c r="F5679">
        <v>140000</v>
      </c>
    </row>
    <row r="5680" spans="1:6" x14ac:dyDescent="0.25">
      <c r="A5680">
        <v>29</v>
      </c>
      <c r="B5680" t="s">
        <v>6</v>
      </c>
      <c r="C5680" t="s">
        <v>185</v>
      </c>
      <c r="D5680" t="s">
        <v>16</v>
      </c>
      <c r="E5680">
        <v>4</v>
      </c>
      <c r="F5680">
        <v>70000</v>
      </c>
    </row>
    <row r="5681" spans="1:6" x14ac:dyDescent="0.25">
      <c r="A5681">
        <v>33</v>
      </c>
      <c r="B5681" t="s">
        <v>9</v>
      </c>
      <c r="C5681" t="s">
        <v>186</v>
      </c>
      <c r="D5681" t="s">
        <v>27</v>
      </c>
      <c r="E5681">
        <v>9</v>
      </c>
      <c r="F5681">
        <v>130000</v>
      </c>
    </row>
    <row r="5682" spans="1:6" x14ac:dyDescent="0.25">
      <c r="A5682">
        <v>27</v>
      </c>
      <c r="B5682" t="s">
        <v>6</v>
      </c>
      <c r="C5682" t="s">
        <v>185</v>
      </c>
      <c r="D5682" t="s">
        <v>8</v>
      </c>
      <c r="E5682">
        <v>3</v>
      </c>
      <c r="F5682">
        <v>80000</v>
      </c>
    </row>
    <row r="5683" spans="1:6" x14ac:dyDescent="0.25">
      <c r="A5683">
        <v>36</v>
      </c>
      <c r="B5683" t="s">
        <v>9</v>
      </c>
      <c r="C5683" t="s">
        <v>12</v>
      </c>
      <c r="D5683" t="s">
        <v>92</v>
      </c>
      <c r="E5683">
        <v>12</v>
      </c>
      <c r="F5683">
        <v>170000</v>
      </c>
    </row>
    <row r="5684" spans="1:6" x14ac:dyDescent="0.25">
      <c r="A5684">
        <v>25</v>
      </c>
      <c r="B5684" t="s">
        <v>6</v>
      </c>
      <c r="C5684" t="s">
        <v>185</v>
      </c>
      <c r="D5684" t="s">
        <v>17</v>
      </c>
      <c r="E5684">
        <v>1</v>
      </c>
      <c r="F5684">
        <v>60000</v>
      </c>
    </row>
    <row r="5685" spans="1:6" x14ac:dyDescent="0.25">
      <c r="A5685">
        <v>30</v>
      </c>
      <c r="B5685" t="s">
        <v>9</v>
      </c>
      <c r="C5685" t="s">
        <v>185</v>
      </c>
      <c r="D5685" t="s">
        <v>19</v>
      </c>
      <c r="E5685">
        <v>5</v>
      </c>
      <c r="F5685">
        <v>90000</v>
      </c>
    </row>
    <row r="5686" spans="1:6" x14ac:dyDescent="0.25">
      <c r="A5686">
        <v>34</v>
      </c>
      <c r="B5686" t="s">
        <v>6</v>
      </c>
      <c r="C5686" t="s">
        <v>12</v>
      </c>
      <c r="D5686" t="s">
        <v>75</v>
      </c>
      <c r="E5686">
        <v>11</v>
      </c>
      <c r="F5686">
        <v>160000</v>
      </c>
    </row>
    <row r="5687" spans="1:6" x14ac:dyDescent="0.25">
      <c r="A5687">
        <v>28</v>
      </c>
      <c r="B5687" t="s">
        <v>9</v>
      </c>
      <c r="C5687" t="s">
        <v>185</v>
      </c>
      <c r="D5687" t="s">
        <v>16</v>
      </c>
      <c r="E5687">
        <v>3</v>
      </c>
      <c r="F5687">
        <v>60000</v>
      </c>
    </row>
    <row r="5688" spans="1:6" x14ac:dyDescent="0.25">
      <c r="A5688">
        <v>32</v>
      </c>
      <c r="B5688" t="s">
        <v>6</v>
      </c>
      <c r="C5688" t="s">
        <v>185</v>
      </c>
      <c r="D5688" t="s">
        <v>17</v>
      </c>
      <c r="E5688">
        <v>7</v>
      </c>
      <c r="F5688">
        <v>120000</v>
      </c>
    </row>
    <row r="5689" spans="1:6" x14ac:dyDescent="0.25">
      <c r="A5689">
        <v>24</v>
      </c>
      <c r="B5689" t="s">
        <v>9</v>
      </c>
      <c r="C5689" t="s">
        <v>196</v>
      </c>
      <c r="D5689" t="s">
        <v>203</v>
      </c>
      <c r="E5689">
        <v>0</v>
      </c>
      <c r="F5689">
        <v>25000</v>
      </c>
    </row>
    <row r="5690" spans="1:6" x14ac:dyDescent="0.25">
      <c r="A5690">
        <v>37</v>
      </c>
      <c r="B5690" t="s">
        <v>6</v>
      </c>
      <c r="C5690" t="s">
        <v>186</v>
      </c>
      <c r="D5690" t="s">
        <v>204</v>
      </c>
      <c r="E5690">
        <v>14</v>
      </c>
      <c r="F5690">
        <v>190000</v>
      </c>
    </row>
    <row r="5691" spans="1:6" x14ac:dyDescent="0.25">
      <c r="A5691">
        <v>39</v>
      </c>
      <c r="B5691" t="s">
        <v>9</v>
      </c>
      <c r="C5691" t="s">
        <v>185</v>
      </c>
      <c r="D5691" t="s">
        <v>35</v>
      </c>
      <c r="E5691">
        <v>16</v>
      </c>
      <c r="F5691">
        <v>200000</v>
      </c>
    </row>
    <row r="5692" spans="1:6" x14ac:dyDescent="0.25">
      <c r="A5692">
        <v>26</v>
      </c>
      <c r="B5692" t="s">
        <v>6</v>
      </c>
      <c r="C5692" t="s">
        <v>185</v>
      </c>
      <c r="D5692" t="s">
        <v>40</v>
      </c>
      <c r="E5692">
        <v>2</v>
      </c>
      <c r="F5692">
        <v>55000</v>
      </c>
    </row>
    <row r="5693" spans="1:6" x14ac:dyDescent="0.25">
      <c r="A5693">
        <v>31</v>
      </c>
      <c r="B5693" t="s">
        <v>9</v>
      </c>
      <c r="C5693" t="s">
        <v>12</v>
      </c>
      <c r="D5693" t="s">
        <v>43</v>
      </c>
      <c r="E5693">
        <v>8</v>
      </c>
      <c r="F5693">
        <v>140000</v>
      </c>
    </row>
    <row r="5694" spans="1:6" x14ac:dyDescent="0.25">
      <c r="A5694">
        <v>29</v>
      </c>
      <c r="B5694" t="s">
        <v>6</v>
      </c>
      <c r="C5694" t="s">
        <v>185</v>
      </c>
      <c r="D5694" t="s">
        <v>16</v>
      </c>
      <c r="E5694">
        <v>4</v>
      </c>
      <c r="F5694">
        <v>70000</v>
      </c>
    </row>
    <row r="5695" spans="1:6" x14ac:dyDescent="0.25">
      <c r="A5695">
        <v>33</v>
      </c>
      <c r="B5695" t="s">
        <v>9</v>
      </c>
      <c r="C5695" t="s">
        <v>186</v>
      </c>
      <c r="D5695" t="s">
        <v>27</v>
      </c>
      <c r="E5695">
        <v>9</v>
      </c>
      <c r="F5695">
        <v>130000</v>
      </c>
    </row>
    <row r="5696" spans="1:6" x14ac:dyDescent="0.25">
      <c r="A5696">
        <v>27</v>
      </c>
      <c r="B5696" t="s">
        <v>6</v>
      </c>
      <c r="C5696" t="s">
        <v>185</v>
      </c>
      <c r="D5696" t="s">
        <v>8</v>
      </c>
      <c r="E5696">
        <v>3</v>
      </c>
      <c r="F5696">
        <v>80000</v>
      </c>
    </row>
    <row r="5697" spans="1:6" x14ac:dyDescent="0.25">
      <c r="A5697">
        <v>36</v>
      </c>
      <c r="B5697" t="s">
        <v>9</v>
      </c>
      <c r="C5697" t="s">
        <v>12</v>
      </c>
      <c r="D5697" t="s">
        <v>92</v>
      </c>
      <c r="E5697">
        <v>12</v>
      </c>
      <c r="F5697">
        <v>170000</v>
      </c>
    </row>
    <row r="5698" spans="1:6" x14ac:dyDescent="0.25">
      <c r="A5698">
        <v>25</v>
      </c>
      <c r="B5698" t="s">
        <v>6</v>
      </c>
      <c r="C5698" t="s">
        <v>185</v>
      </c>
      <c r="D5698" t="s">
        <v>17</v>
      </c>
      <c r="E5698">
        <v>1</v>
      </c>
      <c r="F5698">
        <v>60000</v>
      </c>
    </row>
    <row r="5699" spans="1:6" x14ac:dyDescent="0.25">
      <c r="A5699">
        <v>30</v>
      </c>
      <c r="B5699" t="s">
        <v>9</v>
      </c>
      <c r="C5699" t="s">
        <v>185</v>
      </c>
      <c r="D5699" t="s">
        <v>19</v>
      </c>
      <c r="E5699">
        <v>5</v>
      </c>
      <c r="F5699">
        <v>90000</v>
      </c>
    </row>
    <row r="5700" spans="1:6" x14ac:dyDescent="0.25">
      <c r="A5700">
        <v>34</v>
      </c>
      <c r="B5700" t="s">
        <v>6</v>
      </c>
      <c r="C5700" t="s">
        <v>12</v>
      </c>
      <c r="D5700" t="s">
        <v>75</v>
      </c>
      <c r="E5700">
        <v>11</v>
      </c>
      <c r="F5700">
        <v>160000</v>
      </c>
    </row>
    <row r="5701" spans="1:6" x14ac:dyDescent="0.25">
      <c r="A5701">
        <v>28</v>
      </c>
      <c r="B5701" t="s">
        <v>9</v>
      </c>
      <c r="C5701" t="s">
        <v>185</v>
      </c>
      <c r="D5701" t="s">
        <v>16</v>
      </c>
      <c r="E5701">
        <v>3</v>
      </c>
      <c r="F5701">
        <v>60000</v>
      </c>
    </row>
    <row r="5702" spans="1:6" x14ac:dyDescent="0.25">
      <c r="A5702">
        <v>32</v>
      </c>
      <c r="B5702" t="s">
        <v>6</v>
      </c>
      <c r="C5702" t="s">
        <v>185</v>
      </c>
      <c r="D5702" t="s">
        <v>17</v>
      </c>
      <c r="E5702">
        <v>7</v>
      </c>
      <c r="F5702">
        <v>120000</v>
      </c>
    </row>
    <row r="5703" spans="1:6" x14ac:dyDescent="0.25">
      <c r="A5703">
        <v>24</v>
      </c>
      <c r="B5703" t="s">
        <v>9</v>
      </c>
      <c r="C5703" t="s">
        <v>196</v>
      </c>
      <c r="D5703" t="s">
        <v>203</v>
      </c>
      <c r="E5703">
        <v>0</v>
      </c>
      <c r="F5703">
        <v>25000</v>
      </c>
    </row>
    <row r="5704" spans="1:6" x14ac:dyDescent="0.25">
      <c r="A5704">
        <v>37</v>
      </c>
      <c r="B5704" t="s">
        <v>6</v>
      </c>
      <c r="C5704" t="s">
        <v>186</v>
      </c>
      <c r="D5704" t="s">
        <v>204</v>
      </c>
      <c r="E5704">
        <v>14</v>
      </c>
      <c r="F5704">
        <v>190000</v>
      </c>
    </row>
    <row r="5705" spans="1:6" x14ac:dyDescent="0.25">
      <c r="A5705">
        <v>39</v>
      </c>
      <c r="B5705" t="s">
        <v>9</v>
      </c>
      <c r="C5705" t="s">
        <v>185</v>
      </c>
      <c r="D5705" t="s">
        <v>35</v>
      </c>
      <c r="E5705">
        <v>16</v>
      </c>
      <c r="F5705">
        <v>200000</v>
      </c>
    </row>
    <row r="5706" spans="1:6" x14ac:dyDescent="0.25">
      <c r="A5706">
        <v>26</v>
      </c>
      <c r="B5706" t="s">
        <v>6</v>
      </c>
      <c r="C5706" t="s">
        <v>185</v>
      </c>
      <c r="D5706" t="s">
        <v>40</v>
      </c>
      <c r="E5706">
        <v>2</v>
      </c>
      <c r="F5706">
        <v>55000</v>
      </c>
    </row>
    <row r="5707" spans="1:6" x14ac:dyDescent="0.25">
      <c r="A5707">
        <v>31</v>
      </c>
      <c r="B5707" t="s">
        <v>9</v>
      </c>
      <c r="C5707" t="s">
        <v>12</v>
      </c>
      <c r="D5707" t="s">
        <v>43</v>
      </c>
      <c r="E5707">
        <v>8</v>
      </c>
      <c r="F5707">
        <v>140000</v>
      </c>
    </row>
    <row r="5708" spans="1:6" x14ac:dyDescent="0.25">
      <c r="A5708">
        <v>29</v>
      </c>
      <c r="B5708" t="s">
        <v>6</v>
      </c>
      <c r="C5708" t="s">
        <v>185</v>
      </c>
      <c r="D5708" t="s">
        <v>16</v>
      </c>
      <c r="E5708">
        <v>4</v>
      </c>
      <c r="F5708">
        <v>70000</v>
      </c>
    </row>
    <row r="5709" spans="1:6" x14ac:dyDescent="0.25">
      <c r="A5709">
        <v>33</v>
      </c>
      <c r="B5709" t="s">
        <v>9</v>
      </c>
      <c r="C5709" t="s">
        <v>186</v>
      </c>
      <c r="D5709" t="s">
        <v>27</v>
      </c>
      <c r="E5709">
        <v>9</v>
      </c>
      <c r="F5709">
        <v>130000</v>
      </c>
    </row>
    <row r="5710" spans="1:6" x14ac:dyDescent="0.25">
      <c r="A5710">
        <v>27</v>
      </c>
      <c r="B5710" t="s">
        <v>6</v>
      </c>
      <c r="C5710" t="s">
        <v>185</v>
      </c>
      <c r="D5710" t="s">
        <v>8</v>
      </c>
      <c r="E5710">
        <v>3</v>
      </c>
      <c r="F5710">
        <v>80000</v>
      </c>
    </row>
    <row r="5711" spans="1:6" x14ac:dyDescent="0.25">
      <c r="A5711">
        <v>36</v>
      </c>
      <c r="B5711" t="s">
        <v>9</v>
      </c>
      <c r="C5711" t="s">
        <v>12</v>
      </c>
      <c r="D5711" t="s">
        <v>92</v>
      </c>
      <c r="E5711">
        <v>12</v>
      </c>
      <c r="F5711">
        <v>170000</v>
      </c>
    </row>
    <row r="5712" spans="1:6" x14ac:dyDescent="0.25">
      <c r="A5712">
        <v>25</v>
      </c>
      <c r="B5712" t="s">
        <v>6</v>
      </c>
      <c r="C5712" t="s">
        <v>185</v>
      </c>
      <c r="D5712" t="s">
        <v>17</v>
      </c>
      <c r="E5712">
        <v>1</v>
      </c>
      <c r="F5712">
        <v>60000</v>
      </c>
    </row>
    <row r="5713" spans="1:6" x14ac:dyDescent="0.25">
      <c r="A5713">
        <v>30</v>
      </c>
      <c r="B5713" t="s">
        <v>9</v>
      </c>
      <c r="C5713" t="s">
        <v>185</v>
      </c>
      <c r="D5713" t="s">
        <v>19</v>
      </c>
      <c r="E5713">
        <v>5</v>
      </c>
      <c r="F5713">
        <v>90000</v>
      </c>
    </row>
    <row r="5714" spans="1:6" x14ac:dyDescent="0.25">
      <c r="A5714">
        <v>34</v>
      </c>
      <c r="B5714" t="s">
        <v>6</v>
      </c>
      <c r="C5714" t="s">
        <v>12</v>
      </c>
      <c r="D5714" t="s">
        <v>75</v>
      </c>
      <c r="E5714">
        <v>11</v>
      </c>
      <c r="F5714">
        <v>160000</v>
      </c>
    </row>
    <row r="5715" spans="1:6" x14ac:dyDescent="0.25">
      <c r="A5715">
        <v>28</v>
      </c>
      <c r="B5715" t="s">
        <v>9</v>
      </c>
      <c r="C5715" t="s">
        <v>185</v>
      </c>
      <c r="D5715" t="s">
        <v>16</v>
      </c>
      <c r="E5715">
        <v>3</v>
      </c>
      <c r="F5715">
        <v>60000</v>
      </c>
    </row>
    <row r="5716" spans="1:6" x14ac:dyDescent="0.25">
      <c r="A5716">
        <v>32</v>
      </c>
      <c r="B5716" t="s">
        <v>6</v>
      </c>
      <c r="C5716" t="s">
        <v>185</v>
      </c>
      <c r="D5716" t="s">
        <v>17</v>
      </c>
      <c r="E5716">
        <v>7</v>
      </c>
      <c r="F5716">
        <v>120000</v>
      </c>
    </row>
    <row r="5717" spans="1:6" x14ac:dyDescent="0.25">
      <c r="A5717">
        <v>24</v>
      </c>
      <c r="B5717" t="s">
        <v>9</v>
      </c>
      <c r="C5717" t="s">
        <v>196</v>
      </c>
      <c r="D5717" t="s">
        <v>203</v>
      </c>
      <c r="E5717">
        <v>0</v>
      </c>
      <c r="F5717">
        <v>25000</v>
      </c>
    </row>
    <row r="5718" spans="1:6" x14ac:dyDescent="0.25">
      <c r="A5718">
        <v>37</v>
      </c>
      <c r="B5718" t="s">
        <v>6</v>
      </c>
      <c r="C5718" t="s">
        <v>186</v>
      </c>
      <c r="D5718" t="s">
        <v>204</v>
      </c>
      <c r="E5718">
        <v>14</v>
      </c>
      <c r="F5718">
        <v>190000</v>
      </c>
    </row>
    <row r="5719" spans="1:6" x14ac:dyDescent="0.25">
      <c r="A5719">
        <v>39</v>
      </c>
      <c r="B5719" t="s">
        <v>9</v>
      </c>
      <c r="C5719" t="s">
        <v>185</v>
      </c>
      <c r="D5719" t="s">
        <v>35</v>
      </c>
      <c r="E5719">
        <v>16</v>
      </c>
      <c r="F5719">
        <v>200000</v>
      </c>
    </row>
    <row r="5720" spans="1:6" x14ac:dyDescent="0.25">
      <c r="A5720">
        <v>26</v>
      </c>
      <c r="B5720" t="s">
        <v>6</v>
      </c>
      <c r="C5720" t="s">
        <v>185</v>
      </c>
      <c r="D5720" t="s">
        <v>40</v>
      </c>
      <c r="E5720">
        <v>2</v>
      </c>
      <c r="F5720">
        <v>55000</v>
      </c>
    </row>
    <row r="5721" spans="1:6" x14ac:dyDescent="0.25">
      <c r="A5721">
        <v>31</v>
      </c>
      <c r="B5721" t="s">
        <v>9</v>
      </c>
      <c r="C5721" t="s">
        <v>12</v>
      </c>
      <c r="D5721" t="s">
        <v>43</v>
      </c>
      <c r="E5721">
        <v>8</v>
      </c>
      <c r="F5721">
        <v>140000</v>
      </c>
    </row>
    <row r="5722" spans="1:6" x14ac:dyDescent="0.25">
      <c r="A5722">
        <v>29</v>
      </c>
      <c r="B5722" t="s">
        <v>6</v>
      </c>
      <c r="C5722" t="s">
        <v>185</v>
      </c>
      <c r="D5722" t="s">
        <v>16</v>
      </c>
      <c r="E5722">
        <v>4</v>
      </c>
      <c r="F5722">
        <v>70000</v>
      </c>
    </row>
    <row r="5723" spans="1:6" x14ac:dyDescent="0.25">
      <c r="A5723">
        <v>33</v>
      </c>
      <c r="B5723" t="s">
        <v>9</v>
      </c>
      <c r="C5723" t="s">
        <v>186</v>
      </c>
      <c r="D5723" t="s">
        <v>27</v>
      </c>
      <c r="E5723">
        <v>9</v>
      </c>
      <c r="F5723">
        <v>130000</v>
      </c>
    </row>
    <row r="5724" spans="1:6" x14ac:dyDescent="0.25">
      <c r="A5724">
        <v>27</v>
      </c>
      <c r="B5724" t="s">
        <v>6</v>
      </c>
      <c r="C5724" t="s">
        <v>185</v>
      </c>
      <c r="D5724" t="s">
        <v>8</v>
      </c>
      <c r="E5724">
        <v>3</v>
      </c>
      <c r="F5724">
        <v>80000</v>
      </c>
    </row>
    <row r="5725" spans="1:6" x14ac:dyDescent="0.25">
      <c r="A5725">
        <v>36</v>
      </c>
      <c r="B5725" t="s">
        <v>9</v>
      </c>
      <c r="C5725" t="s">
        <v>12</v>
      </c>
      <c r="D5725" t="s">
        <v>92</v>
      </c>
      <c r="E5725">
        <v>12</v>
      </c>
      <c r="F5725">
        <v>170000</v>
      </c>
    </row>
    <row r="5726" spans="1:6" x14ac:dyDescent="0.25">
      <c r="A5726">
        <v>25</v>
      </c>
      <c r="B5726" t="s">
        <v>6</v>
      </c>
      <c r="C5726" t="s">
        <v>185</v>
      </c>
      <c r="D5726" t="s">
        <v>17</v>
      </c>
      <c r="E5726">
        <v>1</v>
      </c>
      <c r="F5726">
        <v>60000</v>
      </c>
    </row>
    <row r="5727" spans="1:6" x14ac:dyDescent="0.25">
      <c r="A5727">
        <v>30</v>
      </c>
      <c r="B5727" t="s">
        <v>9</v>
      </c>
      <c r="C5727" t="s">
        <v>185</v>
      </c>
      <c r="D5727" t="s">
        <v>19</v>
      </c>
      <c r="E5727">
        <v>5</v>
      </c>
      <c r="F5727">
        <v>90000</v>
      </c>
    </row>
    <row r="5728" spans="1:6" x14ac:dyDescent="0.25">
      <c r="A5728">
        <v>34</v>
      </c>
      <c r="B5728" t="s">
        <v>6</v>
      </c>
      <c r="C5728" t="s">
        <v>12</v>
      </c>
      <c r="D5728" t="s">
        <v>75</v>
      </c>
      <c r="E5728">
        <v>11</v>
      </c>
      <c r="F5728">
        <v>160000</v>
      </c>
    </row>
    <row r="5729" spans="1:6" x14ac:dyDescent="0.25">
      <c r="A5729">
        <v>28</v>
      </c>
      <c r="B5729" t="s">
        <v>9</v>
      </c>
      <c r="C5729" t="s">
        <v>185</v>
      </c>
      <c r="D5729" t="s">
        <v>16</v>
      </c>
      <c r="E5729">
        <v>3</v>
      </c>
      <c r="F5729">
        <v>60000</v>
      </c>
    </row>
    <row r="5730" spans="1:6" x14ac:dyDescent="0.25">
      <c r="A5730">
        <v>32</v>
      </c>
      <c r="B5730" t="s">
        <v>6</v>
      </c>
      <c r="C5730" t="s">
        <v>185</v>
      </c>
      <c r="D5730" t="s">
        <v>17</v>
      </c>
      <c r="E5730">
        <v>7</v>
      </c>
      <c r="F5730">
        <v>120000</v>
      </c>
    </row>
    <row r="5731" spans="1:6" x14ac:dyDescent="0.25">
      <c r="A5731">
        <v>24</v>
      </c>
      <c r="B5731" t="s">
        <v>9</v>
      </c>
      <c r="C5731" t="s">
        <v>196</v>
      </c>
      <c r="D5731" t="s">
        <v>203</v>
      </c>
      <c r="E5731">
        <v>0</v>
      </c>
      <c r="F5731">
        <v>25000</v>
      </c>
    </row>
    <row r="5732" spans="1:6" x14ac:dyDescent="0.25">
      <c r="A5732">
        <v>37</v>
      </c>
      <c r="B5732" t="s">
        <v>6</v>
      </c>
      <c r="C5732" t="s">
        <v>186</v>
      </c>
      <c r="D5732" t="s">
        <v>204</v>
      </c>
      <c r="E5732">
        <v>14</v>
      </c>
      <c r="F5732">
        <v>190000</v>
      </c>
    </row>
    <row r="5733" spans="1:6" x14ac:dyDescent="0.25">
      <c r="A5733">
        <v>39</v>
      </c>
      <c r="B5733" t="s">
        <v>9</v>
      </c>
      <c r="C5733" t="s">
        <v>185</v>
      </c>
      <c r="D5733" t="s">
        <v>35</v>
      </c>
      <c r="E5733">
        <v>16</v>
      </c>
      <c r="F5733">
        <v>200000</v>
      </c>
    </row>
    <row r="5734" spans="1:6" x14ac:dyDescent="0.25">
      <c r="A5734">
        <v>26</v>
      </c>
      <c r="B5734" t="s">
        <v>6</v>
      </c>
      <c r="C5734" t="s">
        <v>185</v>
      </c>
      <c r="D5734" t="s">
        <v>40</v>
      </c>
      <c r="E5734">
        <v>2</v>
      </c>
      <c r="F5734">
        <v>55000</v>
      </c>
    </row>
    <row r="5735" spans="1:6" x14ac:dyDescent="0.25">
      <c r="A5735">
        <v>31</v>
      </c>
      <c r="B5735" t="s">
        <v>9</v>
      </c>
      <c r="C5735" t="s">
        <v>12</v>
      </c>
      <c r="D5735" t="s">
        <v>43</v>
      </c>
      <c r="E5735">
        <v>8</v>
      </c>
      <c r="F5735">
        <v>140000</v>
      </c>
    </row>
    <row r="5736" spans="1:6" x14ac:dyDescent="0.25">
      <c r="A5736">
        <v>29</v>
      </c>
      <c r="B5736" t="s">
        <v>6</v>
      </c>
      <c r="C5736" t="s">
        <v>185</v>
      </c>
      <c r="D5736" t="s">
        <v>16</v>
      </c>
      <c r="E5736">
        <v>4</v>
      </c>
      <c r="F5736">
        <v>70000</v>
      </c>
    </row>
    <row r="5737" spans="1:6" x14ac:dyDescent="0.25">
      <c r="A5737">
        <v>33</v>
      </c>
      <c r="B5737" t="s">
        <v>9</v>
      </c>
      <c r="C5737" t="s">
        <v>186</v>
      </c>
      <c r="D5737" t="s">
        <v>27</v>
      </c>
      <c r="E5737">
        <v>9</v>
      </c>
      <c r="F5737">
        <v>130000</v>
      </c>
    </row>
    <row r="5738" spans="1:6" x14ac:dyDescent="0.25">
      <c r="A5738">
        <v>27</v>
      </c>
      <c r="B5738" t="s">
        <v>6</v>
      </c>
      <c r="C5738" t="s">
        <v>185</v>
      </c>
      <c r="D5738" t="s">
        <v>8</v>
      </c>
      <c r="E5738">
        <v>3</v>
      </c>
      <c r="F5738">
        <v>80000</v>
      </c>
    </row>
    <row r="5739" spans="1:6" x14ac:dyDescent="0.25">
      <c r="A5739">
        <v>36</v>
      </c>
      <c r="B5739" t="s">
        <v>9</v>
      </c>
      <c r="C5739" t="s">
        <v>12</v>
      </c>
      <c r="D5739" t="s">
        <v>92</v>
      </c>
      <c r="E5739">
        <v>12</v>
      </c>
      <c r="F5739">
        <v>170000</v>
      </c>
    </row>
    <row r="5740" spans="1:6" x14ac:dyDescent="0.25">
      <c r="A5740">
        <v>25</v>
      </c>
      <c r="B5740" t="s">
        <v>6</v>
      </c>
      <c r="C5740" t="s">
        <v>185</v>
      </c>
      <c r="D5740" t="s">
        <v>17</v>
      </c>
      <c r="E5740">
        <v>1</v>
      </c>
      <c r="F5740">
        <v>60000</v>
      </c>
    </row>
    <row r="5741" spans="1:6" x14ac:dyDescent="0.25">
      <c r="A5741">
        <v>30</v>
      </c>
      <c r="B5741" t="s">
        <v>9</v>
      </c>
      <c r="C5741" t="s">
        <v>185</v>
      </c>
      <c r="D5741" t="s">
        <v>19</v>
      </c>
      <c r="E5741">
        <v>5</v>
      </c>
      <c r="F5741">
        <v>90000</v>
      </c>
    </row>
    <row r="5742" spans="1:6" x14ac:dyDescent="0.25">
      <c r="A5742">
        <v>34</v>
      </c>
      <c r="B5742" t="s">
        <v>6</v>
      </c>
      <c r="C5742" t="s">
        <v>12</v>
      </c>
      <c r="D5742" t="s">
        <v>75</v>
      </c>
      <c r="E5742">
        <v>11</v>
      </c>
      <c r="F5742">
        <v>160000</v>
      </c>
    </row>
    <row r="5743" spans="1:6" x14ac:dyDescent="0.25">
      <c r="A5743">
        <v>28</v>
      </c>
      <c r="B5743" t="s">
        <v>9</v>
      </c>
      <c r="C5743" t="s">
        <v>185</v>
      </c>
      <c r="D5743" t="s">
        <v>16</v>
      </c>
      <c r="E5743">
        <v>3</v>
      </c>
      <c r="F5743">
        <v>60000</v>
      </c>
    </row>
    <row r="5744" spans="1:6" x14ac:dyDescent="0.25">
      <c r="A5744">
        <v>32</v>
      </c>
      <c r="B5744" t="s">
        <v>6</v>
      </c>
      <c r="C5744" t="s">
        <v>185</v>
      </c>
      <c r="D5744" t="s">
        <v>17</v>
      </c>
      <c r="E5744">
        <v>7</v>
      </c>
      <c r="F5744">
        <v>120000</v>
      </c>
    </row>
    <row r="5745" spans="1:6" x14ac:dyDescent="0.25">
      <c r="A5745">
        <v>24</v>
      </c>
      <c r="B5745" t="s">
        <v>9</v>
      </c>
      <c r="C5745" t="s">
        <v>196</v>
      </c>
      <c r="D5745" t="s">
        <v>203</v>
      </c>
      <c r="E5745">
        <v>0</v>
      </c>
      <c r="F5745">
        <v>25000</v>
      </c>
    </row>
    <row r="5746" spans="1:6" x14ac:dyDescent="0.25">
      <c r="A5746">
        <v>37</v>
      </c>
      <c r="B5746" t="s">
        <v>6</v>
      </c>
      <c r="C5746" t="s">
        <v>186</v>
      </c>
      <c r="D5746" t="s">
        <v>204</v>
      </c>
      <c r="E5746">
        <v>14</v>
      </c>
      <c r="F5746">
        <v>190000</v>
      </c>
    </row>
    <row r="5747" spans="1:6" x14ac:dyDescent="0.25">
      <c r="A5747">
        <v>39</v>
      </c>
      <c r="B5747" t="s">
        <v>9</v>
      </c>
      <c r="C5747" t="s">
        <v>185</v>
      </c>
      <c r="D5747" t="s">
        <v>35</v>
      </c>
      <c r="E5747">
        <v>16</v>
      </c>
      <c r="F5747">
        <v>200000</v>
      </c>
    </row>
    <row r="5748" spans="1:6" x14ac:dyDescent="0.25">
      <c r="A5748">
        <v>26</v>
      </c>
      <c r="B5748" t="s">
        <v>6</v>
      </c>
      <c r="C5748" t="s">
        <v>185</v>
      </c>
      <c r="D5748" t="s">
        <v>40</v>
      </c>
      <c r="E5748">
        <v>2</v>
      </c>
      <c r="F5748">
        <v>55000</v>
      </c>
    </row>
    <row r="5749" spans="1:6" x14ac:dyDescent="0.25">
      <c r="A5749">
        <v>31</v>
      </c>
      <c r="B5749" t="s">
        <v>9</v>
      </c>
      <c r="C5749" t="s">
        <v>12</v>
      </c>
      <c r="D5749" t="s">
        <v>43</v>
      </c>
      <c r="E5749">
        <v>8</v>
      </c>
      <c r="F5749">
        <v>140000</v>
      </c>
    </row>
    <row r="5750" spans="1:6" x14ac:dyDescent="0.25">
      <c r="A5750">
        <v>29</v>
      </c>
      <c r="B5750" t="s">
        <v>6</v>
      </c>
      <c r="C5750" t="s">
        <v>185</v>
      </c>
      <c r="D5750" t="s">
        <v>16</v>
      </c>
      <c r="E5750">
        <v>4</v>
      </c>
      <c r="F5750">
        <v>70000</v>
      </c>
    </row>
    <row r="5751" spans="1:6" x14ac:dyDescent="0.25">
      <c r="A5751">
        <v>33</v>
      </c>
      <c r="B5751" t="s">
        <v>9</v>
      </c>
      <c r="C5751" t="s">
        <v>186</v>
      </c>
      <c r="D5751" t="s">
        <v>27</v>
      </c>
      <c r="E5751">
        <v>9</v>
      </c>
      <c r="F5751">
        <v>130000</v>
      </c>
    </row>
    <row r="5752" spans="1:6" x14ac:dyDescent="0.25">
      <c r="A5752">
        <v>27</v>
      </c>
      <c r="B5752" t="s">
        <v>6</v>
      </c>
      <c r="C5752" t="s">
        <v>185</v>
      </c>
      <c r="D5752" t="s">
        <v>8</v>
      </c>
      <c r="E5752">
        <v>3</v>
      </c>
      <c r="F5752">
        <v>80000</v>
      </c>
    </row>
    <row r="5753" spans="1:6" x14ac:dyDescent="0.25">
      <c r="A5753">
        <v>29</v>
      </c>
      <c r="B5753" t="s">
        <v>6</v>
      </c>
      <c r="C5753" t="s">
        <v>185</v>
      </c>
      <c r="D5753" t="s">
        <v>8</v>
      </c>
      <c r="E5753">
        <v>3</v>
      </c>
      <c r="F5753">
        <v>75000</v>
      </c>
    </row>
    <row r="5754" spans="1:6" x14ac:dyDescent="0.25">
      <c r="A5754">
        <v>32</v>
      </c>
      <c r="B5754" t="s">
        <v>9</v>
      </c>
      <c r="C5754" t="s">
        <v>186</v>
      </c>
      <c r="D5754" t="s">
        <v>27</v>
      </c>
      <c r="E5754">
        <v>8</v>
      </c>
      <c r="F5754">
        <v>120000</v>
      </c>
    </row>
    <row r="5755" spans="1:6" x14ac:dyDescent="0.25">
      <c r="A5755">
        <v>27</v>
      </c>
      <c r="B5755" t="s">
        <v>6</v>
      </c>
      <c r="C5755" t="s">
        <v>185</v>
      </c>
      <c r="D5755" t="s">
        <v>17</v>
      </c>
      <c r="E5755">
        <v>2</v>
      </c>
      <c r="F5755">
        <v>65000</v>
      </c>
    </row>
    <row r="5756" spans="1:6" x14ac:dyDescent="0.25">
      <c r="A5756">
        <v>30</v>
      </c>
      <c r="B5756" t="s">
        <v>9</v>
      </c>
      <c r="C5756" t="s">
        <v>12</v>
      </c>
      <c r="D5756" t="s">
        <v>43</v>
      </c>
      <c r="E5756">
        <v>6</v>
      </c>
      <c r="F5756">
        <v>100000</v>
      </c>
    </row>
    <row r="5757" spans="1:6" x14ac:dyDescent="0.25">
      <c r="A5757">
        <v>36</v>
      </c>
      <c r="B5757" t="s">
        <v>6</v>
      </c>
      <c r="C5757" t="s">
        <v>185</v>
      </c>
      <c r="D5757" t="s">
        <v>23</v>
      </c>
      <c r="E5757">
        <v>11</v>
      </c>
      <c r="F5757">
        <v>150000</v>
      </c>
    </row>
    <row r="5758" spans="1:6" x14ac:dyDescent="0.25">
      <c r="A5758">
        <v>28</v>
      </c>
      <c r="B5758" t="s">
        <v>9</v>
      </c>
      <c r="C5758" t="s">
        <v>185</v>
      </c>
      <c r="D5758" t="s">
        <v>19</v>
      </c>
      <c r="E5758">
        <v>3</v>
      </c>
      <c r="F5758">
        <v>60000</v>
      </c>
    </row>
    <row r="5759" spans="1:6" x14ac:dyDescent="0.25">
      <c r="A5759">
        <v>33</v>
      </c>
      <c r="B5759" t="s">
        <v>6</v>
      </c>
      <c r="C5759" t="s">
        <v>186</v>
      </c>
      <c r="D5759" t="s">
        <v>8</v>
      </c>
      <c r="E5759">
        <v>9</v>
      </c>
      <c r="F5759">
        <v>120000</v>
      </c>
    </row>
    <row r="5760" spans="1:6" x14ac:dyDescent="0.25">
      <c r="A5760">
        <v>26</v>
      </c>
      <c r="B5760" t="s">
        <v>9</v>
      </c>
      <c r="C5760" t="s">
        <v>185</v>
      </c>
      <c r="D5760" t="s">
        <v>63</v>
      </c>
      <c r="E5760">
        <v>1</v>
      </c>
      <c r="F5760">
        <v>45000</v>
      </c>
    </row>
    <row r="5761" spans="1:6" x14ac:dyDescent="0.25">
      <c r="A5761">
        <v>29</v>
      </c>
      <c r="B5761" t="s">
        <v>6</v>
      </c>
      <c r="C5761" t="s">
        <v>185</v>
      </c>
      <c r="D5761" t="s">
        <v>17</v>
      </c>
      <c r="E5761">
        <v>5</v>
      </c>
      <c r="F5761">
        <v>80000</v>
      </c>
    </row>
    <row r="5762" spans="1:6" x14ac:dyDescent="0.25">
      <c r="A5762">
        <v>35</v>
      </c>
      <c r="B5762" t="s">
        <v>9</v>
      </c>
      <c r="C5762" t="s">
        <v>12</v>
      </c>
      <c r="D5762" t="s">
        <v>92</v>
      </c>
      <c r="E5762">
        <v>11</v>
      </c>
      <c r="F5762">
        <v>150000</v>
      </c>
    </row>
    <row r="5763" spans="1:6" x14ac:dyDescent="0.25">
      <c r="A5763">
        <v>27</v>
      </c>
      <c r="B5763" t="s">
        <v>6</v>
      </c>
      <c r="C5763" t="s">
        <v>185</v>
      </c>
      <c r="D5763" t="s">
        <v>8</v>
      </c>
      <c r="E5763">
        <v>2</v>
      </c>
      <c r="F5763">
        <v>65000</v>
      </c>
    </row>
    <row r="5764" spans="1:6" x14ac:dyDescent="0.25">
      <c r="A5764">
        <v>31</v>
      </c>
      <c r="B5764" t="s">
        <v>9</v>
      </c>
      <c r="C5764" t="s">
        <v>185</v>
      </c>
      <c r="D5764" t="s">
        <v>27</v>
      </c>
      <c r="E5764">
        <v>7</v>
      </c>
      <c r="F5764">
        <v>100000</v>
      </c>
    </row>
    <row r="5765" spans="1:6" x14ac:dyDescent="0.25">
      <c r="A5765">
        <v>28</v>
      </c>
      <c r="B5765" t="s">
        <v>6</v>
      </c>
      <c r="C5765" t="s">
        <v>186</v>
      </c>
      <c r="D5765" t="s">
        <v>23</v>
      </c>
      <c r="E5765">
        <v>4</v>
      </c>
      <c r="F5765">
        <v>90000</v>
      </c>
    </row>
    <row r="5766" spans="1:6" x14ac:dyDescent="0.25">
      <c r="A5766">
        <v>24</v>
      </c>
      <c r="B5766" t="s">
        <v>9</v>
      </c>
      <c r="C5766" t="s">
        <v>185</v>
      </c>
      <c r="D5766" t="s">
        <v>16</v>
      </c>
      <c r="E5766">
        <v>0</v>
      </c>
      <c r="F5766">
        <v>40000</v>
      </c>
    </row>
    <row r="5767" spans="1:6" x14ac:dyDescent="0.25">
      <c r="A5767">
        <v>30</v>
      </c>
      <c r="B5767" t="s">
        <v>6</v>
      </c>
      <c r="C5767" t="s">
        <v>185</v>
      </c>
      <c r="D5767" t="s">
        <v>24</v>
      </c>
      <c r="E5767">
        <v>6</v>
      </c>
      <c r="F5767">
        <v>110000</v>
      </c>
    </row>
    <row r="5768" spans="1:6" x14ac:dyDescent="0.25">
      <c r="A5768">
        <v>34</v>
      </c>
      <c r="B5768" t="s">
        <v>9</v>
      </c>
      <c r="C5768" t="s">
        <v>12</v>
      </c>
      <c r="D5768" t="s">
        <v>75</v>
      </c>
      <c r="E5768">
        <v>12</v>
      </c>
      <c r="F5768">
        <v>170000</v>
      </c>
    </row>
    <row r="5769" spans="1:6" x14ac:dyDescent="0.25">
      <c r="A5769">
        <v>27</v>
      </c>
      <c r="B5769" t="s">
        <v>6</v>
      </c>
      <c r="C5769" t="s">
        <v>185</v>
      </c>
      <c r="D5769" t="s">
        <v>8</v>
      </c>
      <c r="E5769">
        <v>3</v>
      </c>
      <c r="F5769">
        <v>75000</v>
      </c>
    </row>
    <row r="5770" spans="1:6" x14ac:dyDescent="0.25">
      <c r="A5770">
        <v>33</v>
      </c>
      <c r="B5770" t="s">
        <v>9</v>
      </c>
      <c r="C5770" t="s">
        <v>186</v>
      </c>
      <c r="D5770" t="s">
        <v>27</v>
      </c>
      <c r="E5770">
        <v>8</v>
      </c>
      <c r="F5770">
        <v>120000</v>
      </c>
    </row>
    <row r="5771" spans="1:6" x14ac:dyDescent="0.25">
      <c r="A5771">
        <v>29</v>
      </c>
      <c r="B5771" t="s">
        <v>6</v>
      </c>
      <c r="C5771" t="s">
        <v>185</v>
      </c>
      <c r="D5771" t="s">
        <v>16</v>
      </c>
      <c r="E5771">
        <v>4</v>
      </c>
      <c r="F5771">
        <v>70000</v>
      </c>
    </row>
    <row r="5772" spans="1:6" x14ac:dyDescent="0.25">
      <c r="A5772">
        <v>25</v>
      </c>
      <c r="B5772" t="s">
        <v>9</v>
      </c>
      <c r="C5772" t="s">
        <v>196</v>
      </c>
      <c r="D5772" t="s">
        <v>71</v>
      </c>
      <c r="E5772">
        <v>1</v>
      </c>
      <c r="F5772">
        <v>30000</v>
      </c>
    </row>
    <row r="5773" spans="1:6" x14ac:dyDescent="0.25">
      <c r="A5773">
        <v>36</v>
      </c>
      <c r="B5773" t="s">
        <v>6</v>
      </c>
      <c r="C5773" t="s">
        <v>12</v>
      </c>
      <c r="D5773" t="s">
        <v>92</v>
      </c>
      <c r="E5773">
        <v>13</v>
      </c>
      <c r="F5773">
        <v>180000</v>
      </c>
    </row>
    <row r="5774" spans="1:6" x14ac:dyDescent="0.25">
      <c r="A5774">
        <v>39</v>
      </c>
      <c r="B5774" t="s">
        <v>9</v>
      </c>
      <c r="C5774" t="s">
        <v>185</v>
      </c>
      <c r="D5774" t="s">
        <v>35</v>
      </c>
      <c r="E5774">
        <v>15</v>
      </c>
      <c r="F5774">
        <v>200000</v>
      </c>
    </row>
    <row r="5775" spans="1:6" x14ac:dyDescent="0.25">
      <c r="A5775">
        <v>26</v>
      </c>
      <c r="B5775" t="s">
        <v>6</v>
      </c>
      <c r="C5775" t="s">
        <v>185</v>
      </c>
      <c r="D5775" t="s">
        <v>40</v>
      </c>
      <c r="E5775">
        <v>1</v>
      </c>
      <c r="F5775">
        <v>50000</v>
      </c>
    </row>
    <row r="5776" spans="1:6" x14ac:dyDescent="0.25">
      <c r="A5776">
        <v>31</v>
      </c>
      <c r="B5776" t="s">
        <v>9</v>
      </c>
      <c r="C5776" t="s">
        <v>12</v>
      </c>
      <c r="D5776" t="s">
        <v>43</v>
      </c>
      <c r="E5776">
        <v>8</v>
      </c>
      <c r="F5776">
        <v>140000</v>
      </c>
    </row>
    <row r="5777" spans="1:6" x14ac:dyDescent="0.25">
      <c r="A5777">
        <v>28</v>
      </c>
      <c r="B5777" t="s">
        <v>6</v>
      </c>
      <c r="C5777" t="s">
        <v>185</v>
      </c>
      <c r="D5777" t="s">
        <v>16</v>
      </c>
      <c r="E5777">
        <v>3</v>
      </c>
      <c r="F5777">
        <v>65000</v>
      </c>
    </row>
    <row r="5778" spans="1:6" x14ac:dyDescent="0.25">
      <c r="A5778">
        <v>32</v>
      </c>
      <c r="B5778" t="s">
        <v>9</v>
      </c>
      <c r="C5778" t="s">
        <v>185</v>
      </c>
      <c r="D5778" t="s">
        <v>17</v>
      </c>
      <c r="E5778">
        <v>7</v>
      </c>
      <c r="F5778">
        <v>110000</v>
      </c>
    </row>
    <row r="5779" spans="1:6" x14ac:dyDescent="0.25">
      <c r="A5779">
        <v>24</v>
      </c>
      <c r="B5779" t="s">
        <v>6</v>
      </c>
      <c r="C5779" t="s">
        <v>196</v>
      </c>
      <c r="D5779" t="s">
        <v>207</v>
      </c>
      <c r="E5779">
        <v>0</v>
      </c>
      <c r="F5779">
        <v>28000</v>
      </c>
    </row>
    <row r="5780" spans="1:6" x14ac:dyDescent="0.25">
      <c r="A5780">
        <v>37</v>
      </c>
      <c r="B5780" t="s">
        <v>6</v>
      </c>
      <c r="C5780" t="s">
        <v>186</v>
      </c>
      <c r="D5780" t="s">
        <v>204</v>
      </c>
      <c r="E5780">
        <v>14</v>
      </c>
      <c r="F5780">
        <v>190000</v>
      </c>
    </row>
    <row r="5781" spans="1:6" x14ac:dyDescent="0.25">
      <c r="A5781">
        <v>39</v>
      </c>
      <c r="B5781" t="s">
        <v>9</v>
      </c>
      <c r="C5781" t="s">
        <v>185</v>
      </c>
      <c r="D5781" t="s">
        <v>35</v>
      </c>
      <c r="E5781">
        <v>16</v>
      </c>
      <c r="F5781">
        <v>210000</v>
      </c>
    </row>
    <row r="5782" spans="1:6" x14ac:dyDescent="0.25">
      <c r="A5782">
        <v>26</v>
      </c>
      <c r="B5782" t="s">
        <v>6</v>
      </c>
      <c r="C5782" t="s">
        <v>185</v>
      </c>
      <c r="D5782" t="s">
        <v>40</v>
      </c>
      <c r="E5782">
        <v>2</v>
      </c>
      <c r="F5782">
        <v>55000</v>
      </c>
    </row>
    <row r="5783" spans="1:6" x14ac:dyDescent="0.25">
      <c r="A5783">
        <v>31</v>
      </c>
      <c r="B5783" t="s">
        <v>9</v>
      </c>
      <c r="C5783" t="s">
        <v>12</v>
      </c>
      <c r="D5783" t="s">
        <v>43</v>
      </c>
      <c r="E5783">
        <v>8</v>
      </c>
      <c r="F5783">
        <v>140000</v>
      </c>
    </row>
    <row r="5784" spans="1:6" x14ac:dyDescent="0.25">
      <c r="A5784">
        <v>29</v>
      </c>
      <c r="B5784" t="s">
        <v>6</v>
      </c>
      <c r="C5784" t="s">
        <v>185</v>
      </c>
      <c r="D5784" t="s">
        <v>16</v>
      </c>
      <c r="E5784">
        <v>4</v>
      </c>
      <c r="F5784">
        <v>70000</v>
      </c>
    </row>
    <row r="5785" spans="1:6" x14ac:dyDescent="0.25">
      <c r="A5785">
        <v>33</v>
      </c>
      <c r="B5785" t="s">
        <v>9</v>
      </c>
      <c r="C5785" t="s">
        <v>186</v>
      </c>
      <c r="D5785" t="s">
        <v>27</v>
      </c>
      <c r="E5785">
        <v>9</v>
      </c>
      <c r="F5785">
        <v>130000</v>
      </c>
    </row>
    <row r="5786" spans="1:6" x14ac:dyDescent="0.25">
      <c r="A5786">
        <v>27</v>
      </c>
      <c r="B5786" t="s">
        <v>6</v>
      </c>
      <c r="C5786" t="s">
        <v>185</v>
      </c>
      <c r="D5786" t="s">
        <v>8</v>
      </c>
      <c r="E5786">
        <v>3</v>
      </c>
      <c r="F5786">
        <v>80000</v>
      </c>
    </row>
    <row r="5787" spans="1:6" x14ac:dyDescent="0.25">
      <c r="A5787">
        <v>36</v>
      </c>
      <c r="B5787" t="s">
        <v>9</v>
      </c>
      <c r="C5787" t="s">
        <v>12</v>
      </c>
      <c r="D5787" t="s">
        <v>92</v>
      </c>
      <c r="E5787">
        <v>12</v>
      </c>
      <c r="F5787">
        <v>170000</v>
      </c>
    </row>
    <row r="5788" spans="1:6" x14ac:dyDescent="0.25">
      <c r="A5788">
        <v>25</v>
      </c>
      <c r="B5788" t="s">
        <v>6</v>
      </c>
      <c r="C5788" t="s">
        <v>185</v>
      </c>
      <c r="D5788" t="s">
        <v>17</v>
      </c>
      <c r="E5788">
        <v>1</v>
      </c>
      <c r="F5788">
        <v>60000</v>
      </c>
    </row>
    <row r="5789" spans="1:6" x14ac:dyDescent="0.25">
      <c r="A5789">
        <v>30</v>
      </c>
      <c r="B5789" t="s">
        <v>9</v>
      </c>
      <c r="C5789" t="s">
        <v>185</v>
      </c>
      <c r="D5789" t="s">
        <v>19</v>
      </c>
      <c r="E5789">
        <v>5</v>
      </c>
      <c r="F5789">
        <v>90000</v>
      </c>
    </row>
    <row r="5790" spans="1:6" x14ac:dyDescent="0.25">
      <c r="A5790">
        <v>34</v>
      </c>
      <c r="B5790" t="s">
        <v>6</v>
      </c>
      <c r="C5790" t="s">
        <v>12</v>
      </c>
      <c r="D5790" t="s">
        <v>75</v>
      </c>
      <c r="E5790">
        <v>11</v>
      </c>
      <c r="F5790">
        <v>160000</v>
      </c>
    </row>
    <row r="5791" spans="1:6" x14ac:dyDescent="0.25">
      <c r="A5791">
        <v>28</v>
      </c>
      <c r="B5791" t="s">
        <v>9</v>
      </c>
      <c r="C5791" t="s">
        <v>185</v>
      </c>
      <c r="D5791" t="s">
        <v>16</v>
      </c>
      <c r="E5791">
        <v>3</v>
      </c>
      <c r="F5791">
        <v>60000</v>
      </c>
    </row>
    <row r="5792" spans="1:6" x14ac:dyDescent="0.25">
      <c r="A5792">
        <v>32</v>
      </c>
      <c r="B5792" t="s">
        <v>6</v>
      </c>
      <c r="C5792" t="s">
        <v>185</v>
      </c>
      <c r="D5792" t="s">
        <v>17</v>
      </c>
      <c r="E5792">
        <v>7</v>
      </c>
      <c r="F5792">
        <v>120000</v>
      </c>
    </row>
    <row r="5793" spans="1:6" x14ac:dyDescent="0.25">
      <c r="A5793">
        <v>24</v>
      </c>
      <c r="B5793" t="s">
        <v>9</v>
      </c>
      <c r="C5793" t="s">
        <v>196</v>
      </c>
      <c r="D5793" t="s">
        <v>203</v>
      </c>
      <c r="E5793">
        <v>0</v>
      </c>
      <c r="F5793">
        <v>25000</v>
      </c>
    </row>
    <row r="5794" spans="1:6" x14ac:dyDescent="0.25">
      <c r="A5794">
        <v>37</v>
      </c>
      <c r="B5794" t="s">
        <v>6</v>
      </c>
      <c r="C5794" t="s">
        <v>186</v>
      </c>
      <c r="D5794" t="s">
        <v>204</v>
      </c>
      <c r="E5794">
        <v>14</v>
      </c>
      <c r="F5794">
        <v>190000</v>
      </c>
    </row>
    <row r="5795" spans="1:6" x14ac:dyDescent="0.25">
      <c r="A5795">
        <v>39</v>
      </c>
      <c r="B5795" t="s">
        <v>9</v>
      </c>
      <c r="C5795" t="s">
        <v>185</v>
      </c>
      <c r="D5795" t="s">
        <v>35</v>
      </c>
      <c r="E5795">
        <v>16</v>
      </c>
      <c r="F5795">
        <v>200000</v>
      </c>
    </row>
    <row r="5796" spans="1:6" x14ac:dyDescent="0.25">
      <c r="A5796">
        <v>26</v>
      </c>
      <c r="B5796" t="s">
        <v>6</v>
      </c>
      <c r="C5796" t="s">
        <v>185</v>
      </c>
      <c r="D5796" t="s">
        <v>40</v>
      </c>
      <c r="E5796">
        <v>2</v>
      </c>
      <c r="F5796">
        <v>55000</v>
      </c>
    </row>
    <row r="5797" spans="1:6" x14ac:dyDescent="0.25">
      <c r="A5797">
        <v>31</v>
      </c>
      <c r="B5797" t="s">
        <v>9</v>
      </c>
      <c r="C5797" t="s">
        <v>12</v>
      </c>
      <c r="D5797" t="s">
        <v>43</v>
      </c>
      <c r="E5797">
        <v>8</v>
      </c>
      <c r="F5797">
        <v>140000</v>
      </c>
    </row>
    <row r="5798" spans="1:6" x14ac:dyDescent="0.25">
      <c r="A5798">
        <v>29</v>
      </c>
      <c r="B5798" t="s">
        <v>6</v>
      </c>
      <c r="C5798" t="s">
        <v>185</v>
      </c>
      <c r="D5798" t="s">
        <v>16</v>
      </c>
      <c r="E5798">
        <v>4</v>
      </c>
      <c r="F5798">
        <v>70000</v>
      </c>
    </row>
    <row r="5799" spans="1:6" x14ac:dyDescent="0.25">
      <c r="A5799">
        <v>33</v>
      </c>
      <c r="B5799" t="s">
        <v>9</v>
      </c>
      <c r="C5799" t="s">
        <v>186</v>
      </c>
      <c r="D5799" t="s">
        <v>27</v>
      </c>
      <c r="E5799">
        <v>9</v>
      </c>
      <c r="F5799">
        <v>130000</v>
      </c>
    </row>
    <row r="5800" spans="1:6" x14ac:dyDescent="0.25">
      <c r="A5800">
        <v>27</v>
      </c>
      <c r="B5800" t="s">
        <v>6</v>
      </c>
      <c r="C5800" t="s">
        <v>185</v>
      </c>
      <c r="D5800" t="s">
        <v>8</v>
      </c>
      <c r="E5800">
        <v>3</v>
      </c>
      <c r="F5800">
        <v>80000</v>
      </c>
    </row>
    <row r="5801" spans="1:6" x14ac:dyDescent="0.25">
      <c r="A5801">
        <v>36</v>
      </c>
      <c r="B5801" t="s">
        <v>9</v>
      </c>
      <c r="C5801" t="s">
        <v>12</v>
      </c>
      <c r="D5801" t="s">
        <v>92</v>
      </c>
      <c r="E5801">
        <v>12</v>
      </c>
      <c r="F5801">
        <v>170000</v>
      </c>
    </row>
    <row r="5802" spans="1:6" x14ac:dyDescent="0.25">
      <c r="A5802">
        <v>25</v>
      </c>
      <c r="B5802" t="s">
        <v>6</v>
      </c>
      <c r="C5802" t="s">
        <v>185</v>
      </c>
      <c r="D5802" t="s">
        <v>17</v>
      </c>
      <c r="E5802">
        <v>1</v>
      </c>
      <c r="F5802">
        <v>60000</v>
      </c>
    </row>
    <row r="5803" spans="1:6" x14ac:dyDescent="0.25">
      <c r="A5803">
        <v>30</v>
      </c>
      <c r="B5803" t="s">
        <v>9</v>
      </c>
      <c r="C5803" t="s">
        <v>185</v>
      </c>
      <c r="D5803" t="s">
        <v>19</v>
      </c>
      <c r="E5803">
        <v>5</v>
      </c>
      <c r="F5803">
        <v>90000</v>
      </c>
    </row>
    <row r="5804" spans="1:6" x14ac:dyDescent="0.25">
      <c r="A5804">
        <v>34</v>
      </c>
      <c r="B5804" t="s">
        <v>6</v>
      </c>
      <c r="C5804" t="s">
        <v>12</v>
      </c>
      <c r="D5804" t="s">
        <v>75</v>
      </c>
      <c r="E5804">
        <v>11</v>
      </c>
      <c r="F5804">
        <v>160000</v>
      </c>
    </row>
    <row r="5805" spans="1:6" x14ac:dyDescent="0.25">
      <c r="A5805">
        <v>28</v>
      </c>
      <c r="B5805" t="s">
        <v>9</v>
      </c>
      <c r="C5805" t="s">
        <v>185</v>
      </c>
      <c r="D5805" t="s">
        <v>16</v>
      </c>
      <c r="E5805">
        <v>3</v>
      </c>
      <c r="F5805">
        <v>60000</v>
      </c>
    </row>
    <row r="5806" spans="1:6" x14ac:dyDescent="0.25">
      <c r="A5806">
        <v>32</v>
      </c>
      <c r="B5806" t="s">
        <v>6</v>
      </c>
      <c r="C5806" t="s">
        <v>185</v>
      </c>
      <c r="D5806" t="s">
        <v>17</v>
      </c>
      <c r="E5806">
        <v>7</v>
      </c>
      <c r="F5806">
        <v>120000</v>
      </c>
    </row>
    <row r="5807" spans="1:6" x14ac:dyDescent="0.25">
      <c r="A5807">
        <v>24</v>
      </c>
      <c r="B5807" t="s">
        <v>9</v>
      </c>
      <c r="C5807" t="s">
        <v>196</v>
      </c>
      <c r="D5807" t="s">
        <v>203</v>
      </c>
      <c r="E5807">
        <v>0</v>
      </c>
      <c r="F5807">
        <v>25000</v>
      </c>
    </row>
    <row r="5808" spans="1:6" x14ac:dyDescent="0.25">
      <c r="A5808">
        <v>37</v>
      </c>
      <c r="B5808" t="s">
        <v>6</v>
      </c>
      <c r="C5808" t="s">
        <v>186</v>
      </c>
      <c r="D5808" t="s">
        <v>204</v>
      </c>
      <c r="E5808">
        <v>14</v>
      </c>
      <c r="F5808">
        <v>190000</v>
      </c>
    </row>
    <row r="5809" spans="1:6" x14ac:dyDescent="0.25">
      <c r="A5809">
        <v>39</v>
      </c>
      <c r="B5809" t="s">
        <v>9</v>
      </c>
      <c r="C5809" t="s">
        <v>185</v>
      </c>
      <c r="D5809" t="s">
        <v>35</v>
      </c>
      <c r="E5809">
        <v>16</v>
      </c>
      <c r="F5809">
        <v>200000</v>
      </c>
    </row>
    <row r="5810" spans="1:6" x14ac:dyDescent="0.25">
      <c r="A5810">
        <v>26</v>
      </c>
      <c r="B5810" t="s">
        <v>6</v>
      </c>
      <c r="C5810" t="s">
        <v>185</v>
      </c>
      <c r="D5810" t="s">
        <v>40</v>
      </c>
      <c r="E5810">
        <v>2</v>
      </c>
      <c r="F5810">
        <v>55000</v>
      </c>
    </row>
    <row r="5811" spans="1:6" x14ac:dyDescent="0.25">
      <c r="A5811">
        <v>31</v>
      </c>
      <c r="B5811" t="s">
        <v>9</v>
      </c>
      <c r="C5811" t="s">
        <v>12</v>
      </c>
      <c r="D5811" t="s">
        <v>43</v>
      </c>
      <c r="E5811">
        <v>8</v>
      </c>
      <c r="F5811">
        <v>140000</v>
      </c>
    </row>
    <row r="5812" spans="1:6" x14ac:dyDescent="0.25">
      <c r="A5812">
        <v>29</v>
      </c>
      <c r="B5812" t="s">
        <v>6</v>
      </c>
      <c r="C5812" t="s">
        <v>185</v>
      </c>
      <c r="D5812" t="s">
        <v>16</v>
      </c>
      <c r="E5812">
        <v>4</v>
      </c>
      <c r="F5812">
        <v>70000</v>
      </c>
    </row>
    <row r="5813" spans="1:6" x14ac:dyDescent="0.25">
      <c r="A5813">
        <v>33</v>
      </c>
      <c r="B5813" t="s">
        <v>9</v>
      </c>
      <c r="C5813" t="s">
        <v>186</v>
      </c>
      <c r="D5813" t="s">
        <v>27</v>
      </c>
      <c r="E5813">
        <v>9</v>
      </c>
      <c r="F5813">
        <v>130000</v>
      </c>
    </row>
    <row r="5814" spans="1:6" x14ac:dyDescent="0.25">
      <c r="A5814">
        <v>27</v>
      </c>
      <c r="B5814" t="s">
        <v>6</v>
      </c>
      <c r="C5814" t="s">
        <v>185</v>
      </c>
      <c r="D5814" t="s">
        <v>8</v>
      </c>
      <c r="E5814">
        <v>3</v>
      </c>
      <c r="F5814">
        <v>80000</v>
      </c>
    </row>
    <row r="5815" spans="1:6" x14ac:dyDescent="0.25">
      <c r="A5815">
        <v>36</v>
      </c>
      <c r="B5815" t="s">
        <v>9</v>
      </c>
      <c r="C5815" t="s">
        <v>12</v>
      </c>
      <c r="D5815" t="s">
        <v>92</v>
      </c>
      <c r="E5815">
        <v>12</v>
      </c>
      <c r="F5815">
        <v>170000</v>
      </c>
    </row>
    <row r="5816" spans="1:6" x14ac:dyDescent="0.25">
      <c r="A5816">
        <v>25</v>
      </c>
      <c r="B5816" t="s">
        <v>6</v>
      </c>
      <c r="C5816" t="s">
        <v>185</v>
      </c>
      <c r="D5816" t="s">
        <v>17</v>
      </c>
      <c r="E5816">
        <v>1</v>
      </c>
      <c r="F5816">
        <v>60000</v>
      </c>
    </row>
    <row r="5817" spans="1:6" x14ac:dyDescent="0.25">
      <c r="A5817">
        <v>30</v>
      </c>
      <c r="B5817" t="s">
        <v>9</v>
      </c>
      <c r="C5817" t="s">
        <v>185</v>
      </c>
      <c r="D5817" t="s">
        <v>19</v>
      </c>
      <c r="E5817">
        <v>5</v>
      </c>
      <c r="F5817">
        <v>90000</v>
      </c>
    </row>
    <row r="5818" spans="1:6" x14ac:dyDescent="0.25">
      <c r="A5818">
        <v>34</v>
      </c>
      <c r="B5818" t="s">
        <v>6</v>
      </c>
      <c r="C5818" t="s">
        <v>12</v>
      </c>
      <c r="D5818" t="s">
        <v>75</v>
      </c>
      <c r="E5818">
        <v>11</v>
      </c>
      <c r="F5818">
        <v>160000</v>
      </c>
    </row>
    <row r="5819" spans="1:6" x14ac:dyDescent="0.25">
      <c r="A5819">
        <v>28</v>
      </c>
      <c r="B5819" t="s">
        <v>9</v>
      </c>
      <c r="C5819" t="s">
        <v>185</v>
      </c>
      <c r="D5819" t="s">
        <v>16</v>
      </c>
      <c r="E5819">
        <v>3</v>
      </c>
      <c r="F5819">
        <v>60000</v>
      </c>
    </row>
    <row r="5820" spans="1:6" x14ac:dyDescent="0.25">
      <c r="A5820">
        <v>32</v>
      </c>
      <c r="B5820" t="s">
        <v>6</v>
      </c>
      <c r="C5820" t="s">
        <v>185</v>
      </c>
      <c r="D5820" t="s">
        <v>17</v>
      </c>
      <c r="E5820">
        <v>7</v>
      </c>
      <c r="F5820">
        <v>120000</v>
      </c>
    </row>
    <row r="5821" spans="1:6" x14ac:dyDescent="0.25">
      <c r="A5821">
        <v>24</v>
      </c>
      <c r="B5821" t="s">
        <v>9</v>
      </c>
      <c r="C5821" t="s">
        <v>196</v>
      </c>
      <c r="D5821" t="s">
        <v>203</v>
      </c>
      <c r="E5821">
        <v>0</v>
      </c>
      <c r="F5821">
        <v>25000</v>
      </c>
    </row>
    <row r="5822" spans="1:6" x14ac:dyDescent="0.25">
      <c r="A5822">
        <v>37</v>
      </c>
      <c r="B5822" t="s">
        <v>6</v>
      </c>
      <c r="C5822" t="s">
        <v>186</v>
      </c>
      <c r="D5822" t="s">
        <v>204</v>
      </c>
      <c r="E5822">
        <v>14</v>
      </c>
      <c r="F5822">
        <v>190000</v>
      </c>
    </row>
    <row r="5823" spans="1:6" x14ac:dyDescent="0.25">
      <c r="A5823">
        <v>39</v>
      </c>
      <c r="B5823" t="s">
        <v>9</v>
      </c>
      <c r="C5823" t="s">
        <v>185</v>
      </c>
      <c r="D5823" t="s">
        <v>35</v>
      </c>
      <c r="E5823">
        <v>16</v>
      </c>
      <c r="F5823">
        <v>200000</v>
      </c>
    </row>
    <row r="5824" spans="1:6" x14ac:dyDescent="0.25">
      <c r="A5824">
        <v>26</v>
      </c>
      <c r="B5824" t="s">
        <v>6</v>
      </c>
      <c r="C5824" t="s">
        <v>185</v>
      </c>
      <c r="D5824" t="s">
        <v>40</v>
      </c>
      <c r="E5824">
        <v>2</v>
      </c>
      <c r="F5824">
        <v>55000</v>
      </c>
    </row>
    <row r="5825" spans="1:6" x14ac:dyDescent="0.25">
      <c r="A5825">
        <v>31</v>
      </c>
      <c r="B5825" t="s">
        <v>9</v>
      </c>
      <c r="C5825" t="s">
        <v>12</v>
      </c>
      <c r="D5825" t="s">
        <v>43</v>
      </c>
      <c r="E5825">
        <v>8</v>
      </c>
      <c r="F5825">
        <v>140000</v>
      </c>
    </row>
    <row r="5826" spans="1:6" x14ac:dyDescent="0.25">
      <c r="A5826">
        <v>29</v>
      </c>
      <c r="B5826" t="s">
        <v>6</v>
      </c>
      <c r="C5826" t="s">
        <v>185</v>
      </c>
      <c r="D5826" t="s">
        <v>16</v>
      </c>
      <c r="E5826">
        <v>4</v>
      </c>
      <c r="F5826">
        <v>70000</v>
      </c>
    </row>
    <row r="5827" spans="1:6" x14ac:dyDescent="0.25">
      <c r="A5827">
        <v>33</v>
      </c>
      <c r="B5827" t="s">
        <v>9</v>
      </c>
      <c r="C5827" t="s">
        <v>186</v>
      </c>
      <c r="D5827" t="s">
        <v>27</v>
      </c>
      <c r="E5827">
        <v>9</v>
      </c>
      <c r="F5827">
        <v>130000</v>
      </c>
    </row>
    <row r="5828" spans="1:6" x14ac:dyDescent="0.25">
      <c r="A5828">
        <v>27</v>
      </c>
      <c r="B5828" t="s">
        <v>6</v>
      </c>
      <c r="C5828" t="s">
        <v>185</v>
      </c>
      <c r="D5828" t="s">
        <v>8</v>
      </c>
      <c r="E5828">
        <v>3</v>
      </c>
      <c r="F5828">
        <v>80000</v>
      </c>
    </row>
    <row r="5829" spans="1:6" x14ac:dyDescent="0.25">
      <c r="A5829">
        <v>36</v>
      </c>
      <c r="B5829" t="s">
        <v>9</v>
      </c>
      <c r="C5829" t="s">
        <v>12</v>
      </c>
      <c r="D5829" t="s">
        <v>92</v>
      </c>
      <c r="E5829">
        <v>12</v>
      </c>
      <c r="F5829">
        <v>170000</v>
      </c>
    </row>
    <row r="5830" spans="1:6" x14ac:dyDescent="0.25">
      <c r="A5830">
        <v>25</v>
      </c>
      <c r="B5830" t="s">
        <v>6</v>
      </c>
      <c r="C5830" t="s">
        <v>185</v>
      </c>
      <c r="D5830" t="s">
        <v>17</v>
      </c>
      <c r="E5830">
        <v>1</v>
      </c>
      <c r="F5830">
        <v>60000</v>
      </c>
    </row>
    <row r="5831" spans="1:6" x14ac:dyDescent="0.25">
      <c r="A5831">
        <v>30</v>
      </c>
      <c r="B5831" t="s">
        <v>9</v>
      </c>
      <c r="C5831" t="s">
        <v>185</v>
      </c>
      <c r="D5831" t="s">
        <v>19</v>
      </c>
      <c r="E5831">
        <v>5</v>
      </c>
      <c r="F5831">
        <v>90000</v>
      </c>
    </row>
    <row r="5832" spans="1:6" x14ac:dyDescent="0.25">
      <c r="A5832">
        <v>34</v>
      </c>
      <c r="B5832" t="s">
        <v>6</v>
      </c>
      <c r="C5832" t="s">
        <v>12</v>
      </c>
      <c r="D5832" t="s">
        <v>75</v>
      </c>
      <c r="E5832">
        <v>11</v>
      </c>
      <c r="F5832">
        <v>160000</v>
      </c>
    </row>
    <row r="5833" spans="1:6" x14ac:dyDescent="0.25">
      <c r="A5833">
        <v>28</v>
      </c>
      <c r="B5833" t="s">
        <v>9</v>
      </c>
      <c r="C5833" t="s">
        <v>185</v>
      </c>
      <c r="D5833" t="s">
        <v>16</v>
      </c>
      <c r="E5833">
        <v>3</v>
      </c>
      <c r="F5833">
        <v>60000</v>
      </c>
    </row>
    <row r="5834" spans="1:6" x14ac:dyDescent="0.25">
      <c r="A5834">
        <v>32</v>
      </c>
      <c r="B5834" t="s">
        <v>6</v>
      </c>
      <c r="C5834" t="s">
        <v>185</v>
      </c>
      <c r="D5834" t="s">
        <v>17</v>
      </c>
      <c r="E5834">
        <v>7</v>
      </c>
      <c r="F5834">
        <v>120000</v>
      </c>
    </row>
    <row r="5835" spans="1:6" x14ac:dyDescent="0.25">
      <c r="A5835">
        <v>24</v>
      </c>
      <c r="B5835" t="s">
        <v>9</v>
      </c>
      <c r="C5835" t="s">
        <v>196</v>
      </c>
      <c r="D5835" t="s">
        <v>203</v>
      </c>
      <c r="E5835">
        <v>0</v>
      </c>
      <c r="F5835">
        <v>25000</v>
      </c>
    </row>
    <row r="5836" spans="1:6" x14ac:dyDescent="0.25">
      <c r="A5836">
        <v>37</v>
      </c>
      <c r="B5836" t="s">
        <v>6</v>
      </c>
      <c r="C5836" t="s">
        <v>186</v>
      </c>
      <c r="D5836" t="s">
        <v>204</v>
      </c>
      <c r="E5836">
        <v>14</v>
      </c>
      <c r="F5836">
        <v>190000</v>
      </c>
    </row>
    <row r="5837" spans="1:6" x14ac:dyDescent="0.25">
      <c r="A5837">
        <v>39</v>
      </c>
      <c r="B5837" t="s">
        <v>9</v>
      </c>
      <c r="C5837" t="s">
        <v>185</v>
      </c>
      <c r="D5837" t="s">
        <v>35</v>
      </c>
      <c r="E5837">
        <v>16</v>
      </c>
      <c r="F5837">
        <v>200000</v>
      </c>
    </row>
    <row r="5838" spans="1:6" x14ac:dyDescent="0.25">
      <c r="A5838">
        <v>26</v>
      </c>
      <c r="B5838" t="s">
        <v>6</v>
      </c>
      <c r="C5838" t="s">
        <v>185</v>
      </c>
      <c r="D5838" t="s">
        <v>40</v>
      </c>
      <c r="E5838">
        <v>2</v>
      </c>
      <c r="F5838">
        <v>55000</v>
      </c>
    </row>
    <row r="5839" spans="1:6" x14ac:dyDescent="0.25">
      <c r="A5839">
        <v>31</v>
      </c>
      <c r="B5839" t="s">
        <v>9</v>
      </c>
      <c r="C5839" t="s">
        <v>12</v>
      </c>
      <c r="D5839" t="s">
        <v>43</v>
      </c>
      <c r="E5839">
        <v>8</v>
      </c>
      <c r="F5839">
        <v>140000</v>
      </c>
    </row>
    <row r="5840" spans="1:6" x14ac:dyDescent="0.25">
      <c r="A5840">
        <v>29</v>
      </c>
      <c r="B5840" t="s">
        <v>6</v>
      </c>
      <c r="C5840" t="s">
        <v>185</v>
      </c>
      <c r="D5840" t="s">
        <v>16</v>
      </c>
      <c r="E5840">
        <v>4</v>
      </c>
      <c r="F5840">
        <v>70000</v>
      </c>
    </row>
    <row r="5841" spans="1:6" x14ac:dyDescent="0.25">
      <c r="A5841">
        <v>33</v>
      </c>
      <c r="B5841" t="s">
        <v>9</v>
      </c>
      <c r="C5841" t="s">
        <v>186</v>
      </c>
      <c r="D5841" t="s">
        <v>27</v>
      </c>
      <c r="E5841">
        <v>9</v>
      </c>
      <c r="F5841">
        <v>130000</v>
      </c>
    </row>
    <row r="5842" spans="1:6" x14ac:dyDescent="0.25">
      <c r="A5842">
        <v>27</v>
      </c>
      <c r="B5842" t="s">
        <v>6</v>
      </c>
      <c r="C5842" t="s">
        <v>185</v>
      </c>
      <c r="D5842" t="s">
        <v>8</v>
      </c>
      <c r="E5842">
        <v>3</v>
      </c>
      <c r="F5842">
        <v>80000</v>
      </c>
    </row>
    <row r="5843" spans="1:6" x14ac:dyDescent="0.25">
      <c r="A5843">
        <v>36</v>
      </c>
      <c r="B5843" t="s">
        <v>9</v>
      </c>
      <c r="C5843" t="s">
        <v>12</v>
      </c>
      <c r="D5843" t="s">
        <v>92</v>
      </c>
      <c r="E5843">
        <v>12</v>
      </c>
      <c r="F5843">
        <v>170000</v>
      </c>
    </row>
    <row r="5844" spans="1:6" x14ac:dyDescent="0.25">
      <c r="A5844">
        <v>25</v>
      </c>
      <c r="B5844" t="s">
        <v>6</v>
      </c>
      <c r="C5844" t="s">
        <v>185</v>
      </c>
      <c r="D5844" t="s">
        <v>17</v>
      </c>
      <c r="E5844">
        <v>1</v>
      </c>
      <c r="F5844">
        <v>60000</v>
      </c>
    </row>
    <row r="5845" spans="1:6" x14ac:dyDescent="0.25">
      <c r="A5845">
        <v>30</v>
      </c>
      <c r="B5845" t="s">
        <v>9</v>
      </c>
      <c r="C5845" t="s">
        <v>185</v>
      </c>
      <c r="D5845" t="s">
        <v>19</v>
      </c>
      <c r="E5845">
        <v>5</v>
      </c>
      <c r="F5845">
        <v>90000</v>
      </c>
    </row>
    <row r="5846" spans="1:6" x14ac:dyDescent="0.25">
      <c r="A5846">
        <v>34</v>
      </c>
      <c r="B5846" t="s">
        <v>6</v>
      </c>
      <c r="C5846" t="s">
        <v>12</v>
      </c>
      <c r="D5846" t="s">
        <v>75</v>
      </c>
      <c r="E5846">
        <v>11</v>
      </c>
      <c r="F5846">
        <v>160000</v>
      </c>
    </row>
    <row r="5847" spans="1:6" x14ac:dyDescent="0.25">
      <c r="A5847">
        <v>28</v>
      </c>
      <c r="B5847" t="s">
        <v>9</v>
      </c>
      <c r="C5847" t="s">
        <v>185</v>
      </c>
      <c r="D5847" t="s">
        <v>16</v>
      </c>
      <c r="E5847">
        <v>3</v>
      </c>
      <c r="F5847">
        <v>60000</v>
      </c>
    </row>
    <row r="5848" spans="1:6" x14ac:dyDescent="0.25">
      <c r="A5848">
        <v>32</v>
      </c>
      <c r="B5848" t="s">
        <v>6</v>
      </c>
      <c r="C5848" t="s">
        <v>185</v>
      </c>
      <c r="D5848" t="s">
        <v>17</v>
      </c>
      <c r="E5848">
        <v>7</v>
      </c>
      <c r="F5848">
        <v>120000</v>
      </c>
    </row>
    <row r="5849" spans="1:6" x14ac:dyDescent="0.25">
      <c r="A5849">
        <v>24</v>
      </c>
      <c r="B5849" t="s">
        <v>9</v>
      </c>
      <c r="C5849" t="s">
        <v>196</v>
      </c>
      <c r="D5849" t="s">
        <v>203</v>
      </c>
      <c r="E5849">
        <v>0</v>
      </c>
      <c r="F5849">
        <v>25000</v>
      </c>
    </row>
    <row r="5850" spans="1:6" x14ac:dyDescent="0.25">
      <c r="A5850">
        <v>37</v>
      </c>
      <c r="B5850" t="s">
        <v>6</v>
      </c>
      <c r="C5850" t="s">
        <v>186</v>
      </c>
      <c r="D5850" t="s">
        <v>204</v>
      </c>
      <c r="E5850">
        <v>14</v>
      </c>
      <c r="F5850">
        <v>190000</v>
      </c>
    </row>
    <row r="5851" spans="1:6" x14ac:dyDescent="0.25">
      <c r="A5851">
        <v>39</v>
      </c>
      <c r="B5851" t="s">
        <v>9</v>
      </c>
      <c r="C5851" t="s">
        <v>185</v>
      </c>
      <c r="D5851" t="s">
        <v>35</v>
      </c>
      <c r="E5851">
        <v>16</v>
      </c>
      <c r="F5851">
        <v>200000</v>
      </c>
    </row>
    <row r="5852" spans="1:6" x14ac:dyDescent="0.25">
      <c r="A5852">
        <v>26</v>
      </c>
      <c r="B5852" t="s">
        <v>6</v>
      </c>
      <c r="C5852" t="s">
        <v>185</v>
      </c>
      <c r="D5852" t="s">
        <v>40</v>
      </c>
      <c r="E5852">
        <v>2</v>
      </c>
      <c r="F5852">
        <v>55000</v>
      </c>
    </row>
    <row r="5853" spans="1:6" x14ac:dyDescent="0.25">
      <c r="A5853">
        <v>31</v>
      </c>
      <c r="B5853" t="s">
        <v>9</v>
      </c>
      <c r="C5853" t="s">
        <v>12</v>
      </c>
      <c r="D5853" t="s">
        <v>43</v>
      </c>
      <c r="E5853">
        <v>8</v>
      </c>
      <c r="F5853">
        <v>140000</v>
      </c>
    </row>
    <row r="5854" spans="1:6" x14ac:dyDescent="0.25">
      <c r="A5854">
        <v>29</v>
      </c>
      <c r="B5854" t="s">
        <v>6</v>
      </c>
      <c r="C5854" t="s">
        <v>185</v>
      </c>
      <c r="D5854" t="s">
        <v>16</v>
      </c>
      <c r="E5854">
        <v>4</v>
      </c>
      <c r="F5854">
        <v>70000</v>
      </c>
    </row>
    <row r="5855" spans="1:6" x14ac:dyDescent="0.25">
      <c r="A5855">
        <v>33</v>
      </c>
      <c r="B5855" t="s">
        <v>9</v>
      </c>
      <c r="C5855" t="s">
        <v>186</v>
      </c>
      <c r="D5855" t="s">
        <v>27</v>
      </c>
      <c r="E5855">
        <v>9</v>
      </c>
      <c r="F5855">
        <v>130000</v>
      </c>
    </row>
    <row r="5856" spans="1:6" x14ac:dyDescent="0.25">
      <c r="A5856">
        <v>27</v>
      </c>
      <c r="B5856" t="s">
        <v>6</v>
      </c>
      <c r="C5856" t="s">
        <v>185</v>
      </c>
      <c r="D5856" t="s">
        <v>8</v>
      </c>
      <c r="E5856">
        <v>3</v>
      </c>
      <c r="F5856">
        <v>80000</v>
      </c>
    </row>
    <row r="5857" spans="1:6" x14ac:dyDescent="0.25">
      <c r="A5857">
        <v>36</v>
      </c>
      <c r="B5857" t="s">
        <v>9</v>
      </c>
      <c r="C5857" t="s">
        <v>12</v>
      </c>
      <c r="D5857" t="s">
        <v>92</v>
      </c>
      <c r="E5857">
        <v>12</v>
      </c>
      <c r="F5857">
        <v>170000</v>
      </c>
    </row>
    <row r="5858" spans="1:6" x14ac:dyDescent="0.25">
      <c r="A5858">
        <v>25</v>
      </c>
      <c r="B5858" t="s">
        <v>6</v>
      </c>
      <c r="C5858" t="s">
        <v>185</v>
      </c>
      <c r="D5858" t="s">
        <v>17</v>
      </c>
      <c r="E5858">
        <v>1</v>
      </c>
      <c r="F5858">
        <v>60000</v>
      </c>
    </row>
    <row r="5859" spans="1:6" x14ac:dyDescent="0.25">
      <c r="A5859">
        <v>30</v>
      </c>
      <c r="B5859" t="s">
        <v>9</v>
      </c>
      <c r="C5859" t="s">
        <v>185</v>
      </c>
      <c r="D5859" t="s">
        <v>19</v>
      </c>
      <c r="E5859">
        <v>5</v>
      </c>
      <c r="F5859">
        <v>90000</v>
      </c>
    </row>
    <row r="5860" spans="1:6" x14ac:dyDescent="0.25">
      <c r="A5860">
        <v>34</v>
      </c>
      <c r="B5860" t="s">
        <v>6</v>
      </c>
      <c r="C5860" t="s">
        <v>12</v>
      </c>
      <c r="D5860" t="s">
        <v>75</v>
      </c>
      <c r="E5860">
        <v>11</v>
      </c>
      <c r="F5860">
        <v>160000</v>
      </c>
    </row>
    <row r="5861" spans="1:6" x14ac:dyDescent="0.25">
      <c r="A5861">
        <v>28</v>
      </c>
      <c r="B5861" t="s">
        <v>9</v>
      </c>
      <c r="C5861" t="s">
        <v>185</v>
      </c>
      <c r="D5861" t="s">
        <v>16</v>
      </c>
      <c r="E5861">
        <v>3</v>
      </c>
      <c r="F5861">
        <v>60000</v>
      </c>
    </row>
    <row r="5862" spans="1:6" x14ac:dyDescent="0.25">
      <c r="A5862">
        <v>32</v>
      </c>
      <c r="B5862" t="s">
        <v>6</v>
      </c>
      <c r="C5862" t="s">
        <v>185</v>
      </c>
      <c r="D5862" t="s">
        <v>17</v>
      </c>
      <c r="E5862">
        <v>7</v>
      </c>
      <c r="F5862">
        <v>120000</v>
      </c>
    </row>
    <row r="5863" spans="1:6" x14ac:dyDescent="0.25">
      <c r="A5863">
        <v>24</v>
      </c>
      <c r="B5863" t="s">
        <v>9</v>
      </c>
      <c r="C5863" t="s">
        <v>196</v>
      </c>
      <c r="D5863" t="s">
        <v>203</v>
      </c>
      <c r="E5863">
        <v>0</v>
      </c>
      <c r="F5863">
        <v>25000</v>
      </c>
    </row>
    <row r="5864" spans="1:6" x14ac:dyDescent="0.25">
      <c r="A5864">
        <v>37</v>
      </c>
      <c r="B5864" t="s">
        <v>6</v>
      </c>
      <c r="C5864" t="s">
        <v>186</v>
      </c>
      <c r="D5864" t="s">
        <v>204</v>
      </c>
      <c r="E5864">
        <v>14</v>
      </c>
      <c r="F5864">
        <v>190000</v>
      </c>
    </row>
    <row r="5865" spans="1:6" x14ac:dyDescent="0.25">
      <c r="A5865">
        <v>39</v>
      </c>
      <c r="B5865" t="s">
        <v>9</v>
      </c>
      <c r="C5865" t="s">
        <v>185</v>
      </c>
      <c r="D5865" t="s">
        <v>35</v>
      </c>
      <c r="E5865">
        <v>16</v>
      </c>
      <c r="F5865">
        <v>200000</v>
      </c>
    </row>
    <row r="5866" spans="1:6" x14ac:dyDescent="0.25">
      <c r="A5866">
        <v>26</v>
      </c>
      <c r="B5866" t="s">
        <v>6</v>
      </c>
      <c r="C5866" t="s">
        <v>185</v>
      </c>
      <c r="D5866" t="s">
        <v>40</v>
      </c>
      <c r="E5866">
        <v>2</v>
      </c>
      <c r="F5866">
        <v>55000</v>
      </c>
    </row>
    <row r="5867" spans="1:6" x14ac:dyDescent="0.25">
      <c r="A5867">
        <v>31</v>
      </c>
      <c r="B5867" t="s">
        <v>9</v>
      </c>
      <c r="C5867" t="s">
        <v>12</v>
      </c>
      <c r="D5867" t="s">
        <v>43</v>
      </c>
      <c r="E5867">
        <v>8</v>
      </c>
      <c r="F5867">
        <v>140000</v>
      </c>
    </row>
    <row r="5868" spans="1:6" x14ac:dyDescent="0.25">
      <c r="A5868">
        <v>29</v>
      </c>
      <c r="B5868" t="s">
        <v>6</v>
      </c>
      <c r="C5868" t="s">
        <v>185</v>
      </c>
      <c r="D5868" t="s">
        <v>16</v>
      </c>
      <c r="E5868">
        <v>4</v>
      </c>
      <c r="F5868">
        <v>70000</v>
      </c>
    </row>
    <row r="5869" spans="1:6" x14ac:dyDescent="0.25">
      <c r="A5869">
        <v>33</v>
      </c>
      <c r="B5869" t="s">
        <v>9</v>
      </c>
      <c r="C5869" t="s">
        <v>186</v>
      </c>
      <c r="D5869" t="s">
        <v>27</v>
      </c>
      <c r="E5869">
        <v>9</v>
      </c>
      <c r="F5869">
        <v>130000</v>
      </c>
    </row>
    <row r="5870" spans="1:6" x14ac:dyDescent="0.25">
      <c r="A5870">
        <v>27</v>
      </c>
      <c r="B5870" t="s">
        <v>6</v>
      </c>
      <c r="C5870" t="s">
        <v>185</v>
      </c>
      <c r="D5870" t="s">
        <v>8</v>
      </c>
      <c r="E5870">
        <v>3</v>
      </c>
      <c r="F5870">
        <v>80000</v>
      </c>
    </row>
    <row r="5871" spans="1:6" x14ac:dyDescent="0.25">
      <c r="A5871">
        <v>36</v>
      </c>
      <c r="B5871" t="s">
        <v>9</v>
      </c>
      <c r="C5871" t="s">
        <v>12</v>
      </c>
      <c r="D5871" t="s">
        <v>92</v>
      </c>
      <c r="E5871">
        <v>12</v>
      </c>
      <c r="F5871">
        <v>170000</v>
      </c>
    </row>
    <row r="5872" spans="1:6" x14ac:dyDescent="0.25">
      <c r="A5872">
        <v>25</v>
      </c>
      <c r="B5872" t="s">
        <v>6</v>
      </c>
      <c r="C5872" t="s">
        <v>185</v>
      </c>
      <c r="D5872" t="s">
        <v>17</v>
      </c>
      <c r="E5872">
        <v>1</v>
      </c>
      <c r="F5872">
        <v>60000</v>
      </c>
    </row>
    <row r="5873" spans="1:6" x14ac:dyDescent="0.25">
      <c r="A5873">
        <v>30</v>
      </c>
      <c r="B5873" t="s">
        <v>9</v>
      </c>
      <c r="C5873" t="s">
        <v>185</v>
      </c>
      <c r="D5873" t="s">
        <v>19</v>
      </c>
      <c r="E5873">
        <v>5</v>
      </c>
      <c r="F5873">
        <v>90000</v>
      </c>
    </row>
    <row r="5874" spans="1:6" x14ac:dyDescent="0.25">
      <c r="A5874">
        <v>34</v>
      </c>
      <c r="B5874" t="s">
        <v>6</v>
      </c>
      <c r="C5874" t="s">
        <v>12</v>
      </c>
      <c r="D5874" t="s">
        <v>75</v>
      </c>
      <c r="E5874">
        <v>11</v>
      </c>
      <c r="F5874">
        <v>160000</v>
      </c>
    </row>
    <row r="5875" spans="1:6" x14ac:dyDescent="0.25">
      <c r="A5875">
        <v>28</v>
      </c>
      <c r="B5875" t="s">
        <v>9</v>
      </c>
      <c r="C5875" t="s">
        <v>185</v>
      </c>
      <c r="D5875" t="s">
        <v>16</v>
      </c>
      <c r="E5875">
        <v>3</v>
      </c>
      <c r="F5875">
        <v>60000</v>
      </c>
    </row>
    <row r="5876" spans="1:6" x14ac:dyDescent="0.25">
      <c r="A5876">
        <v>32</v>
      </c>
      <c r="B5876" t="s">
        <v>6</v>
      </c>
      <c r="C5876" t="s">
        <v>185</v>
      </c>
      <c r="D5876" t="s">
        <v>17</v>
      </c>
      <c r="E5876">
        <v>7</v>
      </c>
      <c r="F5876">
        <v>120000</v>
      </c>
    </row>
    <row r="5877" spans="1:6" x14ac:dyDescent="0.25">
      <c r="A5877">
        <v>24</v>
      </c>
      <c r="B5877" t="s">
        <v>9</v>
      </c>
      <c r="C5877" t="s">
        <v>196</v>
      </c>
      <c r="D5877" t="s">
        <v>203</v>
      </c>
      <c r="E5877">
        <v>0</v>
      </c>
      <c r="F5877">
        <v>25000</v>
      </c>
    </row>
    <row r="5878" spans="1:6" x14ac:dyDescent="0.25">
      <c r="A5878">
        <v>37</v>
      </c>
      <c r="B5878" t="s">
        <v>6</v>
      </c>
      <c r="C5878" t="s">
        <v>186</v>
      </c>
      <c r="D5878" t="s">
        <v>204</v>
      </c>
      <c r="E5878">
        <v>14</v>
      </c>
      <c r="F5878">
        <v>190000</v>
      </c>
    </row>
    <row r="5879" spans="1:6" x14ac:dyDescent="0.25">
      <c r="A5879">
        <v>39</v>
      </c>
      <c r="B5879" t="s">
        <v>9</v>
      </c>
      <c r="C5879" t="s">
        <v>185</v>
      </c>
      <c r="D5879" t="s">
        <v>35</v>
      </c>
      <c r="E5879">
        <v>16</v>
      </c>
      <c r="F5879">
        <v>200000</v>
      </c>
    </row>
    <row r="5880" spans="1:6" x14ac:dyDescent="0.25">
      <c r="A5880">
        <v>27</v>
      </c>
      <c r="B5880" t="s">
        <v>6</v>
      </c>
      <c r="C5880" t="s">
        <v>208</v>
      </c>
      <c r="D5880" t="s">
        <v>19</v>
      </c>
      <c r="E5880">
        <v>7</v>
      </c>
      <c r="F5880">
        <v>120000</v>
      </c>
    </row>
    <row r="5881" spans="1:6" x14ac:dyDescent="0.25">
      <c r="A5881">
        <v>28</v>
      </c>
      <c r="B5881" t="s">
        <v>9</v>
      </c>
      <c r="C5881" t="s">
        <v>185</v>
      </c>
      <c r="D5881" t="s">
        <v>19</v>
      </c>
      <c r="E5881">
        <v>3</v>
      </c>
      <c r="F5881">
        <v>60000</v>
      </c>
    </row>
    <row r="5882" spans="1:6" x14ac:dyDescent="0.25">
      <c r="A5882">
        <v>33</v>
      </c>
      <c r="B5882" t="s">
        <v>6</v>
      </c>
      <c r="C5882" t="s">
        <v>186</v>
      </c>
      <c r="D5882" t="s">
        <v>8</v>
      </c>
      <c r="E5882">
        <v>8</v>
      </c>
      <c r="F5882">
        <v>120000</v>
      </c>
    </row>
    <row r="5883" spans="1:6" x14ac:dyDescent="0.25">
      <c r="A5883">
        <v>27</v>
      </c>
      <c r="B5883" t="s">
        <v>9</v>
      </c>
      <c r="C5883" t="s">
        <v>185</v>
      </c>
      <c r="D5883" t="s">
        <v>17</v>
      </c>
      <c r="E5883">
        <v>2</v>
      </c>
      <c r="F5883">
        <v>65000</v>
      </c>
    </row>
    <row r="5884" spans="1:6" x14ac:dyDescent="0.25">
      <c r="A5884">
        <v>30</v>
      </c>
      <c r="B5884" t="s">
        <v>6</v>
      </c>
      <c r="C5884" t="s">
        <v>12</v>
      </c>
      <c r="D5884" t="s">
        <v>43</v>
      </c>
      <c r="E5884">
        <v>6</v>
      </c>
      <c r="F5884">
        <v>100000</v>
      </c>
    </row>
    <row r="5885" spans="1:6" x14ac:dyDescent="0.25">
      <c r="A5885">
        <v>36</v>
      </c>
      <c r="B5885" t="s">
        <v>9</v>
      </c>
      <c r="C5885" t="s">
        <v>185</v>
      </c>
      <c r="D5885" t="s">
        <v>23</v>
      </c>
      <c r="E5885">
        <v>11</v>
      </c>
      <c r="F5885">
        <v>150000</v>
      </c>
    </row>
    <row r="5886" spans="1:6" x14ac:dyDescent="0.25">
      <c r="A5886">
        <v>29</v>
      </c>
      <c r="B5886" t="s">
        <v>6</v>
      </c>
      <c r="C5886" t="s">
        <v>185</v>
      </c>
      <c r="D5886" t="s">
        <v>16</v>
      </c>
      <c r="E5886">
        <v>3</v>
      </c>
      <c r="F5886">
        <v>65000</v>
      </c>
    </row>
    <row r="5887" spans="1:6" x14ac:dyDescent="0.25">
      <c r="A5887">
        <v>32</v>
      </c>
      <c r="B5887" t="s">
        <v>9</v>
      </c>
      <c r="C5887" t="s">
        <v>186</v>
      </c>
      <c r="D5887" t="s">
        <v>8</v>
      </c>
      <c r="E5887">
        <v>9</v>
      </c>
      <c r="F5887">
        <v>120000</v>
      </c>
    </row>
    <row r="5888" spans="1:6" x14ac:dyDescent="0.25">
      <c r="A5888">
        <v>26</v>
      </c>
      <c r="B5888" t="s">
        <v>6</v>
      </c>
      <c r="C5888" t="s">
        <v>185</v>
      </c>
      <c r="D5888" t="s">
        <v>63</v>
      </c>
      <c r="E5888">
        <v>1</v>
      </c>
      <c r="F5888">
        <v>45000</v>
      </c>
    </row>
    <row r="5889" spans="1:6" x14ac:dyDescent="0.25">
      <c r="A5889">
        <v>29</v>
      </c>
      <c r="B5889" t="s">
        <v>9</v>
      </c>
      <c r="C5889" t="s">
        <v>185</v>
      </c>
      <c r="D5889" t="s">
        <v>17</v>
      </c>
      <c r="E5889">
        <v>5</v>
      </c>
      <c r="F5889">
        <v>80000</v>
      </c>
    </row>
    <row r="5890" spans="1:6" x14ac:dyDescent="0.25">
      <c r="A5890">
        <v>35</v>
      </c>
      <c r="B5890" t="s">
        <v>6</v>
      </c>
      <c r="C5890" t="s">
        <v>12</v>
      </c>
      <c r="D5890" t="s">
        <v>92</v>
      </c>
      <c r="E5890">
        <v>11</v>
      </c>
      <c r="F5890">
        <v>150000</v>
      </c>
    </row>
    <row r="5891" spans="1:6" x14ac:dyDescent="0.25">
      <c r="A5891">
        <v>27</v>
      </c>
      <c r="B5891" t="s">
        <v>6</v>
      </c>
      <c r="C5891" t="s">
        <v>185</v>
      </c>
      <c r="D5891" t="s">
        <v>8</v>
      </c>
      <c r="E5891">
        <v>2</v>
      </c>
      <c r="F5891">
        <v>65000</v>
      </c>
    </row>
    <row r="5892" spans="1:6" x14ac:dyDescent="0.25">
      <c r="A5892">
        <v>31</v>
      </c>
      <c r="B5892" t="s">
        <v>9</v>
      </c>
      <c r="C5892" t="s">
        <v>185</v>
      </c>
      <c r="D5892" t="s">
        <v>27</v>
      </c>
      <c r="E5892">
        <v>7</v>
      </c>
      <c r="F5892">
        <v>100000</v>
      </c>
    </row>
    <row r="5893" spans="1:6" x14ac:dyDescent="0.25">
      <c r="A5893">
        <v>28</v>
      </c>
      <c r="B5893" t="s">
        <v>6</v>
      </c>
      <c r="C5893" t="s">
        <v>186</v>
      </c>
      <c r="D5893" t="s">
        <v>23</v>
      </c>
      <c r="E5893">
        <v>4</v>
      </c>
      <c r="F5893">
        <v>90000</v>
      </c>
    </row>
    <row r="5894" spans="1:6" x14ac:dyDescent="0.25">
      <c r="A5894">
        <v>24</v>
      </c>
      <c r="B5894" t="s">
        <v>9</v>
      </c>
      <c r="C5894" t="s">
        <v>185</v>
      </c>
      <c r="D5894" t="s">
        <v>16</v>
      </c>
      <c r="E5894">
        <v>0</v>
      </c>
      <c r="F5894">
        <v>40000</v>
      </c>
    </row>
    <row r="5895" spans="1:6" x14ac:dyDescent="0.25">
      <c r="A5895">
        <v>30</v>
      </c>
      <c r="B5895" t="s">
        <v>6</v>
      </c>
      <c r="C5895" t="s">
        <v>185</v>
      </c>
      <c r="D5895" t="s">
        <v>24</v>
      </c>
      <c r="E5895">
        <v>6</v>
      </c>
      <c r="F5895">
        <v>110000</v>
      </c>
    </row>
    <row r="5896" spans="1:6" x14ac:dyDescent="0.25">
      <c r="A5896">
        <v>34</v>
      </c>
      <c r="B5896" t="s">
        <v>9</v>
      </c>
      <c r="C5896" t="s">
        <v>12</v>
      </c>
      <c r="D5896" t="s">
        <v>75</v>
      </c>
      <c r="E5896">
        <v>12</v>
      </c>
      <c r="F5896">
        <v>170000</v>
      </c>
    </row>
    <row r="5897" spans="1:6" x14ac:dyDescent="0.25">
      <c r="A5897">
        <v>27</v>
      </c>
      <c r="B5897" t="s">
        <v>6</v>
      </c>
      <c r="C5897" t="s">
        <v>185</v>
      </c>
      <c r="D5897" t="s">
        <v>8</v>
      </c>
      <c r="E5897">
        <v>3</v>
      </c>
      <c r="F5897">
        <v>75000</v>
      </c>
    </row>
    <row r="5898" spans="1:6" x14ac:dyDescent="0.25">
      <c r="A5898">
        <v>33</v>
      </c>
      <c r="B5898" t="s">
        <v>9</v>
      </c>
      <c r="C5898" t="s">
        <v>186</v>
      </c>
      <c r="D5898" t="s">
        <v>27</v>
      </c>
      <c r="E5898">
        <v>8</v>
      </c>
      <c r="F5898">
        <v>120000</v>
      </c>
    </row>
    <row r="5899" spans="1:6" x14ac:dyDescent="0.25">
      <c r="A5899">
        <v>29</v>
      </c>
      <c r="B5899" t="s">
        <v>6</v>
      </c>
      <c r="C5899" t="s">
        <v>185</v>
      </c>
      <c r="D5899" t="s">
        <v>16</v>
      </c>
      <c r="E5899">
        <v>4</v>
      </c>
      <c r="F5899">
        <v>70000</v>
      </c>
    </row>
    <row r="5900" spans="1:6" x14ac:dyDescent="0.25">
      <c r="A5900">
        <v>25</v>
      </c>
      <c r="B5900" t="s">
        <v>9</v>
      </c>
      <c r="C5900" t="s">
        <v>196</v>
      </c>
      <c r="D5900" t="s">
        <v>71</v>
      </c>
      <c r="E5900">
        <v>1</v>
      </c>
      <c r="F5900">
        <v>30000</v>
      </c>
    </row>
    <row r="5901" spans="1:6" x14ac:dyDescent="0.25">
      <c r="A5901">
        <v>36</v>
      </c>
      <c r="B5901" t="s">
        <v>6</v>
      </c>
      <c r="C5901" t="s">
        <v>12</v>
      </c>
      <c r="D5901" t="s">
        <v>92</v>
      </c>
      <c r="E5901">
        <v>13</v>
      </c>
      <c r="F5901">
        <v>180000</v>
      </c>
    </row>
    <row r="5902" spans="1:6" x14ac:dyDescent="0.25">
      <c r="A5902">
        <v>39</v>
      </c>
      <c r="B5902" t="s">
        <v>9</v>
      </c>
      <c r="C5902" t="s">
        <v>185</v>
      </c>
      <c r="D5902" t="s">
        <v>35</v>
      </c>
      <c r="E5902">
        <v>15</v>
      </c>
      <c r="F5902">
        <v>200000</v>
      </c>
    </row>
    <row r="5903" spans="1:6" x14ac:dyDescent="0.25">
      <c r="A5903">
        <v>26</v>
      </c>
      <c r="B5903" t="s">
        <v>6</v>
      </c>
      <c r="C5903" t="s">
        <v>185</v>
      </c>
      <c r="D5903" t="s">
        <v>40</v>
      </c>
      <c r="E5903">
        <v>1</v>
      </c>
      <c r="F5903">
        <v>50000</v>
      </c>
    </row>
    <row r="5904" spans="1:6" x14ac:dyDescent="0.25">
      <c r="A5904">
        <v>31</v>
      </c>
      <c r="B5904" t="s">
        <v>9</v>
      </c>
      <c r="C5904" t="s">
        <v>12</v>
      </c>
      <c r="D5904" t="s">
        <v>43</v>
      </c>
      <c r="E5904">
        <v>8</v>
      </c>
      <c r="F5904">
        <v>140000</v>
      </c>
    </row>
    <row r="5905" spans="1:6" x14ac:dyDescent="0.25">
      <c r="A5905">
        <v>28</v>
      </c>
      <c r="B5905" t="s">
        <v>6</v>
      </c>
      <c r="C5905" t="s">
        <v>185</v>
      </c>
      <c r="D5905" t="s">
        <v>16</v>
      </c>
      <c r="E5905">
        <v>3</v>
      </c>
      <c r="F5905">
        <v>65000</v>
      </c>
    </row>
    <row r="5906" spans="1:6" x14ac:dyDescent="0.25">
      <c r="A5906">
        <v>32</v>
      </c>
      <c r="B5906" t="s">
        <v>9</v>
      </c>
      <c r="C5906" t="s">
        <v>185</v>
      </c>
      <c r="D5906" t="s">
        <v>17</v>
      </c>
      <c r="E5906">
        <v>7</v>
      </c>
      <c r="F5906">
        <v>110000</v>
      </c>
    </row>
    <row r="5907" spans="1:6" x14ac:dyDescent="0.25">
      <c r="A5907">
        <v>24</v>
      </c>
      <c r="B5907" t="s">
        <v>6</v>
      </c>
      <c r="C5907" t="s">
        <v>196</v>
      </c>
      <c r="D5907" t="s">
        <v>207</v>
      </c>
      <c r="E5907">
        <v>0</v>
      </c>
      <c r="F5907">
        <v>28000</v>
      </c>
    </row>
    <row r="5908" spans="1:6" x14ac:dyDescent="0.25">
      <c r="A5908">
        <v>37</v>
      </c>
      <c r="B5908" t="s">
        <v>6</v>
      </c>
      <c r="C5908" t="s">
        <v>186</v>
      </c>
      <c r="D5908" t="s">
        <v>204</v>
      </c>
      <c r="E5908">
        <v>14</v>
      </c>
      <c r="F5908">
        <v>190000</v>
      </c>
    </row>
    <row r="5909" spans="1:6" x14ac:dyDescent="0.25">
      <c r="A5909">
        <v>39</v>
      </c>
      <c r="B5909" t="s">
        <v>9</v>
      </c>
      <c r="C5909" t="s">
        <v>185</v>
      </c>
      <c r="D5909" t="s">
        <v>35</v>
      </c>
      <c r="E5909">
        <v>16</v>
      </c>
      <c r="F5909">
        <v>210000</v>
      </c>
    </row>
    <row r="5910" spans="1:6" x14ac:dyDescent="0.25">
      <c r="A5910">
        <v>26</v>
      </c>
      <c r="B5910" t="s">
        <v>6</v>
      </c>
      <c r="C5910" t="s">
        <v>185</v>
      </c>
      <c r="D5910" t="s">
        <v>40</v>
      </c>
      <c r="E5910">
        <v>2</v>
      </c>
      <c r="F5910">
        <v>55000</v>
      </c>
    </row>
    <row r="5911" spans="1:6" x14ac:dyDescent="0.25">
      <c r="A5911">
        <v>31</v>
      </c>
      <c r="B5911" t="s">
        <v>9</v>
      </c>
      <c r="C5911" t="s">
        <v>12</v>
      </c>
      <c r="D5911" t="s">
        <v>43</v>
      </c>
      <c r="E5911">
        <v>8</v>
      </c>
      <c r="F5911">
        <v>140000</v>
      </c>
    </row>
    <row r="5912" spans="1:6" x14ac:dyDescent="0.25">
      <c r="A5912">
        <v>29</v>
      </c>
      <c r="B5912" t="s">
        <v>6</v>
      </c>
      <c r="C5912" t="s">
        <v>185</v>
      </c>
      <c r="D5912" t="s">
        <v>16</v>
      </c>
      <c r="E5912">
        <v>4</v>
      </c>
      <c r="F5912">
        <v>70000</v>
      </c>
    </row>
    <row r="5913" spans="1:6" x14ac:dyDescent="0.25">
      <c r="A5913">
        <v>33</v>
      </c>
      <c r="B5913" t="s">
        <v>9</v>
      </c>
      <c r="C5913" t="s">
        <v>186</v>
      </c>
      <c r="D5913" t="s">
        <v>27</v>
      </c>
      <c r="E5913">
        <v>9</v>
      </c>
      <c r="F5913">
        <v>130000</v>
      </c>
    </row>
    <row r="5914" spans="1:6" x14ac:dyDescent="0.25">
      <c r="A5914">
        <v>27</v>
      </c>
      <c r="B5914" t="s">
        <v>6</v>
      </c>
      <c r="C5914" t="s">
        <v>185</v>
      </c>
      <c r="D5914" t="s">
        <v>8</v>
      </c>
      <c r="E5914">
        <v>3</v>
      </c>
      <c r="F5914">
        <v>80000</v>
      </c>
    </row>
    <row r="5915" spans="1:6" x14ac:dyDescent="0.25">
      <c r="A5915">
        <v>36</v>
      </c>
      <c r="B5915" t="s">
        <v>9</v>
      </c>
      <c r="C5915" t="s">
        <v>12</v>
      </c>
      <c r="D5915" t="s">
        <v>92</v>
      </c>
      <c r="E5915">
        <v>12</v>
      </c>
      <c r="F5915">
        <v>170000</v>
      </c>
    </row>
    <row r="5916" spans="1:6" x14ac:dyDescent="0.25">
      <c r="A5916">
        <v>25</v>
      </c>
      <c r="B5916" t="s">
        <v>6</v>
      </c>
      <c r="C5916" t="s">
        <v>185</v>
      </c>
      <c r="D5916" t="s">
        <v>17</v>
      </c>
      <c r="E5916">
        <v>1</v>
      </c>
      <c r="F5916">
        <v>60000</v>
      </c>
    </row>
    <row r="5917" spans="1:6" x14ac:dyDescent="0.25">
      <c r="A5917">
        <v>30</v>
      </c>
      <c r="B5917" t="s">
        <v>9</v>
      </c>
      <c r="C5917" t="s">
        <v>185</v>
      </c>
      <c r="D5917" t="s">
        <v>19</v>
      </c>
      <c r="E5917">
        <v>5</v>
      </c>
      <c r="F5917">
        <v>90000</v>
      </c>
    </row>
    <row r="5918" spans="1:6" x14ac:dyDescent="0.25">
      <c r="A5918">
        <v>34</v>
      </c>
      <c r="B5918" t="s">
        <v>6</v>
      </c>
      <c r="C5918" t="s">
        <v>12</v>
      </c>
      <c r="D5918" t="s">
        <v>75</v>
      </c>
      <c r="E5918">
        <v>11</v>
      </c>
      <c r="F5918">
        <v>160000</v>
      </c>
    </row>
    <row r="5919" spans="1:6" x14ac:dyDescent="0.25">
      <c r="A5919">
        <v>28</v>
      </c>
      <c r="B5919" t="s">
        <v>9</v>
      </c>
      <c r="C5919" t="s">
        <v>185</v>
      </c>
      <c r="D5919" t="s">
        <v>16</v>
      </c>
      <c r="E5919">
        <v>3</v>
      </c>
      <c r="F5919">
        <v>60000</v>
      </c>
    </row>
    <row r="5920" spans="1:6" x14ac:dyDescent="0.25">
      <c r="A5920">
        <v>32</v>
      </c>
      <c r="B5920" t="s">
        <v>6</v>
      </c>
      <c r="C5920" t="s">
        <v>185</v>
      </c>
      <c r="D5920" t="s">
        <v>17</v>
      </c>
      <c r="E5920">
        <v>7</v>
      </c>
      <c r="F5920">
        <v>120000</v>
      </c>
    </row>
    <row r="5921" spans="1:6" x14ac:dyDescent="0.25">
      <c r="A5921">
        <v>24</v>
      </c>
      <c r="B5921" t="s">
        <v>9</v>
      </c>
      <c r="C5921" t="s">
        <v>196</v>
      </c>
      <c r="D5921" t="s">
        <v>203</v>
      </c>
      <c r="E5921">
        <v>0</v>
      </c>
      <c r="F5921">
        <v>25000</v>
      </c>
    </row>
    <row r="5922" spans="1:6" x14ac:dyDescent="0.25">
      <c r="A5922">
        <v>37</v>
      </c>
      <c r="B5922" t="s">
        <v>6</v>
      </c>
      <c r="C5922" t="s">
        <v>186</v>
      </c>
      <c r="D5922" t="s">
        <v>204</v>
      </c>
      <c r="E5922">
        <v>14</v>
      </c>
      <c r="F5922">
        <v>190000</v>
      </c>
    </row>
    <row r="5923" spans="1:6" x14ac:dyDescent="0.25">
      <c r="A5923">
        <v>39</v>
      </c>
      <c r="B5923" t="s">
        <v>9</v>
      </c>
      <c r="C5923" t="s">
        <v>185</v>
      </c>
      <c r="D5923" t="s">
        <v>35</v>
      </c>
      <c r="E5923">
        <v>16</v>
      </c>
      <c r="F5923">
        <v>200000</v>
      </c>
    </row>
    <row r="5924" spans="1:6" x14ac:dyDescent="0.25">
      <c r="A5924">
        <v>26</v>
      </c>
      <c r="B5924" t="s">
        <v>6</v>
      </c>
      <c r="C5924" t="s">
        <v>185</v>
      </c>
      <c r="D5924" t="s">
        <v>40</v>
      </c>
      <c r="E5924">
        <v>2</v>
      </c>
      <c r="F5924">
        <v>55000</v>
      </c>
    </row>
    <row r="5925" spans="1:6" x14ac:dyDescent="0.25">
      <c r="A5925">
        <v>31</v>
      </c>
      <c r="B5925" t="s">
        <v>9</v>
      </c>
      <c r="C5925" t="s">
        <v>12</v>
      </c>
      <c r="D5925" t="s">
        <v>43</v>
      </c>
      <c r="E5925">
        <v>8</v>
      </c>
      <c r="F5925">
        <v>140000</v>
      </c>
    </row>
    <row r="5926" spans="1:6" x14ac:dyDescent="0.25">
      <c r="A5926">
        <v>29</v>
      </c>
      <c r="B5926" t="s">
        <v>6</v>
      </c>
      <c r="C5926" t="s">
        <v>185</v>
      </c>
      <c r="D5926" t="s">
        <v>16</v>
      </c>
      <c r="E5926">
        <v>4</v>
      </c>
      <c r="F5926">
        <v>70000</v>
      </c>
    </row>
    <row r="5927" spans="1:6" x14ac:dyDescent="0.25">
      <c r="A5927">
        <v>33</v>
      </c>
      <c r="B5927" t="s">
        <v>9</v>
      </c>
      <c r="C5927" t="s">
        <v>186</v>
      </c>
      <c r="D5927" t="s">
        <v>27</v>
      </c>
      <c r="E5927">
        <v>9</v>
      </c>
      <c r="F5927">
        <v>130000</v>
      </c>
    </row>
    <row r="5928" spans="1:6" x14ac:dyDescent="0.25">
      <c r="A5928">
        <v>27</v>
      </c>
      <c r="B5928" t="s">
        <v>6</v>
      </c>
      <c r="C5928" t="s">
        <v>185</v>
      </c>
      <c r="D5928" t="s">
        <v>8</v>
      </c>
      <c r="E5928">
        <v>3</v>
      </c>
      <c r="F5928">
        <v>80000</v>
      </c>
    </row>
    <row r="5929" spans="1:6" x14ac:dyDescent="0.25">
      <c r="A5929">
        <v>36</v>
      </c>
      <c r="B5929" t="s">
        <v>9</v>
      </c>
      <c r="C5929" t="s">
        <v>12</v>
      </c>
      <c r="D5929" t="s">
        <v>92</v>
      </c>
      <c r="E5929">
        <v>12</v>
      </c>
      <c r="F5929">
        <v>170000</v>
      </c>
    </row>
    <row r="5930" spans="1:6" x14ac:dyDescent="0.25">
      <c r="A5930">
        <v>25</v>
      </c>
      <c r="B5930" t="s">
        <v>6</v>
      </c>
      <c r="C5930" t="s">
        <v>185</v>
      </c>
      <c r="D5930" t="s">
        <v>17</v>
      </c>
      <c r="E5930">
        <v>1</v>
      </c>
      <c r="F5930">
        <v>60000</v>
      </c>
    </row>
    <row r="5931" spans="1:6" x14ac:dyDescent="0.25">
      <c r="A5931">
        <v>30</v>
      </c>
      <c r="B5931" t="s">
        <v>9</v>
      </c>
      <c r="C5931" t="s">
        <v>185</v>
      </c>
      <c r="D5931" t="s">
        <v>19</v>
      </c>
      <c r="E5931">
        <v>5</v>
      </c>
      <c r="F5931">
        <v>90000</v>
      </c>
    </row>
    <row r="5932" spans="1:6" x14ac:dyDescent="0.25">
      <c r="A5932">
        <v>34</v>
      </c>
      <c r="B5932" t="s">
        <v>6</v>
      </c>
      <c r="C5932" t="s">
        <v>12</v>
      </c>
      <c r="D5932" t="s">
        <v>75</v>
      </c>
      <c r="E5932">
        <v>11</v>
      </c>
      <c r="F5932">
        <v>160000</v>
      </c>
    </row>
    <row r="5933" spans="1:6" x14ac:dyDescent="0.25">
      <c r="A5933">
        <v>28</v>
      </c>
      <c r="B5933" t="s">
        <v>9</v>
      </c>
      <c r="C5933" t="s">
        <v>185</v>
      </c>
      <c r="D5933" t="s">
        <v>16</v>
      </c>
      <c r="E5933">
        <v>3</v>
      </c>
      <c r="F5933">
        <v>60000</v>
      </c>
    </row>
    <row r="5934" spans="1:6" x14ac:dyDescent="0.25">
      <c r="A5934">
        <v>32</v>
      </c>
      <c r="B5934" t="s">
        <v>6</v>
      </c>
      <c r="C5934" t="s">
        <v>185</v>
      </c>
      <c r="D5934" t="s">
        <v>17</v>
      </c>
      <c r="E5934">
        <v>7</v>
      </c>
      <c r="F5934">
        <v>120000</v>
      </c>
    </row>
    <row r="5935" spans="1:6" x14ac:dyDescent="0.25">
      <c r="A5935">
        <v>24</v>
      </c>
      <c r="B5935" t="s">
        <v>9</v>
      </c>
      <c r="C5935" t="s">
        <v>196</v>
      </c>
      <c r="D5935" t="s">
        <v>203</v>
      </c>
      <c r="E5935">
        <v>0</v>
      </c>
      <c r="F5935">
        <v>25000</v>
      </c>
    </row>
    <row r="5936" spans="1:6" x14ac:dyDescent="0.25">
      <c r="A5936">
        <v>37</v>
      </c>
      <c r="B5936" t="s">
        <v>6</v>
      </c>
      <c r="C5936" t="s">
        <v>186</v>
      </c>
      <c r="D5936" t="s">
        <v>204</v>
      </c>
      <c r="E5936">
        <v>14</v>
      </c>
      <c r="F5936">
        <v>190000</v>
      </c>
    </row>
    <row r="5937" spans="1:6" x14ac:dyDescent="0.25">
      <c r="A5937">
        <v>39</v>
      </c>
      <c r="B5937" t="s">
        <v>9</v>
      </c>
      <c r="C5937" t="s">
        <v>185</v>
      </c>
      <c r="D5937" t="s">
        <v>35</v>
      </c>
      <c r="E5937">
        <v>16</v>
      </c>
      <c r="F5937">
        <v>200000</v>
      </c>
    </row>
    <row r="5938" spans="1:6" x14ac:dyDescent="0.25">
      <c r="A5938">
        <v>26</v>
      </c>
      <c r="B5938" t="s">
        <v>6</v>
      </c>
      <c r="C5938" t="s">
        <v>185</v>
      </c>
      <c r="D5938" t="s">
        <v>40</v>
      </c>
      <c r="E5938">
        <v>2</v>
      </c>
      <c r="F5938">
        <v>55000</v>
      </c>
    </row>
    <row r="5939" spans="1:6" x14ac:dyDescent="0.25">
      <c r="A5939">
        <v>31</v>
      </c>
      <c r="B5939" t="s">
        <v>9</v>
      </c>
      <c r="C5939" t="s">
        <v>12</v>
      </c>
      <c r="D5939" t="s">
        <v>43</v>
      </c>
      <c r="E5939">
        <v>8</v>
      </c>
      <c r="F5939">
        <v>140000</v>
      </c>
    </row>
    <row r="5940" spans="1:6" x14ac:dyDescent="0.25">
      <c r="A5940">
        <v>29</v>
      </c>
      <c r="B5940" t="s">
        <v>6</v>
      </c>
      <c r="C5940" t="s">
        <v>185</v>
      </c>
      <c r="D5940" t="s">
        <v>16</v>
      </c>
      <c r="E5940">
        <v>4</v>
      </c>
      <c r="F5940">
        <v>70000</v>
      </c>
    </row>
    <row r="5941" spans="1:6" x14ac:dyDescent="0.25">
      <c r="A5941">
        <v>33</v>
      </c>
      <c r="B5941" t="s">
        <v>9</v>
      </c>
      <c r="C5941" t="s">
        <v>186</v>
      </c>
      <c r="D5941" t="s">
        <v>27</v>
      </c>
      <c r="E5941">
        <v>9</v>
      </c>
      <c r="F5941">
        <v>130000</v>
      </c>
    </row>
    <row r="5942" spans="1:6" x14ac:dyDescent="0.25">
      <c r="A5942">
        <v>27</v>
      </c>
      <c r="B5942" t="s">
        <v>6</v>
      </c>
      <c r="C5942" t="s">
        <v>185</v>
      </c>
      <c r="D5942" t="s">
        <v>8</v>
      </c>
      <c r="E5942">
        <v>3</v>
      </c>
      <c r="F5942">
        <v>80000</v>
      </c>
    </row>
    <row r="5943" spans="1:6" x14ac:dyDescent="0.25">
      <c r="A5943">
        <v>36</v>
      </c>
      <c r="B5943" t="s">
        <v>9</v>
      </c>
      <c r="C5943" t="s">
        <v>12</v>
      </c>
      <c r="D5943" t="s">
        <v>92</v>
      </c>
      <c r="E5943">
        <v>12</v>
      </c>
      <c r="F5943">
        <v>170000</v>
      </c>
    </row>
    <row r="5944" spans="1:6" x14ac:dyDescent="0.25">
      <c r="A5944">
        <v>25</v>
      </c>
      <c r="B5944" t="s">
        <v>6</v>
      </c>
      <c r="C5944" t="s">
        <v>185</v>
      </c>
      <c r="D5944" t="s">
        <v>17</v>
      </c>
      <c r="E5944">
        <v>1</v>
      </c>
      <c r="F5944">
        <v>60000</v>
      </c>
    </row>
    <row r="5945" spans="1:6" x14ac:dyDescent="0.25">
      <c r="A5945">
        <v>30</v>
      </c>
      <c r="B5945" t="s">
        <v>9</v>
      </c>
      <c r="C5945" t="s">
        <v>185</v>
      </c>
      <c r="D5945" t="s">
        <v>19</v>
      </c>
      <c r="E5945">
        <v>5</v>
      </c>
      <c r="F5945">
        <v>90000</v>
      </c>
    </row>
    <row r="5946" spans="1:6" x14ac:dyDescent="0.25">
      <c r="A5946">
        <v>34</v>
      </c>
      <c r="B5946" t="s">
        <v>6</v>
      </c>
      <c r="C5946" t="s">
        <v>12</v>
      </c>
      <c r="D5946" t="s">
        <v>75</v>
      </c>
      <c r="E5946">
        <v>11</v>
      </c>
      <c r="F5946">
        <v>160000</v>
      </c>
    </row>
    <row r="5947" spans="1:6" x14ac:dyDescent="0.25">
      <c r="A5947">
        <v>28</v>
      </c>
      <c r="B5947" t="s">
        <v>9</v>
      </c>
      <c r="C5947" t="s">
        <v>185</v>
      </c>
      <c r="D5947" t="s">
        <v>16</v>
      </c>
      <c r="E5947">
        <v>3</v>
      </c>
      <c r="F5947">
        <v>60000</v>
      </c>
    </row>
    <row r="5948" spans="1:6" x14ac:dyDescent="0.25">
      <c r="A5948">
        <v>32</v>
      </c>
      <c r="B5948" t="s">
        <v>6</v>
      </c>
      <c r="C5948" t="s">
        <v>185</v>
      </c>
      <c r="D5948" t="s">
        <v>17</v>
      </c>
      <c r="E5948">
        <v>7</v>
      </c>
      <c r="F5948">
        <v>120000</v>
      </c>
    </row>
    <row r="5949" spans="1:6" x14ac:dyDescent="0.25">
      <c r="A5949">
        <v>24</v>
      </c>
      <c r="B5949" t="s">
        <v>9</v>
      </c>
      <c r="C5949" t="s">
        <v>196</v>
      </c>
      <c r="D5949" t="s">
        <v>203</v>
      </c>
      <c r="E5949">
        <v>0</v>
      </c>
      <c r="F5949">
        <v>25000</v>
      </c>
    </row>
    <row r="5950" spans="1:6" x14ac:dyDescent="0.25">
      <c r="A5950">
        <v>37</v>
      </c>
      <c r="B5950" t="s">
        <v>6</v>
      </c>
      <c r="C5950" t="s">
        <v>186</v>
      </c>
      <c r="D5950" t="s">
        <v>204</v>
      </c>
      <c r="E5950">
        <v>14</v>
      </c>
      <c r="F5950">
        <v>190000</v>
      </c>
    </row>
    <row r="5951" spans="1:6" x14ac:dyDescent="0.25">
      <c r="A5951">
        <v>39</v>
      </c>
      <c r="B5951" t="s">
        <v>9</v>
      </c>
      <c r="C5951" t="s">
        <v>185</v>
      </c>
      <c r="D5951" t="s">
        <v>35</v>
      </c>
      <c r="E5951">
        <v>16</v>
      </c>
      <c r="F5951">
        <v>200000</v>
      </c>
    </row>
    <row r="5952" spans="1:6" x14ac:dyDescent="0.25">
      <c r="A5952">
        <v>26</v>
      </c>
      <c r="B5952" t="s">
        <v>6</v>
      </c>
      <c r="C5952" t="s">
        <v>185</v>
      </c>
      <c r="D5952" t="s">
        <v>40</v>
      </c>
      <c r="E5952">
        <v>2</v>
      </c>
      <c r="F5952">
        <v>55000</v>
      </c>
    </row>
    <row r="5953" spans="1:6" x14ac:dyDescent="0.25">
      <c r="A5953">
        <v>31</v>
      </c>
      <c r="B5953" t="s">
        <v>9</v>
      </c>
      <c r="C5953" t="s">
        <v>12</v>
      </c>
      <c r="D5953" t="s">
        <v>43</v>
      </c>
      <c r="E5953">
        <v>8</v>
      </c>
      <c r="F5953">
        <v>140000</v>
      </c>
    </row>
    <row r="5954" spans="1:6" x14ac:dyDescent="0.25">
      <c r="A5954">
        <v>29</v>
      </c>
      <c r="B5954" t="s">
        <v>6</v>
      </c>
      <c r="C5954" t="s">
        <v>185</v>
      </c>
      <c r="D5954" t="s">
        <v>16</v>
      </c>
      <c r="E5954">
        <v>4</v>
      </c>
      <c r="F5954">
        <v>70000</v>
      </c>
    </row>
    <row r="5955" spans="1:6" x14ac:dyDescent="0.25">
      <c r="A5955">
        <v>33</v>
      </c>
      <c r="B5955" t="s">
        <v>9</v>
      </c>
      <c r="C5955" t="s">
        <v>186</v>
      </c>
      <c r="D5955" t="s">
        <v>27</v>
      </c>
      <c r="E5955">
        <v>9</v>
      </c>
      <c r="F5955">
        <v>130000</v>
      </c>
    </row>
    <row r="5956" spans="1:6" x14ac:dyDescent="0.25">
      <c r="A5956">
        <v>27</v>
      </c>
      <c r="B5956" t="s">
        <v>6</v>
      </c>
      <c r="C5956" t="s">
        <v>185</v>
      </c>
      <c r="D5956" t="s">
        <v>8</v>
      </c>
      <c r="E5956">
        <v>3</v>
      </c>
      <c r="F5956">
        <v>80000</v>
      </c>
    </row>
    <row r="5957" spans="1:6" x14ac:dyDescent="0.25">
      <c r="A5957">
        <v>36</v>
      </c>
      <c r="B5957" t="s">
        <v>9</v>
      </c>
      <c r="C5957" t="s">
        <v>12</v>
      </c>
      <c r="D5957" t="s">
        <v>92</v>
      </c>
      <c r="E5957">
        <v>12</v>
      </c>
      <c r="F5957">
        <v>170000</v>
      </c>
    </row>
    <row r="5958" spans="1:6" x14ac:dyDescent="0.25">
      <c r="A5958">
        <v>25</v>
      </c>
      <c r="B5958" t="s">
        <v>6</v>
      </c>
      <c r="C5958" t="s">
        <v>185</v>
      </c>
      <c r="D5958" t="s">
        <v>17</v>
      </c>
      <c r="E5958">
        <v>1</v>
      </c>
      <c r="F5958">
        <v>60000</v>
      </c>
    </row>
    <row r="5959" spans="1:6" x14ac:dyDescent="0.25">
      <c r="A5959">
        <v>30</v>
      </c>
      <c r="B5959" t="s">
        <v>9</v>
      </c>
      <c r="C5959" t="s">
        <v>185</v>
      </c>
      <c r="D5959" t="s">
        <v>19</v>
      </c>
      <c r="E5959">
        <v>5</v>
      </c>
      <c r="F5959">
        <v>90000</v>
      </c>
    </row>
    <row r="5960" spans="1:6" x14ac:dyDescent="0.25">
      <c r="A5960">
        <v>34</v>
      </c>
      <c r="B5960" t="s">
        <v>6</v>
      </c>
      <c r="C5960" t="s">
        <v>12</v>
      </c>
      <c r="D5960" t="s">
        <v>75</v>
      </c>
      <c r="E5960">
        <v>11</v>
      </c>
      <c r="F5960">
        <v>160000</v>
      </c>
    </row>
    <row r="5961" spans="1:6" x14ac:dyDescent="0.25">
      <c r="A5961">
        <v>28</v>
      </c>
      <c r="B5961" t="s">
        <v>9</v>
      </c>
      <c r="C5961" t="s">
        <v>185</v>
      </c>
      <c r="D5961" t="s">
        <v>16</v>
      </c>
      <c r="E5961">
        <v>3</v>
      </c>
      <c r="F5961">
        <v>60000</v>
      </c>
    </row>
    <row r="5962" spans="1:6" x14ac:dyDescent="0.25">
      <c r="A5962">
        <v>32</v>
      </c>
      <c r="B5962" t="s">
        <v>6</v>
      </c>
      <c r="C5962" t="s">
        <v>185</v>
      </c>
      <c r="D5962" t="s">
        <v>17</v>
      </c>
      <c r="E5962">
        <v>7</v>
      </c>
      <c r="F5962">
        <v>120000</v>
      </c>
    </row>
    <row r="5963" spans="1:6" x14ac:dyDescent="0.25">
      <c r="A5963">
        <v>24</v>
      </c>
      <c r="B5963" t="s">
        <v>9</v>
      </c>
      <c r="C5963" t="s">
        <v>196</v>
      </c>
      <c r="D5963" t="s">
        <v>203</v>
      </c>
      <c r="E5963">
        <v>0</v>
      </c>
      <c r="F5963">
        <v>25000</v>
      </c>
    </row>
    <row r="5964" spans="1:6" x14ac:dyDescent="0.25">
      <c r="A5964">
        <v>37</v>
      </c>
      <c r="B5964" t="s">
        <v>6</v>
      </c>
      <c r="C5964" t="s">
        <v>186</v>
      </c>
      <c r="D5964" t="s">
        <v>204</v>
      </c>
      <c r="E5964">
        <v>14</v>
      </c>
      <c r="F5964">
        <v>190000</v>
      </c>
    </row>
    <row r="5965" spans="1:6" x14ac:dyDescent="0.25">
      <c r="A5965">
        <v>39</v>
      </c>
      <c r="B5965" t="s">
        <v>9</v>
      </c>
      <c r="C5965" t="s">
        <v>185</v>
      </c>
      <c r="D5965" t="s">
        <v>35</v>
      </c>
      <c r="E5965">
        <v>16</v>
      </c>
      <c r="F5965">
        <v>200000</v>
      </c>
    </row>
    <row r="5966" spans="1:6" x14ac:dyDescent="0.25">
      <c r="A5966">
        <v>26</v>
      </c>
      <c r="B5966" t="s">
        <v>6</v>
      </c>
      <c r="C5966" t="s">
        <v>185</v>
      </c>
      <c r="D5966" t="s">
        <v>40</v>
      </c>
      <c r="E5966">
        <v>2</v>
      </c>
      <c r="F5966">
        <v>55000</v>
      </c>
    </row>
    <row r="5967" spans="1:6" x14ac:dyDescent="0.25">
      <c r="A5967">
        <v>31</v>
      </c>
      <c r="B5967" t="s">
        <v>9</v>
      </c>
      <c r="C5967" t="s">
        <v>12</v>
      </c>
      <c r="D5967" t="s">
        <v>43</v>
      </c>
      <c r="E5967">
        <v>8</v>
      </c>
      <c r="F5967">
        <v>140000</v>
      </c>
    </row>
    <row r="5968" spans="1:6" x14ac:dyDescent="0.25">
      <c r="A5968">
        <v>29</v>
      </c>
      <c r="B5968" t="s">
        <v>6</v>
      </c>
      <c r="C5968" t="s">
        <v>185</v>
      </c>
      <c r="D5968" t="s">
        <v>16</v>
      </c>
      <c r="E5968">
        <v>4</v>
      </c>
      <c r="F5968">
        <v>70000</v>
      </c>
    </row>
    <row r="5969" spans="1:6" x14ac:dyDescent="0.25">
      <c r="A5969">
        <v>33</v>
      </c>
      <c r="B5969" t="s">
        <v>9</v>
      </c>
      <c r="C5969" t="s">
        <v>186</v>
      </c>
      <c r="D5969" t="s">
        <v>27</v>
      </c>
      <c r="E5969">
        <v>9</v>
      </c>
      <c r="F5969">
        <v>130000</v>
      </c>
    </row>
    <row r="5970" spans="1:6" x14ac:dyDescent="0.25">
      <c r="A5970">
        <v>27</v>
      </c>
      <c r="B5970" t="s">
        <v>6</v>
      </c>
      <c r="C5970" t="s">
        <v>185</v>
      </c>
      <c r="D5970" t="s">
        <v>8</v>
      </c>
      <c r="E5970">
        <v>3</v>
      </c>
      <c r="F5970">
        <v>80000</v>
      </c>
    </row>
    <row r="5971" spans="1:6" x14ac:dyDescent="0.25">
      <c r="A5971">
        <v>36</v>
      </c>
      <c r="B5971" t="s">
        <v>9</v>
      </c>
      <c r="C5971" t="s">
        <v>12</v>
      </c>
      <c r="D5971" t="s">
        <v>92</v>
      </c>
      <c r="E5971">
        <v>12</v>
      </c>
      <c r="F5971">
        <v>170000</v>
      </c>
    </row>
    <row r="5972" spans="1:6" x14ac:dyDescent="0.25">
      <c r="A5972">
        <v>25</v>
      </c>
      <c r="B5972" t="s">
        <v>6</v>
      </c>
      <c r="C5972" t="s">
        <v>185</v>
      </c>
      <c r="D5972" t="s">
        <v>17</v>
      </c>
      <c r="E5972">
        <v>1</v>
      </c>
      <c r="F5972">
        <v>60000</v>
      </c>
    </row>
    <row r="5973" spans="1:6" x14ac:dyDescent="0.25">
      <c r="A5973">
        <v>30</v>
      </c>
      <c r="B5973" t="s">
        <v>9</v>
      </c>
      <c r="C5973" t="s">
        <v>185</v>
      </c>
      <c r="D5973" t="s">
        <v>19</v>
      </c>
      <c r="E5973">
        <v>5</v>
      </c>
      <c r="F5973">
        <v>90000</v>
      </c>
    </row>
    <row r="5974" spans="1:6" x14ac:dyDescent="0.25">
      <c r="A5974">
        <v>34</v>
      </c>
      <c r="B5974" t="s">
        <v>6</v>
      </c>
      <c r="C5974" t="s">
        <v>12</v>
      </c>
      <c r="D5974" t="s">
        <v>75</v>
      </c>
      <c r="E5974">
        <v>11</v>
      </c>
      <c r="F5974">
        <v>160000</v>
      </c>
    </row>
    <row r="5975" spans="1:6" x14ac:dyDescent="0.25">
      <c r="A5975">
        <v>28</v>
      </c>
      <c r="B5975" t="s">
        <v>9</v>
      </c>
      <c r="C5975" t="s">
        <v>185</v>
      </c>
      <c r="D5975" t="s">
        <v>16</v>
      </c>
      <c r="E5975">
        <v>3</v>
      </c>
      <c r="F5975">
        <v>60000</v>
      </c>
    </row>
    <row r="5976" spans="1:6" x14ac:dyDescent="0.25">
      <c r="A5976">
        <v>32</v>
      </c>
      <c r="B5976" t="s">
        <v>6</v>
      </c>
      <c r="C5976" t="s">
        <v>185</v>
      </c>
      <c r="D5976" t="s">
        <v>17</v>
      </c>
      <c r="E5976">
        <v>7</v>
      </c>
      <c r="F5976">
        <v>120000</v>
      </c>
    </row>
    <row r="5977" spans="1:6" x14ac:dyDescent="0.25">
      <c r="A5977">
        <v>24</v>
      </c>
      <c r="B5977" t="s">
        <v>9</v>
      </c>
      <c r="C5977" t="s">
        <v>196</v>
      </c>
      <c r="D5977" t="s">
        <v>203</v>
      </c>
      <c r="E5977">
        <v>0</v>
      </c>
      <c r="F5977">
        <v>25000</v>
      </c>
    </row>
    <row r="5978" spans="1:6" x14ac:dyDescent="0.25">
      <c r="A5978">
        <v>37</v>
      </c>
      <c r="B5978" t="s">
        <v>6</v>
      </c>
      <c r="C5978" t="s">
        <v>186</v>
      </c>
      <c r="D5978" t="s">
        <v>204</v>
      </c>
      <c r="E5978">
        <v>14</v>
      </c>
      <c r="F5978">
        <v>190000</v>
      </c>
    </row>
    <row r="5979" spans="1:6" x14ac:dyDescent="0.25">
      <c r="A5979">
        <v>39</v>
      </c>
      <c r="B5979" t="s">
        <v>9</v>
      </c>
      <c r="C5979" t="s">
        <v>185</v>
      </c>
      <c r="D5979" t="s">
        <v>35</v>
      </c>
      <c r="E5979">
        <v>16</v>
      </c>
      <c r="F5979">
        <v>200000</v>
      </c>
    </row>
    <row r="5980" spans="1:6" x14ac:dyDescent="0.25">
      <c r="A5980">
        <v>26</v>
      </c>
      <c r="B5980" t="s">
        <v>6</v>
      </c>
      <c r="C5980" t="s">
        <v>185</v>
      </c>
      <c r="D5980" t="s">
        <v>40</v>
      </c>
      <c r="E5980">
        <v>2</v>
      </c>
      <c r="F5980">
        <v>55000</v>
      </c>
    </row>
    <row r="5981" spans="1:6" x14ac:dyDescent="0.25">
      <c r="A5981">
        <v>31</v>
      </c>
      <c r="B5981" t="s">
        <v>9</v>
      </c>
      <c r="C5981" t="s">
        <v>12</v>
      </c>
      <c r="D5981" t="s">
        <v>43</v>
      </c>
      <c r="E5981">
        <v>8</v>
      </c>
      <c r="F5981">
        <v>140000</v>
      </c>
    </row>
    <row r="5982" spans="1:6" x14ac:dyDescent="0.25">
      <c r="A5982">
        <v>29</v>
      </c>
      <c r="B5982" t="s">
        <v>6</v>
      </c>
      <c r="C5982" t="s">
        <v>185</v>
      </c>
      <c r="D5982" t="s">
        <v>16</v>
      </c>
      <c r="E5982">
        <v>4</v>
      </c>
      <c r="F5982">
        <v>70000</v>
      </c>
    </row>
    <row r="5983" spans="1:6" x14ac:dyDescent="0.25">
      <c r="A5983">
        <v>33</v>
      </c>
      <c r="B5983" t="s">
        <v>9</v>
      </c>
      <c r="C5983" t="s">
        <v>186</v>
      </c>
      <c r="D5983" t="s">
        <v>27</v>
      </c>
      <c r="E5983">
        <v>9</v>
      </c>
      <c r="F5983">
        <v>130000</v>
      </c>
    </row>
    <row r="5984" spans="1:6" x14ac:dyDescent="0.25">
      <c r="A5984">
        <v>27</v>
      </c>
      <c r="B5984" t="s">
        <v>6</v>
      </c>
      <c r="C5984" t="s">
        <v>185</v>
      </c>
      <c r="D5984" t="s">
        <v>8</v>
      </c>
      <c r="E5984">
        <v>3</v>
      </c>
      <c r="F5984">
        <v>80000</v>
      </c>
    </row>
    <row r="5985" spans="1:6" x14ac:dyDescent="0.25">
      <c r="A5985">
        <v>36</v>
      </c>
      <c r="B5985" t="s">
        <v>9</v>
      </c>
      <c r="C5985" t="s">
        <v>12</v>
      </c>
      <c r="D5985" t="s">
        <v>92</v>
      </c>
      <c r="E5985">
        <v>12</v>
      </c>
      <c r="F5985">
        <v>170000</v>
      </c>
    </row>
    <row r="5986" spans="1:6" x14ac:dyDescent="0.25">
      <c r="A5986">
        <v>25</v>
      </c>
      <c r="B5986" t="s">
        <v>6</v>
      </c>
      <c r="C5986" t="s">
        <v>185</v>
      </c>
      <c r="D5986" t="s">
        <v>17</v>
      </c>
      <c r="E5986">
        <v>1</v>
      </c>
      <c r="F5986">
        <v>60000</v>
      </c>
    </row>
    <row r="5987" spans="1:6" x14ac:dyDescent="0.25">
      <c r="A5987">
        <v>30</v>
      </c>
      <c r="B5987" t="s">
        <v>9</v>
      </c>
      <c r="C5987" t="s">
        <v>185</v>
      </c>
      <c r="D5987" t="s">
        <v>19</v>
      </c>
      <c r="E5987">
        <v>5</v>
      </c>
      <c r="F5987">
        <v>90000</v>
      </c>
    </row>
    <row r="5988" spans="1:6" x14ac:dyDescent="0.25">
      <c r="A5988">
        <v>34</v>
      </c>
      <c r="B5988" t="s">
        <v>6</v>
      </c>
      <c r="C5988" t="s">
        <v>12</v>
      </c>
      <c r="D5988" t="s">
        <v>75</v>
      </c>
      <c r="E5988">
        <v>11</v>
      </c>
      <c r="F5988">
        <v>160000</v>
      </c>
    </row>
    <row r="5989" spans="1:6" x14ac:dyDescent="0.25">
      <c r="A5989">
        <v>28</v>
      </c>
      <c r="B5989" t="s">
        <v>9</v>
      </c>
      <c r="C5989" t="s">
        <v>185</v>
      </c>
      <c r="D5989" t="s">
        <v>16</v>
      </c>
      <c r="E5989">
        <v>3</v>
      </c>
      <c r="F5989">
        <v>60000</v>
      </c>
    </row>
    <row r="5990" spans="1:6" x14ac:dyDescent="0.25">
      <c r="A5990">
        <v>32</v>
      </c>
      <c r="B5990" t="s">
        <v>6</v>
      </c>
      <c r="C5990" t="s">
        <v>185</v>
      </c>
      <c r="D5990" t="s">
        <v>17</v>
      </c>
      <c r="E5990">
        <v>7</v>
      </c>
      <c r="F5990">
        <v>120000</v>
      </c>
    </row>
    <row r="5991" spans="1:6" x14ac:dyDescent="0.25">
      <c r="A5991">
        <v>24</v>
      </c>
      <c r="B5991" t="s">
        <v>9</v>
      </c>
      <c r="C5991" t="s">
        <v>196</v>
      </c>
      <c r="D5991" t="s">
        <v>203</v>
      </c>
      <c r="E5991">
        <v>0</v>
      </c>
      <c r="F5991">
        <v>25000</v>
      </c>
    </row>
    <row r="5992" spans="1:6" x14ac:dyDescent="0.25">
      <c r="A5992">
        <v>37</v>
      </c>
      <c r="B5992" t="s">
        <v>6</v>
      </c>
      <c r="C5992" t="s">
        <v>186</v>
      </c>
      <c r="D5992" t="s">
        <v>204</v>
      </c>
      <c r="E5992">
        <v>14</v>
      </c>
      <c r="F5992">
        <v>190000</v>
      </c>
    </row>
    <row r="5993" spans="1:6" x14ac:dyDescent="0.25">
      <c r="A5993">
        <v>39</v>
      </c>
      <c r="B5993" t="s">
        <v>9</v>
      </c>
      <c r="C5993" t="s">
        <v>185</v>
      </c>
      <c r="D5993" t="s">
        <v>35</v>
      </c>
      <c r="E5993">
        <v>16</v>
      </c>
      <c r="F5993">
        <v>200000</v>
      </c>
    </row>
    <row r="5994" spans="1:6" x14ac:dyDescent="0.25">
      <c r="A5994">
        <v>26</v>
      </c>
      <c r="B5994" t="s">
        <v>6</v>
      </c>
      <c r="C5994" t="s">
        <v>185</v>
      </c>
      <c r="D5994" t="s">
        <v>40</v>
      </c>
      <c r="E5994">
        <v>2</v>
      </c>
      <c r="F5994">
        <v>55000</v>
      </c>
    </row>
    <row r="5995" spans="1:6" x14ac:dyDescent="0.25">
      <c r="A5995">
        <v>31</v>
      </c>
      <c r="B5995" t="s">
        <v>9</v>
      </c>
      <c r="C5995" t="s">
        <v>12</v>
      </c>
      <c r="D5995" t="s">
        <v>43</v>
      </c>
      <c r="E5995">
        <v>8</v>
      </c>
      <c r="F5995">
        <v>140000</v>
      </c>
    </row>
    <row r="5996" spans="1:6" x14ac:dyDescent="0.25">
      <c r="A5996">
        <v>29</v>
      </c>
      <c r="B5996" t="s">
        <v>6</v>
      </c>
      <c r="C5996" t="s">
        <v>185</v>
      </c>
      <c r="D5996" t="s">
        <v>16</v>
      </c>
      <c r="E5996">
        <v>4</v>
      </c>
      <c r="F5996">
        <v>70000</v>
      </c>
    </row>
    <row r="5997" spans="1:6" x14ac:dyDescent="0.25">
      <c r="A5997">
        <v>33</v>
      </c>
      <c r="B5997" t="s">
        <v>9</v>
      </c>
      <c r="C5997" t="s">
        <v>186</v>
      </c>
      <c r="D5997" t="s">
        <v>27</v>
      </c>
      <c r="E5997">
        <v>9</v>
      </c>
      <c r="F5997">
        <v>130000</v>
      </c>
    </row>
    <row r="5998" spans="1:6" x14ac:dyDescent="0.25">
      <c r="A5998">
        <v>27</v>
      </c>
      <c r="B5998" t="s">
        <v>6</v>
      </c>
      <c r="C5998" t="s">
        <v>185</v>
      </c>
      <c r="D5998" t="s">
        <v>8</v>
      </c>
      <c r="E5998">
        <v>3</v>
      </c>
      <c r="F5998">
        <v>80000</v>
      </c>
    </row>
    <row r="5999" spans="1:6" x14ac:dyDescent="0.25">
      <c r="A5999">
        <v>36</v>
      </c>
      <c r="B5999" t="s">
        <v>9</v>
      </c>
      <c r="C5999" t="s">
        <v>12</v>
      </c>
      <c r="D5999" t="s">
        <v>92</v>
      </c>
      <c r="E5999">
        <v>12</v>
      </c>
      <c r="F5999">
        <v>170000</v>
      </c>
    </row>
    <row r="6000" spans="1:6" x14ac:dyDescent="0.25">
      <c r="A6000">
        <v>25</v>
      </c>
      <c r="B6000" t="s">
        <v>6</v>
      </c>
      <c r="C6000" t="s">
        <v>185</v>
      </c>
      <c r="D6000" t="s">
        <v>17</v>
      </c>
      <c r="E6000">
        <v>1</v>
      </c>
      <c r="F6000">
        <v>60000</v>
      </c>
    </row>
    <row r="6001" spans="1:6" x14ac:dyDescent="0.25">
      <c r="A6001">
        <v>30</v>
      </c>
      <c r="B6001" t="s">
        <v>9</v>
      </c>
      <c r="C6001" t="s">
        <v>185</v>
      </c>
      <c r="D6001" t="s">
        <v>19</v>
      </c>
      <c r="E6001">
        <v>5</v>
      </c>
      <c r="F6001">
        <v>90000</v>
      </c>
    </row>
    <row r="6002" spans="1:6" x14ac:dyDescent="0.25">
      <c r="A6002">
        <v>34</v>
      </c>
      <c r="B6002" t="s">
        <v>6</v>
      </c>
      <c r="C6002" t="s">
        <v>12</v>
      </c>
      <c r="D6002" t="s">
        <v>75</v>
      </c>
      <c r="E6002">
        <v>11</v>
      </c>
      <c r="F6002">
        <v>160000</v>
      </c>
    </row>
    <row r="6003" spans="1:6" x14ac:dyDescent="0.25">
      <c r="A6003">
        <v>28</v>
      </c>
      <c r="B6003" t="s">
        <v>9</v>
      </c>
      <c r="C6003" t="s">
        <v>185</v>
      </c>
      <c r="D6003" t="s">
        <v>16</v>
      </c>
      <c r="E6003">
        <v>3</v>
      </c>
      <c r="F6003">
        <v>60000</v>
      </c>
    </row>
    <row r="6004" spans="1:6" x14ac:dyDescent="0.25">
      <c r="A6004">
        <v>32</v>
      </c>
      <c r="B6004" t="s">
        <v>6</v>
      </c>
      <c r="C6004" t="s">
        <v>185</v>
      </c>
      <c r="D6004" t="s">
        <v>17</v>
      </c>
      <c r="E6004">
        <v>7</v>
      </c>
      <c r="F6004">
        <v>120000</v>
      </c>
    </row>
    <row r="6005" spans="1:6" x14ac:dyDescent="0.25">
      <c r="A6005">
        <v>24</v>
      </c>
      <c r="B6005" t="s">
        <v>9</v>
      </c>
      <c r="C6005" t="s">
        <v>196</v>
      </c>
      <c r="D6005" t="s">
        <v>203</v>
      </c>
      <c r="E6005">
        <v>0</v>
      </c>
      <c r="F6005">
        <v>25000</v>
      </c>
    </row>
    <row r="6006" spans="1:6" x14ac:dyDescent="0.25">
      <c r="A6006">
        <v>37</v>
      </c>
      <c r="B6006" t="s">
        <v>6</v>
      </c>
      <c r="C6006" t="s">
        <v>186</v>
      </c>
      <c r="D6006" t="s">
        <v>204</v>
      </c>
      <c r="E6006">
        <v>14</v>
      </c>
      <c r="F6006">
        <v>190000</v>
      </c>
    </row>
    <row r="6007" spans="1:6" x14ac:dyDescent="0.25">
      <c r="A6007">
        <v>39</v>
      </c>
      <c r="B6007" t="s">
        <v>9</v>
      </c>
      <c r="C6007" t="s">
        <v>185</v>
      </c>
      <c r="D6007" t="s">
        <v>35</v>
      </c>
      <c r="E6007">
        <v>16</v>
      </c>
      <c r="F6007">
        <v>200000</v>
      </c>
    </row>
    <row r="6008" spans="1:6" x14ac:dyDescent="0.25">
      <c r="A6008">
        <v>29</v>
      </c>
      <c r="B6008" t="s">
        <v>9</v>
      </c>
      <c r="C6008" t="s">
        <v>185</v>
      </c>
      <c r="D6008" t="s">
        <v>19</v>
      </c>
      <c r="E6008">
        <v>4</v>
      </c>
      <c r="F6008">
        <v>65000</v>
      </c>
    </row>
    <row r="6009" spans="1:6" x14ac:dyDescent="0.25">
      <c r="A6009">
        <v>34</v>
      </c>
      <c r="B6009" t="s">
        <v>6</v>
      </c>
      <c r="C6009" t="s">
        <v>186</v>
      </c>
      <c r="D6009" t="s">
        <v>8</v>
      </c>
      <c r="E6009">
        <v>9</v>
      </c>
      <c r="F6009">
        <v>125000</v>
      </c>
    </row>
    <row r="6010" spans="1:6" x14ac:dyDescent="0.25">
      <c r="A6010">
        <v>28</v>
      </c>
      <c r="B6010" t="s">
        <v>9</v>
      </c>
      <c r="C6010" t="s">
        <v>185</v>
      </c>
      <c r="D6010" t="s">
        <v>17</v>
      </c>
      <c r="E6010">
        <v>3</v>
      </c>
      <c r="F6010">
        <v>70000</v>
      </c>
    </row>
    <row r="6011" spans="1:6" x14ac:dyDescent="0.25">
      <c r="A6011">
        <v>31</v>
      </c>
      <c r="B6011" t="s">
        <v>6</v>
      </c>
      <c r="C6011" t="s">
        <v>12</v>
      </c>
      <c r="D6011" t="s">
        <v>43</v>
      </c>
      <c r="E6011">
        <v>7</v>
      </c>
      <c r="F6011">
        <v>110000</v>
      </c>
    </row>
    <row r="6012" spans="1:6" x14ac:dyDescent="0.25">
      <c r="A6012">
        <v>37</v>
      </c>
      <c r="B6012" t="s">
        <v>9</v>
      </c>
      <c r="C6012" t="s">
        <v>185</v>
      </c>
      <c r="D6012" t="s">
        <v>23</v>
      </c>
      <c r="E6012">
        <v>12</v>
      </c>
      <c r="F6012">
        <v>160000</v>
      </c>
    </row>
    <row r="6013" spans="1:6" x14ac:dyDescent="0.25">
      <c r="A6013">
        <v>30</v>
      </c>
      <c r="B6013" t="s">
        <v>6</v>
      </c>
      <c r="C6013" t="s">
        <v>185</v>
      </c>
      <c r="D6013" t="s">
        <v>16</v>
      </c>
      <c r="E6013">
        <v>4</v>
      </c>
      <c r="F6013">
        <v>75000</v>
      </c>
    </row>
    <row r="6014" spans="1:6" x14ac:dyDescent="0.25">
      <c r="A6014">
        <v>33</v>
      </c>
      <c r="B6014" t="s">
        <v>9</v>
      </c>
      <c r="C6014" t="s">
        <v>186</v>
      </c>
      <c r="D6014" t="s">
        <v>8</v>
      </c>
      <c r="E6014">
        <v>8</v>
      </c>
      <c r="F6014">
        <v>120000</v>
      </c>
    </row>
    <row r="6015" spans="1:6" x14ac:dyDescent="0.25">
      <c r="A6015">
        <v>27</v>
      </c>
      <c r="B6015" t="s">
        <v>6</v>
      </c>
      <c r="C6015" t="s">
        <v>185</v>
      </c>
      <c r="D6015" t="s">
        <v>63</v>
      </c>
      <c r="E6015">
        <v>2</v>
      </c>
      <c r="F6015">
        <v>50000</v>
      </c>
    </row>
    <row r="6016" spans="1:6" x14ac:dyDescent="0.25">
      <c r="A6016">
        <v>30</v>
      </c>
      <c r="B6016" t="s">
        <v>9</v>
      </c>
      <c r="C6016" t="s">
        <v>185</v>
      </c>
      <c r="D6016" t="s">
        <v>17</v>
      </c>
      <c r="E6016">
        <v>5</v>
      </c>
      <c r="F6016">
        <v>85000</v>
      </c>
    </row>
    <row r="6017" spans="1:6" x14ac:dyDescent="0.25">
      <c r="A6017">
        <v>36</v>
      </c>
      <c r="B6017" t="s">
        <v>6</v>
      </c>
      <c r="C6017" t="s">
        <v>12</v>
      </c>
      <c r="D6017" t="s">
        <v>92</v>
      </c>
      <c r="E6017">
        <v>11</v>
      </c>
      <c r="F6017">
        <v>155000</v>
      </c>
    </row>
    <row r="6018" spans="1:6" x14ac:dyDescent="0.25">
      <c r="A6018">
        <v>28</v>
      </c>
      <c r="B6018" t="s">
        <v>6</v>
      </c>
      <c r="C6018" t="s">
        <v>185</v>
      </c>
      <c r="D6018" t="s">
        <v>8</v>
      </c>
      <c r="E6018">
        <v>3</v>
      </c>
      <c r="F6018">
        <v>70000</v>
      </c>
    </row>
    <row r="6019" spans="1:6" x14ac:dyDescent="0.25">
      <c r="A6019">
        <v>32</v>
      </c>
      <c r="B6019" t="s">
        <v>9</v>
      </c>
      <c r="C6019" t="s">
        <v>185</v>
      </c>
      <c r="D6019" t="s">
        <v>27</v>
      </c>
      <c r="E6019">
        <v>8</v>
      </c>
      <c r="F6019">
        <v>115000</v>
      </c>
    </row>
    <row r="6020" spans="1:6" x14ac:dyDescent="0.25">
      <c r="A6020">
        <v>29</v>
      </c>
      <c r="B6020" t="s">
        <v>6</v>
      </c>
      <c r="C6020" t="s">
        <v>186</v>
      </c>
      <c r="D6020" t="s">
        <v>23</v>
      </c>
      <c r="E6020">
        <v>5</v>
      </c>
      <c r="F6020">
        <v>95000</v>
      </c>
    </row>
    <row r="6021" spans="1:6" x14ac:dyDescent="0.25">
      <c r="A6021">
        <v>25</v>
      </c>
      <c r="B6021" t="s">
        <v>9</v>
      </c>
      <c r="C6021" t="s">
        <v>185</v>
      </c>
      <c r="D6021" t="s">
        <v>16</v>
      </c>
      <c r="E6021">
        <v>0</v>
      </c>
      <c r="F6021">
        <v>40000</v>
      </c>
    </row>
    <row r="6022" spans="1:6" x14ac:dyDescent="0.25">
      <c r="A6022">
        <v>31</v>
      </c>
      <c r="B6022" t="s">
        <v>6</v>
      </c>
      <c r="C6022" t="s">
        <v>185</v>
      </c>
      <c r="D6022" t="s">
        <v>24</v>
      </c>
      <c r="E6022">
        <v>6</v>
      </c>
      <c r="F6022">
        <v>115000</v>
      </c>
    </row>
    <row r="6023" spans="1:6" x14ac:dyDescent="0.25">
      <c r="A6023">
        <v>35</v>
      </c>
      <c r="B6023" t="s">
        <v>9</v>
      </c>
      <c r="C6023" t="s">
        <v>12</v>
      </c>
      <c r="D6023" t="s">
        <v>75</v>
      </c>
      <c r="E6023">
        <v>12</v>
      </c>
      <c r="F6023">
        <v>175000</v>
      </c>
    </row>
    <row r="6024" spans="1:6" x14ac:dyDescent="0.25">
      <c r="A6024">
        <v>28</v>
      </c>
      <c r="B6024" t="s">
        <v>6</v>
      </c>
      <c r="C6024" t="s">
        <v>185</v>
      </c>
      <c r="D6024" t="s">
        <v>8</v>
      </c>
      <c r="E6024">
        <v>3</v>
      </c>
      <c r="F6024">
        <v>70000</v>
      </c>
    </row>
    <row r="6025" spans="1:6" x14ac:dyDescent="0.25">
      <c r="A6025">
        <v>33</v>
      </c>
      <c r="B6025" t="s">
        <v>9</v>
      </c>
      <c r="C6025" t="s">
        <v>186</v>
      </c>
      <c r="D6025" t="s">
        <v>27</v>
      </c>
      <c r="E6025">
        <v>9</v>
      </c>
      <c r="F6025">
        <v>135000</v>
      </c>
    </row>
    <row r="6026" spans="1:6" x14ac:dyDescent="0.25">
      <c r="A6026">
        <v>29</v>
      </c>
      <c r="B6026" t="s">
        <v>6</v>
      </c>
      <c r="C6026" t="s">
        <v>185</v>
      </c>
      <c r="D6026" t="s">
        <v>16</v>
      </c>
      <c r="E6026">
        <v>4</v>
      </c>
      <c r="F6026">
        <v>75000</v>
      </c>
    </row>
    <row r="6027" spans="1:6" x14ac:dyDescent="0.25">
      <c r="A6027">
        <v>25</v>
      </c>
      <c r="B6027" t="s">
        <v>9</v>
      </c>
      <c r="C6027" t="s">
        <v>196</v>
      </c>
      <c r="D6027" t="s">
        <v>71</v>
      </c>
      <c r="E6027">
        <v>1</v>
      </c>
      <c r="F6027">
        <v>30000</v>
      </c>
    </row>
    <row r="6028" spans="1:6" x14ac:dyDescent="0.25">
      <c r="A6028">
        <v>36</v>
      </c>
      <c r="B6028" t="s">
        <v>6</v>
      </c>
      <c r="C6028" t="s">
        <v>12</v>
      </c>
      <c r="D6028" t="s">
        <v>92</v>
      </c>
      <c r="E6028">
        <v>13</v>
      </c>
      <c r="F6028">
        <v>185000</v>
      </c>
    </row>
    <row r="6029" spans="1:6" x14ac:dyDescent="0.25">
      <c r="A6029">
        <v>40</v>
      </c>
      <c r="B6029" t="s">
        <v>9</v>
      </c>
      <c r="C6029" t="s">
        <v>185</v>
      </c>
      <c r="D6029" t="s">
        <v>35</v>
      </c>
      <c r="E6029">
        <v>15</v>
      </c>
      <c r="F6029">
        <v>210000</v>
      </c>
    </row>
    <row r="6030" spans="1:6" x14ac:dyDescent="0.25">
      <c r="A6030">
        <v>27</v>
      </c>
      <c r="B6030" t="s">
        <v>6</v>
      </c>
      <c r="C6030" t="s">
        <v>185</v>
      </c>
      <c r="D6030" t="s">
        <v>40</v>
      </c>
      <c r="E6030">
        <v>1</v>
      </c>
      <c r="F6030">
        <v>45000</v>
      </c>
    </row>
    <row r="6031" spans="1:6" x14ac:dyDescent="0.25">
      <c r="A6031">
        <v>32</v>
      </c>
      <c r="B6031" t="s">
        <v>9</v>
      </c>
      <c r="C6031" t="s">
        <v>12</v>
      </c>
      <c r="D6031" t="s">
        <v>43</v>
      </c>
      <c r="E6031">
        <v>9</v>
      </c>
      <c r="F6031">
        <v>145000</v>
      </c>
    </row>
    <row r="6032" spans="1:6" x14ac:dyDescent="0.25">
      <c r="A6032">
        <v>28</v>
      </c>
      <c r="B6032" t="s">
        <v>6</v>
      </c>
      <c r="C6032" t="s">
        <v>185</v>
      </c>
      <c r="D6032" t="s">
        <v>16</v>
      </c>
      <c r="E6032">
        <v>3</v>
      </c>
      <c r="F6032">
        <v>70000</v>
      </c>
    </row>
    <row r="6033" spans="1:6" x14ac:dyDescent="0.25">
      <c r="A6033">
        <v>32</v>
      </c>
      <c r="B6033" t="s">
        <v>9</v>
      </c>
      <c r="C6033" t="s">
        <v>185</v>
      </c>
      <c r="D6033" t="s">
        <v>17</v>
      </c>
      <c r="E6033">
        <v>7</v>
      </c>
      <c r="F6033">
        <v>120000</v>
      </c>
    </row>
    <row r="6034" spans="1:6" x14ac:dyDescent="0.25">
      <c r="A6034">
        <v>24</v>
      </c>
      <c r="B6034" t="s">
        <v>6</v>
      </c>
      <c r="C6034" t="s">
        <v>196</v>
      </c>
      <c r="D6034" t="s">
        <v>207</v>
      </c>
      <c r="E6034">
        <v>0</v>
      </c>
      <c r="F6034">
        <v>28000</v>
      </c>
    </row>
    <row r="6035" spans="1:6" x14ac:dyDescent="0.25">
      <c r="A6035">
        <v>38</v>
      </c>
      <c r="B6035" t="s">
        <v>6</v>
      </c>
      <c r="C6035" t="s">
        <v>186</v>
      </c>
      <c r="D6035" t="s">
        <v>204</v>
      </c>
      <c r="E6035">
        <v>14</v>
      </c>
      <c r="F6035">
        <v>195000</v>
      </c>
    </row>
    <row r="6036" spans="1:6" x14ac:dyDescent="0.25">
      <c r="A6036">
        <v>40</v>
      </c>
      <c r="B6036" t="s">
        <v>9</v>
      </c>
      <c r="C6036" t="s">
        <v>185</v>
      </c>
      <c r="D6036" t="s">
        <v>35</v>
      </c>
      <c r="E6036">
        <v>16</v>
      </c>
      <c r="F6036">
        <v>215000</v>
      </c>
    </row>
    <row r="6037" spans="1:6" x14ac:dyDescent="0.25">
      <c r="A6037">
        <v>27</v>
      </c>
      <c r="B6037" t="s">
        <v>6</v>
      </c>
      <c r="C6037" t="s">
        <v>185</v>
      </c>
      <c r="D6037" t="s">
        <v>40</v>
      </c>
      <c r="E6037">
        <v>2</v>
      </c>
      <c r="F6037">
        <v>55000</v>
      </c>
    </row>
    <row r="6038" spans="1:6" x14ac:dyDescent="0.25">
      <c r="A6038">
        <v>32</v>
      </c>
      <c r="B6038" t="s">
        <v>9</v>
      </c>
      <c r="C6038" t="s">
        <v>12</v>
      </c>
      <c r="D6038" t="s">
        <v>43</v>
      </c>
      <c r="E6038">
        <v>9</v>
      </c>
      <c r="F6038">
        <v>145000</v>
      </c>
    </row>
    <row r="6039" spans="1:6" x14ac:dyDescent="0.25">
      <c r="A6039">
        <v>29</v>
      </c>
      <c r="B6039" t="s">
        <v>6</v>
      </c>
      <c r="C6039" t="s">
        <v>185</v>
      </c>
      <c r="D6039" t="s">
        <v>16</v>
      </c>
      <c r="E6039">
        <v>4</v>
      </c>
      <c r="F6039">
        <v>75000</v>
      </c>
    </row>
    <row r="6040" spans="1:6" x14ac:dyDescent="0.25">
      <c r="A6040">
        <v>33</v>
      </c>
      <c r="B6040" t="s">
        <v>9</v>
      </c>
      <c r="C6040" t="s">
        <v>186</v>
      </c>
      <c r="D6040" t="s">
        <v>27</v>
      </c>
      <c r="E6040">
        <v>9</v>
      </c>
      <c r="F6040">
        <v>135000</v>
      </c>
    </row>
    <row r="6041" spans="1:6" x14ac:dyDescent="0.25">
      <c r="A6041">
        <v>27</v>
      </c>
      <c r="B6041" t="s">
        <v>6</v>
      </c>
      <c r="C6041" t="s">
        <v>185</v>
      </c>
      <c r="D6041" t="s">
        <v>8</v>
      </c>
      <c r="E6041">
        <v>3</v>
      </c>
      <c r="F6041">
        <v>80000</v>
      </c>
    </row>
    <row r="6042" spans="1:6" x14ac:dyDescent="0.25">
      <c r="A6042">
        <v>36</v>
      </c>
      <c r="B6042" t="s">
        <v>9</v>
      </c>
      <c r="C6042" t="s">
        <v>12</v>
      </c>
      <c r="D6042" t="s">
        <v>92</v>
      </c>
      <c r="E6042">
        <v>13</v>
      </c>
      <c r="F6042">
        <v>185000</v>
      </c>
    </row>
    <row r="6043" spans="1:6" x14ac:dyDescent="0.25">
      <c r="A6043">
        <v>25</v>
      </c>
      <c r="B6043" t="s">
        <v>6</v>
      </c>
      <c r="C6043" t="s">
        <v>185</v>
      </c>
      <c r="D6043" t="s">
        <v>17</v>
      </c>
      <c r="E6043">
        <v>1</v>
      </c>
      <c r="F6043">
        <v>60000</v>
      </c>
    </row>
    <row r="6044" spans="1:6" x14ac:dyDescent="0.25">
      <c r="A6044">
        <v>30</v>
      </c>
      <c r="B6044" t="s">
        <v>9</v>
      </c>
      <c r="C6044" t="s">
        <v>185</v>
      </c>
      <c r="D6044" t="s">
        <v>19</v>
      </c>
      <c r="E6044">
        <v>5</v>
      </c>
      <c r="F6044">
        <v>95000</v>
      </c>
    </row>
    <row r="6045" spans="1:6" x14ac:dyDescent="0.25">
      <c r="A6045">
        <v>34</v>
      </c>
      <c r="B6045" t="s">
        <v>6</v>
      </c>
      <c r="C6045" t="s">
        <v>12</v>
      </c>
      <c r="D6045" t="s">
        <v>75</v>
      </c>
      <c r="E6045">
        <v>12</v>
      </c>
      <c r="F6045">
        <v>170000</v>
      </c>
    </row>
    <row r="6046" spans="1:6" x14ac:dyDescent="0.25">
      <c r="A6046">
        <v>28</v>
      </c>
      <c r="B6046" t="s">
        <v>9</v>
      </c>
      <c r="C6046" t="s">
        <v>185</v>
      </c>
      <c r="D6046" t="s">
        <v>16</v>
      </c>
      <c r="E6046">
        <v>3</v>
      </c>
      <c r="F6046">
        <v>65000</v>
      </c>
    </row>
    <row r="6047" spans="1:6" x14ac:dyDescent="0.25">
      <c r="A6047">
        <v>32</v>
      </c>
      <c r="B6047" t="s">
        <v>6</v>
      </c>
      <c r="C6047" t="s">
        <v>185</v>
      </c>
      <c r="D6047" t="s">
        <v>17</v>
      </c>
      <c r="E6047">
        <v>7</v>
      </c>
      <c r="F6047">
        <v>120000</v>
      </c>
    </row>
    <row r="6048" spans="1:6" x14ac:dyDescent="0.25">
      <c r="A6048">
        <v>24</v>
      </c>
      <c r="B6048" t="s">
        <v>9</v>
      </c>
      <c r="C6048" t="s">
        <v>196</v>
      </c>
      <c r="D6048" t="s">
        <v>203</v>
      </c>
      <c r="E6048">
        <v>0</v>
      </c>
      <c r="F6048">
        <v>25000</v>
      </c>
    </row>
    <row r="6049" spans="1:6" x14ac:dyDescent="0.25">
      <c r="A6049">
        <v>38</v>
      </c>
      <c r="B6049" t="s">
        <v>6</v>
      </c>
      <c r="C6049" t="s">
        <v>186</v>
      </c>
      <c r="D6049" t="s">
        <v>204</v>
      </c>
      <c r="E6049">
        <v>14</v>
      </c>
      <c r="F6049">
        <v>195000</v>
      </c>
    </row>
    <row r="6050" spans="1:6" x14ac:dyDescent="0.25">
      <c r="A6050">
        <v>40</v>
      </c>
      <c r="B6050" t="s">
        <v>9</v>
      </c>
      <c r="C6050" t="s">
        <v>185</v>
      </c>
      <c r="D6050" t="s">
        <v>35</v>
      </c>
      <c r="E6050">
        <v>16</v>
      </c>
      <c r="F6050">
        <v>215000</v>
      </c>
    </row>
    <row r="6051" spans="1:6" x14ac:dyDescent="0.25">
      <c r="A6051">
        <v>27</v>
      </c>
      <c r="B6051" t="s">
        <v>6</v>
      </c>
      <c r="C6051" t="s">
        <v>185</v>
      </c>
      <c r="D6051" t="s">
        <v>40</v>
      </c>
      <c r="E6051">
        <v>2</v>
      </c>
      <c r="F6051">
        <v>55000</v>
      </c>
    </row>
    <row r="6052" spans="1:6" x14ac:dyDescent="0.25">
      <c r="A6052">
        <v>32</v>
      </c>
      <c r="B6052" t="s">
        <v>9</v>
      </c>
      <c r="C6052" t="s">
        <v>12</v>
      </c>
      <c r="D6052" t="s">
        <v>43</v>
      </c>
      <c r="E6052">
        <v>9</v>
      </c>
      <c r="F6052">
        <v>145000</v>
      </c>
    </row>
    <row r="6053" spans="1:6" x14ac:dyDescent="0.25">
      <c r="A6053">
        <v>29</v>
      </c>
      <c r="B6053" t="s">
        <v>6</v>
      </c>
      <c r="C6053" t="s">
        <v>185</v>
      </c>
      <c r="D6053" t="s">
        <v>16</v>
      </c>
      <c r="E6053">
        <v>4</v>
      </c>
      <c r="F6053">
        <v>75000</v>
      </c>
    </row>
    <row r="6054" spans="1:6" x14ac:dyDescent="0.25">
      <c r="A6054">
        <v>33</v>
      </c>
      <c r="B6054" t="s">
        <v>9</v>
      </c>
      <c r="C6054" t="s">
        <v>186</v>
      </c>
      <c r="D6054" t="s">
        <v>27</v>
      </c>
      <c r="E6054">
        <v>9</v>
      </c>
      <c r="F6054">
        <v>135000</v>
      </c>
    </row>
    <row r="6055" spans="1:6" x14ac:dyDescent="0.25">
      <c r="A6055">
        <v>27</v>
      </c>
      <c r="B6055" t="s">
        <v>6</v>
      </c>
      <c r="C6055" t="s">
        <v>185</v>
      </c>
      <c r="D6055" t="s">
        <v>8</v>
      </c>
      <c r="E6055">
        <v>3</v>
      </c>
      <c r="F6055">
        <v>80000</v>
      </c>
    </row>
    <row r="6056" spans="1:6" x14ac:dyDescent="0.25">
      <c r="A6056">
        <v>36</v>
      </c>
      <c r="B6056" t="s">
        <v>9</v>
      </c>
      <c r="C6056" t="s">
        <v>12</v>
      </c>
      <c r="D6056" t="s">
        <v>92</v>
      </c>
      <c r="E6056">
        <v>13</v>
      </c>
      <c r="F6056">
        <v>185000</v>
      </c>
    </row>
    <row r="6057" spans="1:6" x14ac:dyDescent="0.25">
      <c r="A6057">
        <v>25</v>
      </c>
      <c r="B6057" t="s">
        <v>6</v>
      </c>
      <c r="C6057" t="s">
        <v>185</v>
      </c>
      <c r="D6057" t="s">
        <v>17</v>
      </c>
      <c r="E6057">
        <v>1</v>
      </c>
      <c r="F6057">
        <v>60000</v>
      </c>
    </row>
    <row r="6058" spans="1:6" x14ac:dyDescent="0.25">
      <c r="A6058">
        <v>30</v>
      </c>
      <c r="B6058" t="s">
        <v>9</v>
      </c>
      <c r="C6058" t="s">
        <v>185</v>
      </c>
      <c r="D6058" t="s">
        <v>19</v>
      </c>
      <c r="E6058">
        <v>5</v>
      </c>
      <c r="F6058">
        <v>95000</v>
      </c>
    </row>
    <row r="6059" spans="1:6" x14ac:dyDescent="0.25">
      <c r="A6059">
        <v>34</v>
      </c>
      <c r="B6059" t="s">
        <v>6</v>
      </c>
      <c r="C6059" t="s">
        <v>12</v>
      </c>
      <c r="D6059" t="s">
        <v>75</v>
      </c>
      <c r="E6059">
        <v>12</v>
      </c>
      <c r="F6059">
        <v>170000</v>
      </c>
    </row>
    <row r="6060" spans="1:6" x14ac:dyDescent="0.25">
      <c r="A6060">
        <v>28</v>
      </c>
      <c r="B6060" t="s">
        <v>9</v>
      </c>
      <c r="C6060" t="s">
        <v>185</v>
      </c>
      <c r="D6060" t="s">
        <v>16</v>
      </c>
      <c r="E6060">
        <v>3</v>
      </c>
      <c r="F6060">
        <v>65000</v>
      </c>
    </row>
    <row r="6061" spans="1:6" x14ac:dyDescent="0.25">
      <c r="A6061">
        <v>32</v>
      </c>
      <c r="B6061" t="s">
        <v>6</v>
      </c>
      <c r="C6061" t="s">
        <v>185</v>
      </c>
      <c r="D6061" t="s">
        <v>17</v>
      </c>
      <c r="E6061">
        <v>7</v>
      </c>
      <c r="F6061">
        <v>120000</v>
      </c>
    </row>
    <row r="6062" spans="1:6" x14ac:dyDescent="0.25">
      <c r="A6062">
        <v>24</v>
      </c>
      <c r="B6062" t="s">
        <v>9</v>
      </c>
      <c r="C6062" t="s">
        <v>196</v>
      </c>
      <c r="D6062" t="s">
        <v>203</v>
      </c>
      <c r="E6062">
        <v>0</v>
      </c>
      <c r="F6062">
        <v>25000</v>
      </c>
    </row>
    <row r="6063" spans="1:6" x14ac:dyDescent="0.25">
      <c r="A6063">
        <v>38</v>
      </c>
      <c r="B6063" t="s">
        <v>6</v>
      </c>
      <c r="C6063" t="s">
        <v>186</v>
      </c>
      <c r="D6063" t="s">
        <v>204</v>
      </c>
      <c r="E6063">
        <v>14</v>
      </c>
      <c r="F6063">
        <v>195000</v>
      </c>
    </row>
    <row r="6064" spans="1:6" x14ac:dyDescent="0.25">
      <c r="A6064">
        <v>40</v>
      </c>
      <c r="B6064" t="s">
        <v>9</v>
      </c>
      <c r="C6064" t="s">
        <v>185</v>
      </c>
      <c r="D6064" t="s">
        <v>35</v>
      </c>
      <c r="E6064">
        <v>16</v>
      </c>
      <c r="F6064">
        <v>215000</v>
      </c>
    </row>
    <row r="6065" spans="1:6" x14ac:dyDescent="0.25">
      <c r="A6065">
        <v>27</v>
      </c>
      <c r="B6065" t="s">
        <v>6</v>
      </c>
      <c r="C6065" t="s">
        <v>185</v>
      </c>
      <c r="D6065" t="s">
        <v>40</v>
      </c>
      <c r="E6065">
        <v>2</v>
      </c>
      <c r="F6065">
        <v>55000</v>
      </c>
    </row>
    <row r="6066" spans="1:6" x14ac:dyDescent="0.25">
      <c r="A6066">
        <v>32</v>
      </c>
      <c r="B6066" t="s">
        <v>9</v>
      </c>
      <c r="C6066" t="s">
        <v>12</v>
      </c>
      <c r="D6066" t="s">
        <v>43</v>
      </c>
      <c r="E6066">
        <v>9</v>
      </c>
      <c r="F6066">
        <v>145000</v>
      </c>
    </row>
    <row r="6067" spans="1:6" x14ac:dyDescent="0.25">
      <c r="A6067">
        <v>29</v>
      </c>
      <c r="B6067" t="s">
        <v>6</v>
      </c>
      <c r="C6067" t="s">
        <v>185</v>
      </c>
      <c r="D6067" t="s">
        <v>16</v>
      </c>
      <c r="E6067">
        <v>4</v>
      </c>
      <c r="F6067">
        <v>75000</v>
      </c>
    </row>
    <row r="6068" spans="1:6" x14ac:dyDescent="0.25">
      <c r="A6068">
        <v>33</v>
      </c>
      <c r="B6068" t="s">
        <v>9</v>
      </c>
      <c r="C6068" t="s">
        <v>186</v>
      </c>
      <c r="D6068" t="s">
        <v>27</v>
      </c>
      <c r="E6068">
        <v>9</v>
      </c>
      <c r="F6068">
        <v>135000</v>
      </c>
    </row>
    <row r="6069" spans="1:6" x14ac:dyDescent="0.25">
      <c r="A6069">
        <v>27</v>
      </c>
      <c r="B6069" t="s">
        <v>6</v>
      </c>
      <c r="C6069" t="s">
        <v>185</v>
      </c>
      <c r="D6069" t="s">
        <v>8</v>
      </c>
      <c r="E6069">
        <v>3</v>
      </c>
      <c r="F6069">
        <v>80000</v>
      </c>
    </row>
    <row r="6070" spans="1:6" x14ac:dyDescent="0.25">
      <c r="A6070">
        <v>36</v>
      </c>
      <c r="B6070" t="s">
        <v>9</v>
      </c>
      <c r="C6070" t="s">
        <v>12</v>
      </c>
      <c r="D6070" t="s">
        <v>92</v>
      </c>
      <c r="E6070">
        <v>13</v>
      </c>
      <c r="F6070">
        <v>185000</v>
      </c>
    </row>
    <row r="6071" spans="1:6" x14ac:dyDescent="0.25">
      <c r="A6071">
        <v>25</v>
      </c>
      <c r="B6071" t="s">
        <v>6</v>
      </c>
      <c r="C6071" t="s">
        <v>185</v>
      </c>
      <c r="D6071" t="s">
        <v>17</v>
      </c>
      <c r="E6071">
        <v>1</v>
      </c>
      <c r="F6071">
        <v>60000</v>
      </c>
    </row>
    <row r="6072" spans="1:6" x14ac:dyDescent="0.25">
      <c r="A6072">
        <v>30</v>
      </c>
      <c r="B6072" t="s">
        <v>9</v>
      </c>
      <c r="C6072" t="s">
        <v>185</v>
      </c>
      <c r="D6072" t="s">
        <v>19</v>
      </c>
      <c r="E6072">
        <v>5</v>
      </c>
      <c r="F6072">
        <v>95000</v>
      </c>
    </row>
    <row r="6073" spans="1:6" x14ac:dyDescent="0.25">
      <c r="A6073">
        <v>34</v>
      </c>
      <c r="B6073" t="s">
        <v>6</v>
      </c>
      <c r="C6073" t="s">
        <v>12</v>
      </c>
      <c r="D6073" t="s">
        <v>75</v>
      </c>
      <c r="E6073">
        <v>12</v>
      </c>
      <c r="F6073">
        <v>170000</v>
      </c>
    </row>
    <row r="6074" spans="1:6" x14ac:dyDescent="0.25">
      <c r="A6074">
        <v>28</v>
      </c>
      <c r="B6074" t="s">
        <v>9</v>
      </c>
      <c r="C6074" t="s">
        <v>185</v>
      </c>
      <c r="D6074" t="s">
        <v>16</v>
      </c>
      <c r="E6074">
        <v>3</v>
      </c>
      <c r="F6074">
        <v>65000</v>
      </c>
    </row>
    <row r="6075" spans="1:6" x14ac:dyDescent="0.25">
      <c r="A6075">
        <v>32</v>
      </c>
      <c r="B6075" t="s">
        <v>6</v>
      </c>
      <c r="C6075" t="s">
        <v>185</v>
      </c>
      <c r="D6075" t="s">
        <v>17</v>
      </c>
      <c r="E6075">
        <v>7</v>
      </c>
      <c r="F6075">
        <v>120000</v>
      </c>
    </row>
    <row r="6076" spans="1:6" x14ac:dyDescent="0.25">
      <c r="A6076">
        <v>24</v>
      </c>
      <c r="B6076" t="s">
        <v>9</v>
      </c>
      <c r="C6076" t="s">
        <v>196</v>
      </c>
      <c r="D6076" t="s">
        <v>203</v>
      </c>
      <c r="E6076">
        <v>0</v>
      </c>
      <c r="F6076">
        <v>25000</v>
      </c>
    </row>
    <row r="6077" spans="1:6" x14ac:dyDescent="0.25">
      <c r="A6077">
        <v>38</v>
      </c>
      <c r="B6077" t="s">
        <v>6</v>
      </c>
      <c r="C6077" t="s">
        <v>186</v>
      </c>
      <c r="D6077" t="s">
        <v>204</v>
      </c>
      <c r="E6077">
        <v>14</v>
      </c>
      <c r="F6077">
        <v>195000</v>
      </c>
    </row>
    <row r="6078" spans="1:6" x14ac:dyDescent="0.25">
      <c r="A6078">
        <v>40</v>
      </c>
      <c r="B6078" t="s">
        <v>9</v>
      </c>
      <c r="C6078" t="s">
        <v>185</v>
      </c>
      <c r="D6078" t="s">
        <v>35</v>
      </c>
      <c r="E6078">
        <v>16</v>
      </c>
      <c r="F6078">
        <v>215000</v>
      </c>
    </row>
    <row r="6079" spans="1:6" x14ac:dyDescent="0.25">
      <c r="A6079">
        <v>27</v>
      </c>
      <c r="B6079" t="s">
        <v>6</v>
      </c>
      <c r="C6079" t="s">
        <v>185</v>
      </c>
      <c r="D6079" t="s">
        <v>40</v>
      </c>
      <c r="E6079">
        <v>2</v>
      </c>
      <c r="F6079">
        <v>55000</v>
      </c>
    </row>
    <row r="6080" spans="1:6" x14ac:dyDescent="0.25">
      <c r="A6080">
        <v>32</v>
      </c>
      <c r="B6080" t="s">
        <v>9</v>
      </c>
      <c r="C6080" t="s">
        <v>12</v>
      </c>
      <c r="D6080" t="s">
        <v>43</v>
      </c>
      <c r="E6080">
        <v>9</v>
      </c>
      <c r="F6080">
        <v>145000</v>
      </c>
    </row>
    <row r="6081" spans="1:6" x14ac:dyDescent="0.25">
      <c r="A6081">
        <v>29</v>
      </c>
      <c r="B6081" t="s">
        <v>6</v>
      </c>
      <c r="C6081" t="s">
        <v>185</v>
      </c>
      <c r="D6081" t="s">
        <v>16</v>
      </c>
      <c r="E6081">
        <v>4</v>
      </c>
      <c r="F6081">
        <v>75000</v>
      </c>
    </row>
    <row r="6082" spans="1:6" x14ac:dyDescent="0.25">
      <c r="A6082">
        <v>33</v>
      </c>
      <c r="B6082" t="s">
        <v>9</v>
      </c>
      <c r="C6082" t="s">
        <v>186</v>
      </c>
      <c r="D6082" t="s">
        <v>27</v>
      </c>
      <c r="E6082">
        <v>9</v>
      </c>
      <c r="F6082">
        <v>135000</v>
      </c>
    </row>
    <row r="6083" spans="1:6" x14ac:dyDescent="0.25">
      <c r="A6083">
        <v>27</v>
      </c>
      <c r="B6083" t="s">
        <v>6</v>
      </c>
      <c r="C6083" t="s">
        <v>185</v>
      </c>
      <c r="D6083" t="s">
        <v>8</v>
      </c>
      <c r="E6083">
        <v>3</v>
      </c>
      <c r="F6083">
        <v>80000</v>
      </c>
    </row>
    <row r="6084" spans="1:6" x14ac:dyDescent="0.25">
      <c r="A6084">
        <v>36</v>
      </c>
      <c r="B6084" t="s">
        <v>9</v>
      </c>
      <c r="C6084" t="s">
        <v>12</v>
      </c>
      <c r="D6084" t="s">
        <v>92</v>
      </c>
      <c r="E6084">
        <v>13</v>
      </c>
      <c r="F6084">
        <v>185000</v>
      </c>
    </row>
    <row r="6085" spans="1:6" x14ac:dyDescent="0.25">
      <c r="A6085">
        <v>25</v>
      </c>
      <c r="B6085" t="s">
        <v>6</v>
      </c>
      <c r="C6085" t="s">
        <v>185</v>
      </c>
      <c r="D6085" t="s">
        <v>17</v>
      </c>
      <c r="E6085">
        <v>1</v>
      </c>
      <c r="F6085">
        <v>60000</v>
      </c>
    </row>
    <row r="6086" spans="1:6" x14ac:dyDescent="0.25">
      <c r="A6086">
        <v>30</v>
      </c>
      <c r="B6086" t="s">
        <v>9</v>
      </c>
      <c r="C6086" t="s">
        <v>185</v>
      </c>
      <c r="D6086" t="s">
        <v>19</v>
      </c>
      <c r="E6086">
        <v>5</v>
      </c>
      <c r="F6086">
        <v>95000</v>
      </c>
    </row>
    <row r="6087" spans="1:6" x14ac:dyDescent="0.25">
      <c r="A6087">
        <v>34</v>
      </c>
      <c r="B6087" t="s">
        <v>6</v>
      </c>
      <c r="C6087" t="s">
        <v>12</v>
      </c>
      <c r="D6087" t="s">
        <v>75</v>
      </c>
      <c r="E6087">
        <v>12</v>
      </c>
      <c r="F6087">
        <v>170000</v>
      </c>
    </row>
    <row r="6088" spans="1:6" x14ac:dyDescent="0.25">
      <c r="A6088">
        <v>28</v>
      </c>
      <c r="B6088" t="s">
        <v>9</v>
      </c>
      <c r="C6088" t="s">
        <v>185</v>
      </c>
      <c r="D6088" t="s">
        <v>16</v>
      </c>
      <c r="E6088">
        <v>3</v>
      </c>
      <c r="F6088">
        <v>65000</v>
      </c>
    </row>
    <row r="6089" spans="1:6" x14ac:dyDescent="0.25">
      <c r="A6089">
        <v>32</v>
      </c>
      <c r="B6089" t="s">
        <v>6</v>
      </c>
      <c r="C6089" t="s">
        <v>185</v>
      </c>
      <c r="D6089" t="s">
        <v>17</v>
      </c>
      <c r="E6089">
        <v>7</v>
      </c>
      <c r="F6089">
        <v>120000</v>
      </c>
    </row>
    <row r="6090" spans="1:6" x14ac:dyDescent="0.25">
      <c r="A6090">
        <v>24</v>
      </c>
      <c r="B6090" t="s">
        <v>9</v>
      </c>
      <c r="C6090" t="s">
        <v>196</v>
      </c>
      <c r="D6090" t="s">
        <v>203</v>
      </c>
      <c r="E6090">
        <v>0</v>
      </c>
      <c r="F6090">
        <v>25000</v>
      </c>
    </row>
    <row r="6091" spans="1:6" x14ac:dyDescent="0.25">
      <c r="A6091">
        <v>38</v>
      </c>
      <c r="B6091" t="s">
        <v>6</v>
      </c>
      <c r="C6091" t="s">
        <v>186</v>
      </c>
      <c r="D6091" t="s">
        <v>204</v>
      </c>
      <c r="E6091">
        <v>14</v>
      </c>
      <c r="F6091">
        <v>195000</v>
      </c>
    </row>
    <row r="6092" spans="1:6" x14ac:dyDescent="0.25">
      <c r="A6092">
        <v>40</v>
      </c>
      <c r="B6092" t="s">
        <v>9</v>
      </c>
      <c r="C6092" t="s">
        <v>185</v>
      </c>
      <c r="D6092" t="s">
        <v>35</v>
      </c>
      <c r="E6092">
        <v>16</v>
      </c>
      <c r="F6092">
        <v>215000</v>
      </c>
    </row>
    <row r="6093" spans="1:6" x14ac:dyDescent="0.25">
      <c r="A6093">
        <v>27</v>
      </c>
      <c r="B6093" t="s">
        <v>6</v>
      </c>
      <c r="C6093" t="s">
        <v>185</v>
      </c>
      <c r="D6093" t="s">
        <v>40</v>
      </c>
      <c r="E6093">
        <v>2</v>
      </c>
      <c r="F6093">
        <v>55000</v>
      </c>
    </row>
    <row r="6094" spans="1:6" x14ac:dyDescent="0.25">
      <c r="A6094">
        <v>32</v>
      </c>
      <c r="B6094" t="s">
        <v>9</v>
      </c>
      <c r="C6094" t="s">
        <v>12</v>
      </c>
      <c r="D6094" t="s">
        <v>43</v>
      </c>
      <c r="E6094">
        <v>9</v>
      </c>
      <c r="F6094">
        <v>145000</v>
      </c>
    </row>
    <row r="6095" spans="1:6" x14ac:dyDescent="0.25">
      <c r="A6095">
        <v>29</v>
      </c>
      <c r="B6095" t="s">
        <v>6</v>
      </c>
      <c r="C6095" t="s">
        <v>185</v>
      </c>
      <c r="D6095" t="s">
        <v>16</v>
      </c>
      <c r="E6095">
        <v>4</v>
      </c>
      <c r="F6095">
        <v>75000</v>
      </c>
    </row>
    <row r="6096" spans="1:6" x14ac:dyDescent="0.25">
      <c r="A6096">
        <v>33</v>
      </c>
      <c r="B6096" t="s">
        <v>9</v>
      </c>
      <c r="C6096" t="s">
        <v>186</v>
      </c>
      <c r="D6096" t="s">
        <v>27</v>
      </c>
      <c r="E6096">
        <v>9</v>
      </c>
      <c r="F6096">
        <v>135000</v>
      </c>
    </row>
    <row r="6097" spans="1:6" x14ac:dyDescent="0.25">
      <c r="A6097">
        <v>27</v>
      </c>
      <c r="B6097" t="s">
        <v>6</v>
      </c>
      <c r="C6097" t="s">
        <v>185</v>
      </c>
      <c r="D6097" t="s">
        <v>8</v>
      </c>
      <c r="E6097">
        <v>3</v>
      </c>
      <c r="F6097">
        <v>80000</v>
      </c>
    </row>
    <row r="6098" spans="1:6" x14ac:dyDescent="0.25">
      <c r="A6098">
        <v>36</v>
      </c>
      <c r="B6098" t="s">
        <v>9</v>
      </c>
      <c r="C6098" t="s">
        <v>12</v>
      </c>
      <c r="D6098" t="s">
        <v>92</v>
      </c>
      <c r="E6098">
        <v>13</v>
      </c>
      <c r="F6098">
        <v>185000</v>
      </c>
    </row>
    <row r="6099" spans="1:6" x14ac:dyDescent="0.25">
      <c r="A6099">
        <v>25</v>
      </c>
      <c r="B6099" t="s">
        <v>6</v>
      </c>
      <c r="C6099" t="s">
        <v>185</v>
      </c>
      <c r="D6099" t="s">
        <v>17</v>
      </c>
      <c r="E6099">
        <v>1</v>
      </c>
      <c r="F6099">
        <v>60000</v>
      </c>
    </row>
    <row r="6100" spans="1:6" x14ac:dyDescent="0.25">
      <c r="A6100">
        <v>30</v>
      </c>
      <c r="B6100" t="s">
        <v>9</v>
      </c>
      <c r="C6100" t="s">
        <v>185</v>
      </c>
      <c r="D6100" t="s">
        <v>19</v>
      </c>
      <c r="E6100">
        <v>5</v>
      </c>
      <c r="F6100">
        <v>95000</v>
      </c>
    </row>
    <row r="6101" spans="1:6" x14ac:dyDescent="0.25">
      <c r="A6101">
        <v>34</v>
      </c>
      <c r="B6101" t="s">
        <v>6</v>
      </c>
      <c r="C6101" t="s">
        <v>12</v>
      </c>
      <c r="D6101" t="s">
        <v>75</v>
      </c>
      <c r="E6101">
        <v>12</v>
      </c>
      <c r="F6101">
        <v>170000</v>
      </c>
    </row>
    <row r="6102" spans="1:6" x14ac:dyDescent="0.25">
      <c r="A6102">
        <v>28</v>
      </c>
      <c r="B6102" t="s">
        <v>9</v>
      </c>
      <c r="C6102" t="s">
        <v>185</v>
      </c>
      <c r="D6102" t="s">
        <v>16</v>
      </c>
      <c r="E6102">
        <v>3</v>
      </c>
      <c r="F6102">
        <v>65000</v>
      </c>
    </row>
    <row r="6103" spans="1:6" x14ac:dyDescent="0.25">
      <c r="A6103">
        <v>32</v>
      </c>
      <c r="B6103" t="s">
        <v>6</v>
      </c>
      <c r="C6103" t="s">
        <v>185</v>
      </c>
      <c r="D6103" t="s">
        <v>17</v>
      </c>
      <c r="E6103">
        <v>7</v>
      </c>
      <c r="F6103">
        <v>120000</v>
      </c>
    </row>
    <row r="6104" spans="1:6" x14ac:dyDescent="0.25">
      <c r="A6104">
        <v>24</v>
      </c>
      <c r="B6104" t="s">
        <v>9</v>
      </c>
      <c r="C6104" t="s">
        <v>196</v>
      </c>
      <c r="D6104" t="s">
        <v>203</v>
      </c>
      <c r="E6104">
        <v>0</v>
      </c>
      <c r="F6104">
        <v>25000</v>
      </c>
    </row>
    <row r="6105" spans="1:6" x14ac:dyDescent="0.25">
      <c r="A6105">
        <v>38</v>
      </c>
      <c r="B6105" t="s">
        <v>6</v>
      </c>
      <c r="C6105" t="s">
        <v>186</v>
      </c>
      <c r="D6105" t="s">
        <v>204</v>
      </c>
      <c r="E6105">
        <v>14</v>
      </c>
      <c r="F6105">
        <v>195000</v>
      </c>
    </row>
    <row r="6106" spans="1:6" x14ac:dyDescent="0.25">
      <c r="A6106">
        <v>40</v>
      </c>
      <c r="B6106" t="s">
        <v>9</v>
      </c>
      <c r="C6106" t="s">
        <v>185</v>
      </c>
      <c r="D6106" t="s">
        <v>35</v>
      </c>
      <c r="E6106">
        <v>16</v>
      </c>
      <c r="F6106">
        <v>215000</v>
      </c>
    </row>
    <row r="6107" spans="1:6" x14ac:dyDescent="0.25">
      <c r="A6107">
        <v>27</v>
      </c>
      <c r="B6107" t="s">
        <v>6</v>
      </c>
      <c r="C6107" t="s">
        <v>185</v>
      </c>
      <c r="D6107" t="s">
        <v>40</v>
      </c>
      <c r="E6107">
        <v>2</v>
      </c>
      <c r="F6107">
        <v>55000</v>
      </c>
    </row>
    <row r="6108" spans="1:6" x14ac:dyDescent="0.25">
      <c r="A6108">
        <v>32</v>
      </c>
      <c r="B6108" t="s">
        <v>9</v>
      </c>
      <c r="C6108" t="s">
        <v>12</v>
      </c>
      <c r="D6108" t="s">
        <v>43</v>
      </c>
      <c r="E6108">
        <v>9</v>
      </c>
      <c r="F6108">
        <v>145000</v>
      </c>
    </row>
    <row r="6109" spans="1:6" x14ac:dyDescent="0.25">
      <c r="A6109">
        <v>29</v>
      </c>
      <c r="B6109" t="s">
        <v>6</v>
      </c>
      <c r="C6109" t="s">
        <v>185</v>
      </c>
      <c r="D6109" t="s">
        <v>16</v>
      </c>
      <c r="E6109">
        <v>4</v>
      </c>
      <c r="F6109">
        <v>75000</v>
      </c>
    </row>
    <row r="6110" spans="1:6" x14ac:dyDescent="0.25">
      <c r="A6110">
        <v>33</v>
      </c>
      <c r="B6110" t="s">
        <v>9</v>
      </c>
      <c r="C6110" t="s">
        <v>186</v>
      </c>
      <c r="D6110" t="s">
        <v>27</v>
      </c>
      <c r="E6110">
        <v>9</v>
      </c>
      <c r="F6110">
        <v>135000</v>
      </c>
    </row>
    <row r="6111" spans="1:6" x14ac:dyDescent="0.25">
      <c r="A6111">
        <v>27</v>
      </c>
      <c r="B6111" t="s">
        <v>6</v>
      </c>
      <c r="C6111" t="s">
        <v>185</v>
      </c>
      <c r="D6111" t="s">
        <v>8</v>
      </c>
      <c r="E6111">
        <v>3</v>
      </c>
      <c r="F6111">
        <v>80000</v>
      </c>
    </row>
    <row r="6112" spans="1:6" x14ac:dyDescent="0.25">
      <c r="A6112">
        <v>36</v>
      </c>
      <c r="B6112" t="s">
        <v>9</v>
      </c>
      <c r="C6112" t="s">
        <v>12</v>
      </c>
      <c r="D6112" t="s">
        <v>92</v>
      </c>
      <c r="E6112">
        <v>13</v>
      </c>
      <c r="F6112">
        <v>185000</v>
      </c>
    </row>
    <row r="6113" spans="1:6" x14ac:dyDescent="0.25">
      <c r="A6113">
        <v>25</v>
      </c>
      <c r="B6113" t="s">
        <v>6</v>
      </c>
      <c r="C6113" t="s">
        <v>185</v>
      </c>
      <c r="D6113" t="s">
        <v>17</v>
      </c>
      <c r="E6113">
        <v>1</v>
      </c>
      <c r="F6113">
        <v>60000</v>
      </c>
    </row>
    <row r="6114" spans="1:6" x14ac:dyDescent="0.25">
      <c r="A6114">
        <v>30</v>
      </c>
      <c r="B6114" t="s">
        <v>9</v>
      </c>
      <c r="C6114" t="s">
        <v>185</v>
      </c>
      <c r="D6114" t="s">
        <v>19</v>
      </c>
      <c r="E6114">
        <v>5</v>
      </c>
      <c r="F6114">
        <v>95000</v>
      </c>
    </row>
    <row r="6115" spans="1:6" x14ac:dyDescent="0.25">
      <c r="A6115">
        <v>34</v>
      </c>
      <c r="B6115" t="s">
        <v>6</v>
      </c>
      <c r="C6115" t="s">
        <v>12</v>
      </c>
      <c r="D6115" t="s">
        <v>75</v>
      </c>
      <c r="E6115">
        <v>12</v>
      </c>
      <c r="F6115">
        <v>170000</v>
      </c>
    </row>
    <row r="6116" spans="1:6" x14ac:dyDescent="0.25">
      <c r="A6116">
        <v>28</v>
      </c>
      <c r="B6116" t="s">
        <v>9</v>
      </c>
      <c r="C6116" t="s">
        <v>185</v>
      </c>
      <c r="D6116" t="s">
        <v>16</v>
      </c>
      <c r="E6116">
        <v>3</v>
      </c>
      <c r="F6116">
        <v>65000</v>
      </c>
    </row>
    <row r="6117" spans="1:6" x14ac:dyDescent="0.25">
      <c r="A6117">
        <v>32</v>
      </c>
      <c r="B6117" t="s">
        <v>6</v>
      </c>
      <c r="C6117" t="s">
        <v>185</v>
      </c>
      <c r="D6117" t="s">
        <v>17</v>
      </c>
      <c r="E6117">
        <v>7</v>
      </c>
      <c r="F6117">
        <v>120000</v>
      </c>
    </row>
    <row r="6118" spans="1:6" x14ac:dyDescent="0.25">
      <c r="A6118">
        <v>24</v>
      </c>
      <c r="B6118" t="s">
        <v>9</v>
      </c>
      <c r="C6118" t="s">
        <v>196</v>
      </c>
      <c r="D6118" t="s">
        <v>203</v>
      </c>
      <c r="E6118">
        <v>0</v>
      </c>
      <c r="F6118">
        <v>25000</v>
      </c>
    </row>
    <row r="6119" spans="1:6" x14ac:dyDescent="0.25">
      <c r="A6119">
        <v>38</v>
      </c>
      <c r="B6119" t="s">
        <v>6</v>
      </c>
      <c r="C6119" t="s">
        <v>186</v>
      </c>
      <c r="D6119" t="s">
        <v>204</v>
      </c>
      <c r="E6119">
        <v>14</v>
      </c>
      <c r="F6119">
        <v>195000</v>
      </c>
    </row>
    <row r="6120" spans="1:6" x14ac:dyDescent="0.25">
      <c r="A6120">
        <v>40</v>
      </c>
      <c r="B6120" t="s">
        <v>9</v>
      </c>
      <c r="C6120" t="s">
        <v>185</v>
      </c>
      <c r="D6120" t="s">
        <v>35</v>
      </c>
      <c r="E6120">
        <v>16</v>
      </c>
      <c r="F6120">
        <v>215000</v>
      </c>
    </row>
    <row r="6121" spans="1:6" x14ac:dyDescent="0.25">
      <c r="A6121">
        <v>27</v>
      </c>
      <c r="B6121" t="s">
        <v>6</v>
      </c>
      <c r="C6121" t="s">
        <v>185</v>
      </c>
      <c r="D6121" t="s">
        <v>40</v>
      </c>
      <c r="E6121">
        <v>2</v>
      </c>
      <c r="F6121">
        <v>55000</v>
      </c>
    </row>
    <row r="6122" spans="1:6" x14ac:dyDescent="0.25">
      <c r="A6122">
        <v>32</v>
      </c>
      <c r="B6122" t="s">
        <v>9</v>
      </c>
      <c r="C6122" t="s">
        <v>12</v>
      </c>
      <c r="D6122" t="s">
        <v>43</v>
      </c>
      <c r="E6122">
        <v>9</v>
      </c>
      <c r="F6122">
        <v>145000</v>
      </c>
    </row>
    <row r="6123" spans="1:6" x14ac:dyDescent="0.25">
      <c r="A6123">
        <v>29</v>
      </c>
      <c r="B6123" t="s">
        <v>6</v>
      </c>
      <c r="C6123" t="s">
        <v>185</v>
      </c>
      <c r="D6123" t="s">
        <v>16</v>
      </c>
      <c r="E6123">
        <v>4</v>
      </c>
      <c r="F6123">
        <v>75000</v>
      </c>
    </row>
    <row r="6124" spans="1:6" x14ac:dyDescent="0.25">
      <c r="A6124">
        <v>33</v>
      </c>
      <c r="B6124" t="s">
        <v>9</v>
      </c>
      <c r="C6124" t="s">
        <v>186</v>
      </c>
      <c r="D6124" t="s">
        <v>27</v>
      </c>
      <c r="E6124">
        <v>9</v>
      </c>
      <c r="F6124">
        <v>135000</v>
      </c>
    </row>
    <row r="6125" spans="1:6" x14ac:dyDescent="0.25">
      <c r="A6125">
        <v>27</v>
      </c>
      <c r="B6125" t="s">
        <v>6</v>
      </c>
      <c r="C6125" t="s">
        <v>185</v>
      </c>
      <c r="D6125" t="s">
        <v>8</v>
      </c>
      <c r="E6125">
        <v>3</v>
      </c>
      <c r="F6125">
        <v>80000</v>
      </c>
    </row>
    <row r="6126" spans="1:6" x14ac:dyDescent="0.25">
      <c r="A6126">
        <v>36</v>
      </c>
      <c r="B6126" t="s">
        <v>9</v>
      </c>
      <c r="C6126" t="s">
        <v>12</v>
      </c>
      <c r="D6126" t="s">
        <v>92</v>
      </c>
      <c r="E6126">
        <v>13</v>
      </c>
      <c r="F6126">
        <v>185000</v>
      </c>
    </row>
    <row r="6127" spans="1:6" x14ac:dyDescent="0.25">
      <c r="A6127">
        <v>25</v>
      </c>
      <c r="B6127" t="s">
        <v>6</v>
      </c>
      <c r="C6127" t="s">
        <v>185</v>
      </c>
      <c r="D6127" t="s">
        <v>17</v>
      </c>
      <c r="E6127">
        <v>1</v>
      </c>
      <c r="F6127">
        <v>60000</v>
      </c>
    </row>
    <row r="6128" spans="1:6" x14ac:dyDescent="0.25">
      <c r="A6128">
        <v>30</v>
      </c>
      <c r="B6128" t="s">
        <v>9</v>
      </c>
      <c r="C6128" t="s">
        <v>185</v>
      </c>
      <c r="D6128" t="s">
        <v>19</v>
      </c>
      <c r="E6128">
        <v>5</v>
      </c>
      <c r="F6128">
        <v>95000</v>
      </c>
    </row>
    <row r="6129" spans="1:6" x14ac:dyDescent="0.25">
      <c r="A6129">
        <v>34</v>
      </c>
      <c r="B6129" t="s">
        <v>6</v>
      </c>
      <c r="C6129" t="s">
        <v>12</v>
      </c>
      <c r="D6129" t="s">
        <v>75</v>
      </c>
      <c r="E6129">
        <v>12</v>
      </c>
      <c r="F6129">
        <v>170000</v>
      </c>
    </row>
    <row r="6130" spans="1:6" x14ac:dyDescent="0.25">
      <c r="A6130">
        <v>28</v>
      </c>
      <c r="B6130" t="s">
        <v>9</v>
      </c>
      <c r="C6130" t="s">
        <v>185</v>
      </c>
      <c r="D6130" t="s">
        <v>16</v>
      </c>
      <c r="E6130">
        <v>3</v>
      </c>
      <c r="F6130">
        <v>65000</v>
      </c>
    </row>
    <row r="6131" spans="1:6" x14ac:dyDescent="0.25">
      <c r="A6131">
        <v>32</v>
      </c>
      <c r="B6131" t="s">
        <v>6</v>
      </c>
      <c r="C6131" t="s">
        <v>185</v>
      </c>
      <c r="D6131" t="s">
        <v>17</v>
      </c>
      <c r="E6131">
        <v>7</v>
      </c>
      <c r="F6131">
        <v>120000</v>
      </c>
    </row>
    <row r="6132" spans="1:6" x14ac:dyDescent="0.25">
      <c r="A6132">
        <v>24</v>
      </c>
      <c r="B6132" t="s">
        <v>9</v>
      </c>
      <c r="C6132" t="s">
        <v>196</v>
      </c>
      <c r="D6132" t="s">
        <v>203</v>
      </c>
      <c r="E6132">
        <v>0</v>
      </c>
      <c r="F6132">
        <v>25000</v>
      </c>
    </row>
    <row r="6133" spans="1:6" x14ac:dyDescent="0.25">
      <c r="A6133">
        <v>38</v>
      </c>
      <c r="B6133" t="s">
        <v>6</v>
      </c>
      <c r="C6133" t="s">
        <v>186</v>
      </c>
      <c r="D6133" t="s">
        <v>204</v>
      </c>
      <c r="E6133">
        <v>14</v>
      </c>
      <c r="F6133">
        <v>195000</v>
      </c>
    </row>
    <row r="6134" spans="1:6" x14ac:dyDescent="0.25">
      <c r="A6134">
        <v>40</v>
      </c>
      <c r="B6134" t="s">
        <v>9</v>
      </c>
      <c r="C6134" t="s">
        <v>185</v>
      </c>
      <c r="D6134" t="s">
        <v>35</v>
      </c>
      <c r="E6134">
        <v>16</v>
      </c>
      <c r="F6134">
        <v>215000</v>
      </c>
    </row>
    <row r="6135" spans="1:6" x14ac:dyDescent="0.25">
      <c r="A6135">
        <v>26</v>
      </c>
      <c r="B6135" t="s">
        <v>9</v>
      </c>
      <c r="C6135" t="s">
        <v>186</v>
      </c>
      <c r="D6135" t="s">
        <v>8</v>
      </c>
      <c r="E6135">
        <v>2</v>
      </c>
      <c r="F6135">
        <v>75000</v>
      </c>
    </row>
    <row r="6136" spans="1:6" x14ac:dyDescent="0.25">
      <c r="A6136">
        <v>39</v>
      </c>
      <c r="B6136" t="s">
        <v>6</v>
      </c>
      <c r="C6136" t="s">
        <v>12</v>
      </c>
      <c r="D6136" t="s">
        <v>92</v>
      </c>
      <c r="E6136">
        <v>14</v>
      </c>
      <c r="F6136">
        <v>185000</v>
      </c>
    </row>
    <row r="6137" spans="1:6" x14ac:dyDescent="0.25">
      <c r="A6137">
        <v>32</v>
      </c>
      <c r="B6137" t="s">
        <v>9</v>
      </c>
      <c r="C6137" t="s">
        <v>185</v>
      </c>
      <c r="D6137" t="s">
        <v>27</v>
      </c>
      <c r="E6137">
        <v>7</v>
      </c>
      <c r="F6137">
        <v>120000</v>
      </c>
    </row>
    <row r="6138" spans="1:6" x14ac:dyDescent="0.25">
      <c r="A6138">
        <v>28</v>
      </c>
      <c r="B6138" t="s">
        <v>6</v>
      </c>
      <c r="C6138" t="s">
        <v>185</v>
      </c>
      <c r="D6138" t="s">
        <v>63</v>
      </c>
      <c r="E6138">
        <v>3</v>
      </c>
      <c r="F6138">
        <v>60000</v>
      </c>
    </row>
    <row r="6139" spans="1:6" x14ac:dyDescent="0.25">
      <c r="A6139">
        <v>35</v>
      </c>
      <c r="B6139" t="s">
        <v>9</v>
      </c>
      <c r="C6139" t="s">
        <v>186</v>
      </c>
      <c r="D6139" t="s">
        <v>43</v>
      </c>
      <c r="E6139">
        <v>10</v>
      </c>
      <c r="F6139">
        <v>145000</v>
      </c>
    </row>
    <row r="6140" spans="1:6" x14ac:dyDescent="0.25">
      <c r="A6140">
        <v>29</v>
      </c>
      <c r="B6140" t="s">
        <v>6</v>
      </c>
      <c r="C6140" t="s">
        <v>185</v>
      </c>
      <c r="D6140" t="s">
        <v>16</v>
      </c>
      <c r="E6140">
        <v>4</v>
      </c>
      <c r="F6140">
        <v>75000</v>
      </c>
    </row>
    <row r="6141" spans="1:6" x14ac:dyDescent="0.25">
      <c r="A6141">
        <v>33</v>
      </c>
      <c r="B6141" t="s">
        <v>9</v>
      </c>
      <c r="C6141" t="s">
        <v>186</v>
      </c>
      <c r="D6141" t="s">
        <v>17</v>
      </c>
      <c r="E6141">
        <v>8</v>
      </c>
      <c r="F6141">
        <v>135000</v>
      </c>
    </row>
    <row r="6142" spans="1:6" x14ac:dyDescent="0.25">
      <c r="A6142">
        <v>27</v>
      </c>
      <c r="B6142" t="s">
        <v>6</v>
      </c>
      <c r="C6142" t="s">
        <v>185</v>
      </c>
      <c r="D6142" t="s">
        <v>8</v>
      </c>
      <c r="E6142">
        <v>2</v>
      </c>
      <c r="F6142">
        <v>70000</v>
      </c>
    </row>
    <row r="6143" spans="1:6" x14ac:dyDescent="0.25">
      <c r="A6143">
        <v>36</v>
      </c>
      <c r="B6143" t="s">
        <v>9</v>
      </c>
      <c r="C6143" t="s">
        <v>12</v>
      </c>
      <c r="D6143" t="s">
        <v>75</v>
      </c>
      <c r="E6143">
        <v>12</v>
      </c>
      <c r="F6143">
        <v>175000</v>
      </c>
    </row>
    <row r="6144" spans="1:6" x14ac:dyDescent="0.25">
      <c r="A6144">
        <v>24</v>
      </c>
      <c r="B6144" t="s">
        <v>6</v>
      </c>
      <c r="C6144" t="s">
        <v>196</v>
      </c>
      <c r="D6144" t="s">
        <v>207</v>
      </c>
      <c r="E6144">
        <v>0</v>
      </c>
      <c r="F6144">
        <v>28000</v>
      </c>
    </row>
    <row r="6145" spans="1:6" x14ac:dyDescent="0.25">
      <c r="A6145">
        <v>38</v>
      </c>
      <c r="B6145" t="s">
        <v>6</v>
      </c>
      <c r="C6145" t="s">
        <v>186</v>
      </c>
      <c r="D6145" t="s">
        <v>204</v>
      </c>
      <c r="E6145">
        <v>14</v>
      </c>
      <c r="F6145">
        <v>195000</v>
      </c>
    </row>
    <row r="6146" spans="1:6" x14ac:dyDescent="0.25">
      <c r="A6146">
        <v>40</v>
      </c>
      <c r="B6146" t="s">
        <v>9</v>
      </c>
      <c r="C6146" t="s">
        <v>185</v>
      </c>
      <c r="D6146" t="s">
        <v>35</v>
      </c>
      <c r="E6146">
        <v>16</v>
      </c>
      <c r="F6146">
        <v>215000</v>
      </c>
    </row>
    <row r="6147" spans="1:6" x14ac:dyDescent="0.25">
      <c r="A6147">
        <v>27</v>
      </c>
      <c r="B6147" t="s">
        <v>6</v>
      </c>
      <c r="C6147" t="s">
        <v>185</v>
      </c>
      <c r="D6147" t="s">
        <v>40</v>
      </c>
      <c r="E6147">
        <v>2</v>
      </c>
      <c r="F6147">
        <v>55000</v>
      </c>
    </row>
    <row r="6148" spans="1:6" x14ac:dyDescent="0.25">
      <c r="A6148">
        <v>32</v>
      </c>
      <c r="B6148" t="s">
        <v>9</v>
      </c>
      <c r="C6148" t="s">
        <v>12</v>
      </c>
      <c r="D6148" t="s">
        <v>43</v>
      </c>
      <c r="E6148">
        <v>9</v>
      </c>
      <c r="F6148">
        <v>145000</v>
      </c>
    </row>
    <row r="6149" spans="1:6" x14ac:dyDescent="0.25">
      <c r="A6149">
        <v>29</v>
      </c>
      <c r="B6149" t="s">
        <v>6</v>
      </c>
      <c r="C6149" t="s">
        <v>185</v>
      </c>
      <c r="D6149" t="s">
        <v>16</v>
      </c>
      <c r="E6149">
        <v>4</v>
      </c>
      <c r="F6149">
        <v>75000</v>
      </c>
    </row>
    <row r="6150" spans="1:6" x14ac:dyDescent="0.25">
      <c r="A6150">
        <v>33</v>
      </c>
      <c r="B6150" t="s">
        <v>9</v>
      </c>
      <c r="C6150" t="s">
        <v>186</v>
      </c>
      <c r="D6150" t="s">
        <v>27</v>
      </c>
      <c r="E6150">
        <v>9</v>
      </c>
      <c r="F6150">
        <v>135000</v>
      </c>
    </row>
    <row r="6151" spans="1:6" x14ac:dyDescent="0.25">
      <c r="A6151">
        <v>27</v>
      </c>
      <c r="B6151" t="s">
        <v>6</v>
      </c>
      <c r="C6151" t="s">
        <v>185</v>
      </c>
      <c r="D6151" t="s">
        <v>8</v>
      </c>
      <c r="E6151">
        <v>3</v>
      </c>
      <c r="F6151">
        <v>80000</v>
      </c>
    </row>
    <row r="6152" spans="1:6" x14ac:dyDescent="0.25">
      <c r="A6152">
        <v>36</v>
      </c>
      <c r="B6152" t="s">
        <v>9</v>
      </c>
      <c r="C6152" t="s">
        <v>12</v>
      </c>
      <c r="D6152" t="s">
        <v>92</v>
      </c>
      <c r="E6152">
        <v>13</v>
      </c>
      <c r="F6152">
        <v>185000</v>
      </c>
    </row>
    <row r="6153" spans="1:6" x14ac:dyDescent="0.25">
      <c r="A6153">
        <v>25</v>
      </c>
      <c r="B6153" t="s">
        <v>6</v>
      </c>
      <c r="C6153" t="s">
        <v>185</v>
      </c>
      <c r="D6153" t="s">
        <v>17</v>
      </c>
      <c r="E6153">
        <v>1</v>
      </c>
      <c r="F6153">
        <v>60000</v>
      </c>
    </row>
    <row r="6154" spans="1:6" x14ac:dyDescent="0.25">
      <c r="A6154">
        <v>30</v>
      </c>
      <c r="B6154" t="s">
        <v>9</v>
      </c>
      <c r="C6154" t="s">
        <v>185</v>
      </c>
      <c r="D6154" t="s">
        <v>19</v>
      </c>
      <c r="E6154">
        <v>5</v>
      </c>
      <c r="F6154">
        <v>95000</v>
      </c>
    </row>
    <row r="6155" spans="1:6" x14ac:dyDescent="0.25">
      <c r="A6155">
        <v>34</v>
      </c>
      <c r="B6155" t="s">
        <v>6</v>
      </c>
      <c r="C6155" t="s">
        <v>12</v>
      </c>
      <c r="D6155" t="s">
        <v>75</v>
      </c>
      <c r="E6155">
        <v>12</v>
      </c>
      <c r="F6155">
        <v>170000</v>
      </c>
    </row>
    <row r="6156" spans="1:6" x14ac:dyDescent="0.25">
      <c r="A6156">
        <v>28</v>
      </c>
      <c r="B6156" t="s">
        <v>9</v>
      </c>
      <c r="C6156" t="s">
        <v>185</v>
      </c>
      <c r="D6156" t="s">
        <v>16</v>
      </c>
      <c r="E6156">
        <v>3</v>
      </c>
      <c r="F6156">
        <v>65000</v>
      </c>
    </row>
    <row r="6157" spans="1:6" x14ac:dyDescent="0.25">
      <c r="A6157">
        <v>32</v>
      </c>
      <c r="B6157" t="s">
        <v>6</v>
      </c>
      <c r="C6157" t="s">
        <v>185</v>
      </c>
      <c r="D6157" t="s">
        <v>17</v>
      </c>
      <c r="E6157">
        <v>7</v>
      </c>
      <c r="F6157">
        <v>120000</v>
      </c>
    </row>
    <row r="6158" spans="1:6" x14ac:dyDescent="0.25">
      <c r="A6158">
        <v>24</v>
      </c>
      <c r="B6158" t="s">
        <v>9</v>
      </c>
      <c r="C6158" t="s">
        <v>196</v>
      </c>
      <c r="D6158" t="s">
        <v>203</v>
      </c>
      <c r="E6158">
        <v>0</v>
      </c>
      <c r="F6158">
        <v>25000</v>
      </c>
    </row>
    <row r="6159" spans="1:6" x14ac:dyDescent="0.25">
      <c r="A6159">
        <v>38</v>
      </c>
      <c r="B6159" t="s">
        <v>6</v>
      </c>
      <c r="C6159" t="s">
        <v>186</v>
      </c>
      <c r="D6159" t="s">
        <v>204</v>
      </c>
      <c r="E6159">
        <v>14</v>
      </c>
      <c r="F6159">
        <v>195000</v>
      </c>
    </row>
    <row r="6160" spans="1:6" x14ac:dyDescent="0.25">
      <c r="A6160">
        <v>40</v>
      </c>
      <c r="B6160" t="s">
        <v>9</v>
      </c>
      <c r="C6160" t="s">
        <v>185</v>
      </c>
      <c r="D6160" t="s">
        <v>35</v>
      </c>
      <c r="E6160">
        <v>16</v>
      </c>
      <c r="F6160">
        <v>215000</v>
      </c>
    </row>
    <row r="6161" spans="1:6" x14ac:dyDescent="0.25">
      <c r="A6161">
        <v>27</v>
      </c>
      <c r="B6161" t="s">
        <v>6</v>
      </c>
      <c r="C6161" t="s">
        <v>185</v>
      </c>
      <c r="D6161" t="s">
        <v>40</v>
      </c>
      <c r="E6161">
        <v>2</v>
      </c>
      <c r="F6161">
        <v>55000</v>
      </c>
    </row>
    <row r="6162" spans="1:6" x14ac:dyDescent="0.25">
      <c r="A6162">
        <v>32</v>
      </c>
      <c r="B6162" t="s">
        <v>9</v>
      </c>
      <c r="C6162" t="s">
        <v>12</v>
      </c>
      <c r="D6162" t="s">
        <v>43</v>
      </c>
      <c r="E6162">
        <v>9</v>
      </c>
      <c r="F6162">
        <v>145000</v>
      </c>
    </row>
    <row r="6163" spans="1:6" x14ac:dyDescent="0.25">
      <c r="A6163">
        <v>29</v>
      </c>
      <c r="B6163" t="s">
        <v>6</v>
      </c>
      <c r="C6163" t="s">
        <v>185</v>
      </c>
      <c r="D6163" t="s">
        <v>16</v>
      </c>
      <c r="E6163">
        <v>4</v>
      </c>
      <c r="F6163">
        <v>75000</v>
      </c>
    </row>
    <row r="6164" spans="1:6" x14ac:dyDescent="0.25">
      <c r="A6164">
        <v>33</v>
      </c>
      <c r="B6164" t="s">
        <v>9</v>
      </c>
      <c r="C6164" t="s">
        <v>186</v>
      </c>
      <c r="D6164" t="s">
        <v>27</v>
      </c>
      <c r="E6164">
        <v>9</v>
      </c>
      <c r="F6164">
        <v>135000</v>
      </c>
    </row>
    <row r="6165" spans="1:6" x14ac:dyDescent="0.25">
      <c r="A6165">
        <v>27</v>
      </c>
      <c r="B6165" t="s">
        <v>6</v>
      </c>
      <c r="C6165" t="s">
        <v>185</v>
      </c>
      <c r="D6165" t="s">
        <v>8</v>
      </c>
      <c r="E6165">
        <v>3</v>
      </c>
      <c r="F6165">
        <v>80000</v>
      </c>
    </row>
    <row r="6166" spans="1:6" x14ac:dyDescent="0.25">
      <c r="A6166">
        <v>36</v>
      </c>
      <c r="B6166" t="s">
        <v>9</v>
      </c>
      <c r="C6166" t="s">
        <v>12</v>
      </c>
      <c r="D6166" t="s">
        <v>92</v>
      </c>
      <c r="E6166">
        <v>13</v>
      </c>
      <c r="F6166">
        <v>185000</v>
      </c>
    </row>
    <row r="6167" spans="1:6" x14ac:dyDescent="0.25">
      <c r="A6167">
        <v>25</v>
      </c>
      <c r="B6167" t="s">
        <v>6</v>
      </c>
      <c r="C6167" t="s">
        <v>185</v>
      </c>
      <c r="D6167" t="s">
        <v>17</v>
      </c>
      <c r="E6167">
        <v>1</v>
      </c>
      <c r="F6167">
        <v>60000</v>
      </c>
    </row>
    <row r="6168" spans="1:6" x14ac:dyDescent="0.25">
      <c r="A6168">
        <v>30</v>
      </c>
      <c r="B6168" t="s">
        <v>9</v>
      </c>
      <c r="C6168" t="s">
        <v>185</v>
      </c>
      <c r="D6168" t="s">
        <v>19</v>
      </c>
      <c r="E6168">
        <v>5</v>
      </c>
      <c r="F6168">
        <v>95000</v>
      </c>
    </row>
    <row r="6169" spans="1:6" x14ac:dyDescent="0.25">
      <c r="A6169">
        <v>34</v>
      </c>
      <c r="B6169" t="s">
        <v>6</v>
      </c>
      <c r="C6169" t="s">
        <v>12</v>
      </c>
      <c r="D6169" t="s">
        <v>75</v>
      </c>
      <c r="E6169">
        <v>12</v>
      </c>
      <c r="F6169">
        <v>170000</v>
      </c>
    </row>
    <row r="6170" spans="1:6" x14ac:dyDescent="0.25">
      <c r="A6170">
        <v>28</v>
      </c>
      <c r="B6170" t="s">
        <v>9</v>
      </c>
      <c r="C6170" t="s">
        <v>185</v>
      </c>
      <c r="D6170" t="s">
        <v>16</v>
      </c>
      <c r="E6170">
        <v>3</v>
      </c>
      <c r="F6170">
        <v>65000</v>
      </c>
    </row>
    <row r="6171" spans="1:6" x14ac:dyDescent="0.25">
      <c r="A6171">
        <v>32</v>
      </c>
      <c r="B6171" t="s">
        <v>6</v>
      </c>
      <c r="C6171" t="s">
        <v>185</v>
      </c>
      <c r="D6171" t="s">
        <v>17</v>
      </c>
      <c r="E6171">
        <v>7</v>
      </c>
      <c r="F6171">
        <v>120000</v>
      </c>
    </row>
    <row r="6172" spans="1:6" x14ac:dyDescent="0.25">
      <c r="A6172">
        <v>24</v>
      </c>
      <c r="B6172" t="s">
        <v>9</v>
      </c>
      <c r="C6172" t="s">
        <v>196</v>
      </c>
      <c r="D6172" t="s">
        <v>203</v>
      </c>
      <c r="E6172">
        <v>0</v>
      </c>
      <c r="F6172">
        <v>25000</v>
      </c>
    </row>
    <row r="6173" spans="1:6" x14ac:dyDescent="0.25">
      <c r="A6173">
        <v>38</v>
      </c>
      <c r="B6173" t="s">
        <v>6</v>
      </c>
      <c r="C6173" t="s">
        <v>186</v>
      </c>
      <c r="D6173" t="s">
        <v>204</v>
      </c>
      <c r="E6173">
        <v>14</v>
      </c>
      <c r="F6173">
        <v>195000</v>
      </c>
    </row>
    <row r="6174" spans="1:6" x14ac:dyDescent="0.25">
      <c r="A6174">
        <v>40</v>
      </c>
      <c r="B6174" t="s">
        <v>9</v>
      </c>
      <c r="C6174" t="s">
        <v>185</v>
      </c>
      <c r="D6174" t="s">
        <v>35</v>
      </c>
      <c r="E6174">
        <v>16</v>
      </c>
      <c r="F6174">
        <v>215000</v>
      </c>
    </row>
    <row r="6175" spans="1:6" x14ac:dyDescent="0.25">
      <c r="A6175">
        <v>27</v>
      </c>
      <c r="B6175" t="s">
        <v>6</v>
      </c>
      <c r="C6175" t="s">
        <v>185</v>
      </c>
      <c r="D6175" t="s">
        <v>40</v>
      </c>
      <c r="E6175">
        <v>2</v>
      </c>
      <c r="F6175">
        <v>55000</v>
      </c>
    </row>
    <row r="6176" spans="1:6" x14ac:dyDescent="0.25">
      <c r="A6176">
        <v>32</v>
      </c>
      <c r="B6176" t="s">
        <v>9</v>
      </c>
      <c r="C6176" t="s">
        <v>12</v>
      </c>
      <c r="D6176" t="s">
        <v>43</v>
      </c>
      <c r="E6176">
        <v>9</v>
      </c>
      <c r="F6176">
        <v>145000</v>
      </c>
    </row>
    <row r="6177" spans="1:6" x14ac:dyDescent="0.25">
      <c r="A6177">
        <v>29</v>
      </c>
      <c r="B6177" t="s">
        <v>6</v>
      </c>
      <c r="C6177" t="s">
        <v>185</v>
      </c>
      <c r="D6177" t="s">
        <v>16</v>
      </c>
      <c r="E6177">
        <v>4</v>
      </c>
      <c r="F6177">
        <v>75000</v>
      </c>
    </row>
    <row r="6178" spans="1:6" x14ac:dyDescent="0.25">
      <c r="A6178">
        <v>33</v>
      </c>
      <c r="B6178" t="s">
        <v>9</v>
      </c>
      <c r="C6178" t="s">
        <v>186</v>
      </c>
      <c r="D6178" t="s">
        <v>27</v>
      </c>
      <c r="E6178">
        <v>9</v>
      </c>
      <c r="F6178">
        <v>135000</v>
      </c>
    </row>
    <row r="6179" spans="1:6" x14ac:dyDescent="0.25">
      <c r="A6179">
        <v>27</v>
      </c>
      <c r="B6179" t="s">
        <v>6</v>
      </c>
      <c r="C6179" t="s">
        <v>185</v>
      </c>
      <c r="D6179" t="s">
        <v>8</v>
      </c>
      <c r="E6179">
        <v>3</v>
      </c>
      <c r="F6179">
        <v>80000</v>
      </c>
    </row>
    <row r="6180" spans="1:6" x14ac:dyDescent="0.25">
      <c r="A6180">
        <v>36</v>
      </c>
      <c r="B6180" t="s">
        <v>9</v>
      </c>
      <c r="C6180" t="s">
        <v>12</v>
      </c>
      <c r="D6180" t="s">
        <v>92</v>
      </c>
      <c r="E6180">
        <v>13</v>
      </c>
      <c r="F6180">
        <v>185000</v>
      </c>
    </row>
    <row r="6181" spans="1:6" x14ac:dyDescent="0.25">
      <c r="A6181">
        <v>25</v>
      </c>
      <c r="B6181" t="s">
        <v>6</v>
      </c>
      <c r="C6181" t="s">
        <v>185</v>
      </c>
      <c r="D6181" t="s">
        <v>17</v>
      </c>
      <c r="E6181">
        <v>1</v>
      </c>
      <c r="F6181">
        <v>60000</v>
      </c>
    </row>
    <row r="6182" spans="1:6" x14ac:dyDescent="0.25">
      <c r="A6182">
        <v>30</v>
      </c>
      <c r="B6182" t="s">
        <v>9</v>
      </c>
      <c r="C6182" t="s">
        <v>185</v>
      </c>
      <c r="D6182" t="s">
        <v>19</v>
      </c>
      <c r="E6182">
        <v>5</v>
      </c>
      <c r="F6182">
        <v>95000</v>
      </c>
    </row>
    <row r="6183" spans="1:6" x14ac:dyDescent="0.25">
      <c r="A6183">
        <v>34</v>
      </c>
      <c r="B6183" t="s">
        <v>6</v>
      </c>
      <c r="C6183" t="s">
        <v>12</v>
      </c>
      <c r="D6183" t="s">
        <v>75</v>
      </c>
      <c r="E6183">
        <v>12</v>
      </c>
      <c r="F6183">
        <v>170000</v>
      </c>
    </row>
    <row r="6184" spans="1:6" x14ac:dyDescent="0.25">
      <c r="A6184">
        <v>28</v>
      </c>
      <c r="B6184" t="s">
        <v>9</v>
      </c>
      <c r="C6184" t="s">
        <v>185</v>
      </c>
      <c r="D6184" t="s">
        <v>16</v>
      </c>
      <c r="E6184">
        <v>3</v>
      </c>
      <c r="F6184">
        <v>65000</v>
      </c>
    </row>
    <row r="6185" spans="1:6" x14ac:dyDescent="0.25">
      <c r="A6185">
        <v>32</v>
      </c>
      <c r="B6185" t="s">
        <v>6</v>
      </c>
      <c r="C6185" t="s">
        <v>185</v>
      </c>
      <c r="D6185" t="s">
        <v>17</v>
      </c>
      <c r="E6185">
        <v>7</v>
      </c>
      <c r="F6185">
        <v>120000</v>
      </c>
    </row>
    <row r="6186" spans="1:6" x14ac:dyDescent="0.25">
      <c r="A6186">
        <v>24</v>
      </c>
      <c r="B6186" t="s">
        <v>9</v>
      </c>
      <c r="C6186" t="s">
        <v>196</v>
      </c>
      <c r="D6186" t="s">
        <v>203</v>
      </c>
      <c r="E6186">
        <v>0</v>
      </c>
      <c r="F6186">
        <v>25000</v>
      </c>
    </row>
    <row r="6187" spans="1:6" x14ac:dyDescent="0.25">
      <c r="A6187">
        <v>38</v>
      </c>
      <c r="B6187" t="s">
        <v>6</v>
      </c>
      <c r="C6187" t="s">
        <v>186</v>
      </c>
      <c r="D6187" t="s">
        <v>204</v>
      </c>
      <c r="E6187">
        <v>14</v>
      </c>
      <c r="F6187">
        <v>195000</v>
      </c>
    </row>
    <row r="6188" spans="1:6" x14ac:dyDescent="0.25">
      <c r="A6188">
        <v>40</v>
      </c>
      <c r="B6188" t="s">
        <v>9</v>
      </c>
      <c r="C6188" t="s">
        <v>185</v>
      </c>
      <c r="D6188" t="s">
        <v>35</v>
      </c>
      <c r="E6188">
        <v>16</v>
      </c>
      <c r="F6188">
        <v>215000</v>
      </c>
    </row>
    <row r="6189" spans="1:6" x14ac:dyDescent="0.25">
      <c r="A6189">
        <v>27</v>
      </c>
      <c r="B6189" t="s">
        <v>6</v>
      </c>
      <c r="C6189" t="s">
        <v>185</v>
      </c>
      <c r="D6189" t="s">
        <v>40</v>
      </c>
      <c r="E6189">
        <v>2</v>
      </c>
      <c r="F6189">
        <v>55000</v>
      </c>
    </row>
    <row r="6190" spans="1:6" x14ac:dyDescent="0.25">
      <c r="A6190">
        <v>32</v>
      </c>
      <c r="B6190" t="s">
        <v>9</v>
      </c>
      <c r="C6190" t="s">
        <v>12</v>
      </c>
      <c r="D6190" t="s">
        <v>43</v>
      </c>
      <c r="E6190">
        <v>9</v>
      </c>
      <c r="F6190">
        <v>145000</v>
      </c>
    </row>
    <row r="6191" spans="1:6" x14ac:dyDescent="0.25">
      <c r="A6191">
        <v>29</v>
      </c>
      <c r="B6191" t="s">
        <v>6</v>
      </c>
      <c r="C6191" t="s">
        <v>185</v>
      </c>
      <c r="D6191" t="s">
        <v>16</v>
      </c>
      <c r="E6191">
        <v>4</v>
      </c>
      <c r="F6191">
        <v>75000</v>
      </c>
    </row>
    <row r="6192" spans="1:6" x14ac:dyDescent="0.25">
      <c r="A6192">
        <v>33</v>
      </c>
      <c r="B6192" t="s">
        <v>9</v>
      </c>
      <c r="C6192" t="s">
        <v>186</v>
      </c>
      <c r="D6192" t="s">
        <v>27</v>
      </c>
      <c r="E6192">
        <v>9</v>
      </c>
      <c r="F6192">
        <v>135000</v>
      </c>
    </row>
    <row r="6193" spans="1:6" x14ac:dyDescent="0.25">
      <c r="A6193">
        <v>27</v>
      </c>
      <c r="B6193" t="s">
        <v>6</v>
      </c>
      <c r="C6193" t="s">
        <v>185</v>
      </c>
      <c r="D6193" t="s">
        <v>8</v>
      </c>
      <c r="E6193">
        <v>3</v>
      </c>
      <c r="F6193">
        <v>80000</v>
      </c>
    </row>
    <row r="6194" spans="1:6" x14ac:dyDescent="0.25">
      <c r="A6194">
        <v>36</v>
      </c>
      <c r="B6194" t="s">
        <v>9</v>
      </c>
      <c r="C6194" t="s">
        <v>12</v>
      </c>
      <c r="D6194" t="s">
        <v>92</v>
      </c>
      <c r="E6194">
        <v>13</v>
      </c>
      <c r="F6194">
        <v>185000</v>
      </c>
    </row>
    <row r="6195" spans="1:6" x14ac:dyDescent="0.25">
      <c r="A6195">
        <v>25</v>
      </c>
      <c r="B6195" t="s">
        <v>6</v>
      </c>
      <c r="C6195" t="s">
        <v>185</v>
      </c>
      <c r="D6195" t="s">
        <v>17</v>
      </c>
      <c r="E6195">
        <v>1</v>
      </c>
      <c r="F6195">
        <v>60000</v>
      </c>
    </row>
    <row r="6196" spans="1:6" x14ac:dyDescent="0.25">
      <c r="A6196">
        <v>30</v>
      </c>
      <c r="B6196" t="s">
        <v>9</v>
      </c>
      <c r="C6196" t="s">
        <v>185</v>
      </c>
      <c r="D6196" t="s">
        <v>19</v>
      </c>
      <c r="E6196">
        <v>5</v>
      </c>
      <c r="F6196">
        <v>95000</v>
      </c>
    </row>
    <row r="6197" spans="1:6" x14ac:dyDescent="0.25">
      <c r="A6197">
        <v>34</v>
      </c>
      <c r="B6197" t="s">
        <v>6</v>
      </c>
      <c r="C6197" t="s">
        <v>12</v>
      </c>
      <c r="D6197" t="s">
        <v>75</v>
      </c>
      <c r="E6197">
        <v>12</v>
      </c>
      <c r="F6197">
        <v>170000</v>
      </c>
    </row>
    <row r="6198" spans="1:6" x14ac:dyDescent="0.25">
      <c r="A6198">
        <v>28</v>
      </c>
      <c r="B6198" t="s">
        <v>9</v>
      </c>
      <c r="C6198" t="s">
        <v>185</v>
      </c>
      <c r="D6198" t="s">
        <v>16</v>
      </c>
      <c r="E6198">
        <v>3</v>
      </c>
      <c r="F6198">
        <v>65000</v>
      </c>
    </row>
    <row r="6199" spans="1:6" x14ac:dyDescent="0.25">
      <c r="A6199">
        <v>32</v>
      </c>
      <c r="B6199" t="s">
        <v>6</v>
      </c>
      <c r="C6199" t="s">
        <v>185</v>
      </c>
      <c r="D6199" t="s">
        <v>17</v>
      </c>
      <c r="E6199">
        <v>7</v>
      </c>
      <c r="F6199">
        <v>120000</v>
      </c>
    </row>
    <row r="6200" spans="1:6" x14ac:dyDescent="0.25">
      <c r="A6200">
        <v>24</v>
      </c>
      <c r="B6200" t="s">
        <v>9</v>
      </c>
      <c r="C6200" t="s">
        <v>196</v>
      </c>
      <c r="D6200" t="s">
        <v>203</v>
      </c>
      <c r="E6200">
        <v>0</v>
      </c>
      <c r="F6200">
        <v>25000</v>
      </c>
    </row>
    <row r="6201" spans="1:6" x14ac:dyDescent="0.25">
      <c r="A6201">
        <v>38</v>
      </c>
      <c r="B6201" t="s">
        <v>6</v>
      </c>
      <c r="C6201" t="s">
        <v>186</v>
      </c>
      <c r="D6201" t="s">
        <v>204</v>
      </c>
      <c r="E6201">
        <v>14</v>
      </c>
      <c r="F6201">
        <v>195000</v>
      </c>
    </row>
    <row r="6202" spans="1:6" x14ac:dyDescent="0.25">
      <c r="A6202">
        <v>40</v>
      </c>
      <c r="B6202" t="s">
        <v>9</v>
      </c>
      <c r="C6202" t="s">
        <v>185</v>
      </c>
      <c r="D6202" t="s">
        <v>35</v>
      </c>
      <c r="E6202">
        <v>16</v>
      </c>
      <c r="F6202">
        <v>215000</v>
      </c>
    </row>
    <row r="6203" spans="1:6" x14ac:dyDescent="0.25">
      <c r="A6203">
        <v>27</v>
      </c>
      <c r="B6203" t="s">
        <v>6</v>
      </c>
      <c r="C6203" t="s">
        <v>185</v>
      </c>
      <c r="D6203" t="s">
        <v>40</v>
      </c>
      <c r="E6203">
        <v>2</v>
      </c>
      <c r="F6203">
        <v>55000</v>
      </c>
    </row>
    <row r="6204" spans="1:6" x14ac:dyDescent="0.25">
      <c r="A6204">
        <v>32</v>
      </c>
      <c r="B6204" t="s">
        <v>9</v>
      </c>
      <c r="C6204" t="s">
        <v>12</v>
      </c>
      <c r="D6204" t="s">
        <v>43</v>
      </c>
      <c r="E6204">
        <v>9</v>
      </c>
      <c r="F6204">
        <v>145000</v>
      </c>
    </row>
    <row r="6205" spans="1:6" x14ac:dyDescent="0.25">
      <c r="A6205">
        <v>29</v>
      </c>
      <c r="B6205" t="s">
        <v>6</v>
      </c>
      <c r="C6205" t="s">
        <v>185</v>
      </c>
      <c r="D6205" t="s">
        <v>16</v>
      </c>
      <c r="E6205">
        <v>4</v>
      </c>
      <c r="F6205">
        <v>75000</v>
      </c>
    </row>
    <row r="6206" spans="1:6" x14ac:dyDescent="0.25">
      <c r="A6206">
        <v>33</v>
      </c>
      <c r="B6206" t="s">
        <v>9</v>
      </c>
      <c r="C6206" t="s">
        <v>186</v>
      </c>
      <c r="D6206" t="s">
        <v>27</v>
      </c>
      <c r="E6206">
        <v>9</v>
      </c>
      <c r="F6206">
        <v>135000</v>
      </c>
    </row>
    <row r="6207" spans="1:6" x14ac:dyDescent="0.25">
      <c r="A6207">
        <v>27</v>
      </c>
      <c r="B6207" t="s">
        <v>6</v>
      </c>
      <c r="C6207" t="s">
        <v>185</v>
      </c>
      <c r="D6207" t="s">
        <v>8</v>
      </c>
      <c r="E6207">
        <v>3</v>
      </c>
      <c r="F6207">
        <v>80000</v>
      </c>
    </row>
    <row r="6208" spans="1:6" x14ac:dyDescent="0.25">
      <c r="A6208">
        <v>36</v>
      </c>
      <c r="B6208" t="s">
        <v>9</v>
      </c>
      <c r="C6208" t="s">
        <v>12</v>
      </c>
      <c r="D6208" t="s">
        <v>92</v>
      </c>
      <c r="E6208">
        <v>13</v>
      </c>
      <c r="F6208">
        <v>185000</v>
      </c>
    </row>
    <row r="6209" spans="1:6" x14ac:dyDescent="0.25">
      <c r="A6209">
        <v>25</v>
      </c>
      <c r="B6209" t="s">
        <v>6</v>
      </c>
      <c r="C6209" t="s">
        <v>185</v>
      </c>
      <c r="D6209" t="s">
        <v>17</v>
      </c>
      <c r="E6209">
        <v>1</v>
      </c>
      <c r="F6209">
        <v>60000</v>
      </c>
    </row>
    <row r="6210" spans="1:6" x14ac:dyDescent="0.25">
      <c r="A6210">
        <v>30</v>
      </c>
      <c r="B6210" t="s">
        <v>9</v>
      </c>
      <c r="C6210" t="s">
        <v>185</v>
      </c>
      <c r="D6210" t="s">
        <v>19</v>
      </c>
      <c r="E6210">
        <v>5</v>
      </c>
      <c r="F6210">
        <v>95000</v>
      </c>
    </row>
    <row r="6211" spans="1:6" x14ac:dyDescent="0.25">
      <c r="A6211">
        <v>34</v>
      </c>
      <c r="B6211" t="s">
        <v>6</v>
      </c>
      <c r="C6211" t="s">
        <v>12</v>
      </c>
      <c r="D6211" t="s">
        <v>75</v>
      </c>
      <c r="E6211">
        <v>12</v>
      </c>
      <c r="F6211">
        <v>170000</v>
      </c>
    </row>
    <row r="6212" spans="1:6" x14ac:dyDescent="0.25">
      <c r="A6212">
        <v>28</v>
      </c>
      <c r="B6212" t="s">
        <v>9</v>
      </c>
      <c r="C6212" t="s">
        <v>185</v>
      </c>
      <c r="D6212" t="s">
        <v>16</v>
      </c>
      <c r="E6212">
        <v>3</v>
      </c>
      <c r="F6212">
        <v>65000</v>
      </c>
    </row>
    <row r="6213" spans="1:6" x14ac:dyDescent="0.25">
      <c r="A6213">
        <v>32</v>
      </c>
      <c r="B6213" t="s">
        <v>6</v>
      </c>
      <c r="C6213" t="s">
        <v>185</v>
      </c>
      <c r="D6213" t="s">
        <v>17</v>
      </c>
      <c r="E6213">
        <v>7</v>
      </c>
      <c r="F6213">
        <v>120000</v>
      </c>
    </row>
    <row r="6214" spans="1:6" x14ac:dyDescent="0.25">
      <c r="A6214">
        <v>24</v>
      </c>
      <c r="B6214" t="s">
        <v>9</v>
      </c>
      <c r="C6214" t="s">
        <v>196</v>
      </c>
      <c r="D6214" t="s">
        <v>203</v>
      </c>
      <c r="E6214">
        <v>0</v>
      </c>
      <c r="F6214">
        <v>25000</v>
      </c>
    </row>
    <row r="6215" spans="1:6" x14ac:dyDescent="0.25">
      <c r="A6215">
        <v>38</v>
      </c>
      <c r="B6215" t="s">
        <v>6</v>
      </c>
      <c r="C6215" t="s">
        <v>186</v>
      </c>
      <c r="D6215" t="s">
        <v>204</v>
      </c>
      <c r="E6215">
        <v>14</v>
      </c>
      <c r="F6215">
        <v>195000</v>
      </c>
    </row>
    <row r="6216" spans="1:6" x14ac:dyDescent="0.25">
      <c r="A6216">
        <v>40</v>
      </c>
      <c r="B6216" t="s">
        <v>9</v>
      </c>
      <c r="C6216" t="s">
        <v>185</v>
      </c>
      <c r="D6216" t="s">
        <v>35</v>
      </c>
      <c r="E6216">
        <v>16</v>
      </c>
      <c r="F6216">
        <v>215000</v>
      </c>
    </row>
    <row r="6217" spans="1:6" x14ac:dyDescent="0.25">
      <c r="A6217">
        <v>27</v>
      </c>
      <c r="B6217" t="s">
        <v>6</v>
      </c>
      <c r="C6217" t="s">
        <v>185</v>
      </c>
      <c r="D6217" t="s">
        <v>40</v>
      </c>
      <c r="E6217">
        <v>2</v>
      </c>
      <c r="F6217">
        <v>55000</v>
      </c>
    </row>
    <row r="6218" spans="1:6" x14ac:dyDescent="0.25">
      <c r="A6218">
        <v>32</v>
      </c>
      <c r="B6218" t="s">
        <v>9</v>
      </c>
      <c r="C6218" t="s">
        <v>12</v>
      </c>
      <c r="D6218" t="s">
        <v>43</v>
      </c>
      <c r="E6218">
        <v>9</v>
      </c>
      <c r="F6218">
        <v>145000</v>
      </c>
    </row>
    <row r="6219" spans="1:6" x14ac:dyDescent="0.25">
      <c r="A6219">
        <v>29</v>
      </c>
      <c r="B6219" t="s">
        <v>6</v>
      </c>
      <c r="C6219" t="s">
        <v>185</v>
      </c>
      <c r="D6219" t="s">
        <v>16</v>
      </c>
      <c r="E6219">
        <v>4</v>
      </c>
      <c r="F6219">
        <v>75000</v>
      </c>
    </row>
    <row r="6220" spans="1:6" x14ac:dyDescent="0.25">
      <c r="A6220">
        <v>33</v>
      </c>
      <c r="B6220" t="s">
        <v>9</v>
      </c>
      <c r="C6220" t="s">
        <v>186</v>
      </c>
      <c r="D6220" t="s">
        <v>27</v>
      </c>
      <c r="E6220">
        <v>9</v>
      </c>
      <c r="F6220">
        <v>135000</v>
      </c>
    </row>
    <row r="6221" spans="1:6" x14ac:dyDescent="0.25">
      <c r="A6221">
        <v>27</v>
      </c>
      <c r="B6221" t="s">
        <v>6</v>
      </c>
      <c r="C6221" t="s">
        <v>185</v>
      </c>
      <c r="D6221" t="s">
        <v>8</v>
      </c>
      <c r="E6221">
        <v>3</v>
      </c>
      <c r="F6221">
        <v>80000</v>
      </c>
    </row>
    <row r="6222" spans="1:6" x14ac:dyDescent="0.25">
      <c r="A6222">
        <v>36</v>
      </c>
      <c r="B6222" t="s">
        <v>9</v>
      </c>
      <c r="C6222" t="s">
        <v>12</v>
      </c>
      <c r="D6222" t="s">
        <v>92</v>
      </c>
      <c r="E6222">
        <v>13</v>
      </c>
      <c r="F6222">
        <v>185000</v>
      </c>
    </row>
    <row r="6223" spans="1:6" x14ac:dyDescent="0.25">
      <c r="A6223">
        <v>25</v>
      </c>
      <c r="B6223" t="s">
        <v>6</v>
      </c>
      <c r="C6223" t="s">
        <v>185</v>
      </c>
      <c r="D6223" t="s">
        <v>17</v>
      </c>
      <c r="E6223">
        <v>1</v>
      </c>
      <c r="F6223">
        <v>60000</v>
      </c>
    </row>
    <row r="6224" spans="1:6" x14ac:dyDescent="0.25">
      <c r="A6224">
        <v>30</v>
      </c>
      <c r="B6224" t="s">
        <v>9</v>
      </c>
      <c r="C6224" t="s">
        <v>185</v>
      </c>
      <c r="D6224" t="s">
        <v>19</v>
      </c>
      <c r="E6224">
        <v>5</v>
      </c>
      <c r="F6224">
        <v>95000</v>
      </c>
    </row>
    <row r="6225" spans="1:6" x14ac:dyDescent="0.25">
      <c r="A6225">
        <v>34</v>
      </c>
      <c r="B6225" t="s">
        <v>6</v>
      </c>
      <c r="C6225" t="s">
        <v>12</v>
      </c>
      <c r="D6225" t="s">
        <v>75</v>
      </c>
      <c r="E6225">
        <v>12</v>
      </c>
      <c r="F6225">
        <v>170000</v>
      </c>
    </row>
    <row r="6226" spans="1:6" x14ac:dyDescent="0.25">
      <c r="A6226">
        <v>28</v>
      </c>
      <c r="B6226" t="s">
        <v>9</v>
      </c>
      <c r="C6226" t="s">
        <v>185</v>
      </c>
      <c r="D6226" t="s">
        <v>16</v>
      </c>
      <c r="E6226">
        <v>3</v>
      </c>
      <c r="F6226">
        <v>65000</v>
      </c>
    </row>
    <row r="6227" spans="1:6" x14ac:dyDescent="0.25">
      <c r="A6227">
        <v>32</v>
      </c>
      <c r="B6227" t="s">
        <v>6</v>
      </c>
      <c r="C6227" t="s">
        <v>185</v>
      </c>
      <c r="D6227" t="s">
        <v>17</v>
      </c>
      <c r="E6227">
        <v>7</v>
      </c>
      <c r="F6227">
        <v>120000</v>
      </c>
    </row>
    <row r="6228" spans="1:6" x14ac:dyDescent="0.25">
      <c r="A6228">
        <v>24</v>
      </c>
      <c r="B6228" t="s">
        <v>9</v>
      </c>
      <c r="C6228" t="s">
        <v>196</v>
      </c>
      <c r="D6228" t="s">
        <v>203</v>
      </c>
      <c r="E6228">
        <v>0</v>
      </c>
      <c r="F6228">
        <v>25000</v>
      </c>
    </row>
    <row r="6229" spans="1:6" x14ac:dyDescent="0.25">
      <c r="A6229">
        <v>38</v>
      </c>
      <c r="B6229" t="s">
        <v>6</v>
      </c>
      <c r="C6229" t="s">
        <v>186</v>
      </c>
      <c r="D6229" t="s">
        <v>204</v>
      </c>
      <c r="E6229">
        <v>14</v>
      </c>
      <c r="F6229">
        <v>195000</v>
      </c>
    </row>
    <row r="6230" spans="1:6" x14ac:dyDescent="0.25">
      <c r="A6230">
        <v>40</v>
      </c>
      <c r="B6230" t="s">
        <v>9</v>
      </c>
      <c r="C6230" t="s">
        <v>185</v>
      </c>
      <c r="D6230" t="s">
        <v>35</v>
      </c>
      <c r="E6230">
        <v>16</v>
      </c>
      <c r="F6230">
        <v>215000</v>
      </c>
    </row>
    <row r="6231" spans="1:6" x14ac:dyDescent="0.25">
      <c r="A6231">
        <v>27</v>
      </c>
      <c r="B6231" t="s">
        <v>6</v>
      </c>
      <c r="C6231" t="s">
        <v>185</v>
      </c>
      <c r="D6231" t="s">
        <v>40</v>
      </c>
      <c r="E6231">
        <v>2</v>
      </c>
      <c r="F6231">
        <v>55000</v>
      </c>
    </row>
    <row r="6232" spans="1:6" x14ac:dyDescent="0.25">
      <c r="A6232">
        <v>32</v>
      </c>
      <c r="B6232" t="s">
        <v>9</v>
      </c>
      <c r="C6232" t="s">
        <v>12</v>
      </c>
      <c r="D6232" t="s">
        <v>43</v>
      </c>
      <c r="E6232">
        <v>9</v>
      </c>
      <c r="F6232">
        <v>145000</v>
      </c>
    </row>
    <row r="6233" spans="1:6" x14ac:dyDescent="0.25">
      <c r="A6233">
        <v>29</v>
      </c>
      <c r="B6233" t="s">
        <v>6</v>
      </c>
      <c r="C6233" t="s">
        <v>185</v>
      </c>
      <c r="D6233" t="s">
        <v>16</v>
      </c>
      <c r="E6233">
        <v>4</v>
      </c>
      <c r="F6233">
        <v>75000</v>
      </c>
    </row>
    <row r="6234" spans="1:6" x14ac:dyDescent="0.25">
      <c r="A6234">
        <v>33</v>
      </c>
      <c r="B6234" t="s">
        <v>9</v>
      </c>
      <c r="C6234" t="s">
        <v>186</v>
      </c>
      <c r="D6234" t="s">
        <v>27</v>
      </c>
      <c r="E6234">
        <v>9</v>
      </c>
      <c r="F6234">
        <v>135000</v>
      </c>
    </row>
    <row r="6235" spans="1:6" x14ac:dyDescent="0.25">
      <c r="A6235">
        <v>27</v>
      </c>
      <c r="B6235" t="s">
        <v>6</v>
      </c>
      <c r="C6235" t="s">
        <v>185</v>
      </c>
      <c r="D6235" t="s">
        <v>8</v>
      </c>
      <c r="E6235">
        <v>3</v>
      </c>
      <c r="F6235">
        <v>80000</v>
      </c>
    </row>
    <row r="6236" spans="1:6" x14ac:dyDescent="0.25">
      <c r="A6236">
        <v>36</v>
      </c>
      <c r="B6236" t="s">
        <v>9</v>
      </c>
      <c r="C6236" t="s">
        <v>12</v>
      </c>
      <c r="D6236" t="s">
        <v>92</v>
      </c>
      <c r="E6236">
        <v>13</v>
      </c>
      <c r="F6236">
        <v>185000</v>
      </c>
    </row>
    <row r="6237" spans="1:6" x14ac:dyDescent="0.25">
      <c r="A6237">
        <v>25</v>
      </c>
      <c r="B6237" t="s">
        <v>6</v>
      </c>
      <c r="C6237" t="s">
        <v>185</v>
      </c>
      <c r="D6237" t="s">
        <v>17</v>
      </c>
      <c r="E6237">
        <v>1</v>
      </c>
      <c r="F6237">
        <v>60000</v>
      </c>
    </row>
    <row r="6238" spans="1:6" x14ac:dyDescent="0.25">
      <c r="A6238">
        <v>30</v>
      </c>
      <c r="B6238" t="s">
        <v>9</v>
      </c>
      <c r="C6238" t="s">
        <v>185</v>
      </c>
      <c r="D6238" t="s">
        <v>19</v>
      </c>
      <c r="E6238">
        <v>5</v>
      </c>
      <c r="F6238">
        <v>95000</v>
      </c>
    </row>
    <row r="6239" spans="1:6" x14ac:dyDescent="0.25">
      <c r="A6239">
        <v>34</v>
      </c>
      <c r="B6239" t="s">
        <v>6</v>
      </c>
      <c r="C6239" t="s">
        <v>12</v>
      </c>
      <c r="D6239" t="s">
        <v>75</v>
      </c>
      <c r="E6239">
        <v>12</v>
      </c>
      <c r="F6239">
        <v>170000</v>
      </c>
    </row>
    <row r="6240" spans="1:6" x14ac:dyDescent="0.25">
      <c r="A6240">
        <v>28</v>
      </c>
      <c r="B6240" t="s">
        <v>9</v>
      </c>
      <c r="C6240" t="s">
        <v>185</v>
      </c>
      <c r="D6240" t="s">
        <v>16</v>
      </c>
      <c r="E6240">
        <v>3</v>
      </c>
      <c r="F6240">
        <v>65000</v>
      </c>
    </row>
    <row r="6241" spans="1:6" x14ac:dyDescent="0.25">
      <c r="A6241">
        <v>32</v>
      </c>
      <c r="B6241" t="s">
        <v>6</v>
      </c>
      <c r="C6241" t="s">
        <v>185</v>
      </c>
      <c r="D6241" t="s">
        <v>17</v>
      </c>
      <c r="E6241">
        <v>7</v>
      </c>
      <c r="F6241">
        <v>120000</v>
      </c>
    </row>
    <row r="6242" spans="1:6" x14ac:dyDescent="0.25">
      <c r="A6242">
        <v>24</v>
      </c>
      <c r="B6242" t="s">
        <v>9</v>
      </c>
      <c r="C6242" t="s">
        <v>196</v>
      </c>
      <c r="D6242" t="s">
        <v>203</v>
      </c>
      <c r="E6242">
        <v>0</v>
      </c>
      <c r="F6242">
        <v>25000</v>
      </c>
    </row>
    <row r="6243" spans="1:6" x14ac:dyDescent="0.25">
      <c r="A6243">
        <v>38</v>
      </c>
      <c r="B6243" t="s">
        <v>6</v>
      </c>
      <c r="C6243" t="s">
        <v>186</v>
      </c>
      <c r="D6243" t="s">
        <v>204</v>
      </c>
      <c r="E6243">
        <v>14</v>
      </c>
      <c r="F6243">
        <v>195000</v>
      </c>
    </row>
    <row r="6244" spans="1:6" x14ac:dyDescent="0.25">
      <c r="A6244">
        <v>40</v>
      </c>
      <c r="B6244" t="s">
        <v>9</v>
      </c>
      <c r="C6244" t="s">
        <v>185</v>
      </c>
      <c r="D6244" t="s">
        <v>35</v>
      </c>
      <c r="E6244">
        <v>16</v>
      </c>
      <c r="F6244">
        <v>215000</v>
      </c>
    </row>
    <row r="6245" spans="1:6" x14ac:dyDescent="0.25">
      <c r="A6245">
        <v>27</v>
      </c>
      <c r="B6245" t="s">
        <v>6</v>
      </c>
      <c r="C6245" t="s">
        <v>185</v>
      </c>
      <c r="D6245" t="s">
        <v>40</v>
      </c>
      <c r="E6245">
        <v>2</v>
      </c>
      <c r="F6245">
        <v>55000</v>
      </c>
    </row>
    <row r="6246" spans="1:6" x14ac:dyDescent="0.25">
      <c r="A6246">
        <v>32</v>
      </c>
      <c r="B6246" t="s">
        <v>9</v>
      </c>
      <c r="C6246" t="s">
        <v>12</v>
      </c>
      <c r="D6246" t="s">
        <v>43</v>
      </c>
      <c r="E6246">
        <v>9</v>
      </c>
      <c r="F6246">
        <v>145000</v>
      </c>
    </row>
    <row r="6247" spans="1:6" x14ac:dyDescent="0.25">
      <c r="A6247">
        <v>29</v>
      </c>
      <c r="B6247" t="s">
        <v>6</v>
      </c>
      <c r="C6247" t="s">
        <v>185</v>
      </c>
      <c r="D6247" t="s">
        <v>16</v>
      </c>
      <c r="E6247">
        <v>4</v>
      </c>
      <c r="F6247">
        <v>75000</v>
      </c>
    </row>
    <row r="6248" spans="1:6" x14ac:dyDescent="0.25">
      <c r="A6248">
        <v>33</v>
      </c>
      <c r="B6248" t="s">
        <v>9</v>
      </c>
      <c r="C6248" t="s">
        <v>186</v>
      </c>
      <c r="D6248" t="s">
        <v>27</v>
      </c>
      <c r="E6248">
        <v>9</v>
      </c>
      <c r="F6248">
        <v>135000</v>
      </c>
    </row>
    <row r="6249" spans="1:6" x14ac:dyDescent="0.25">
      <c r="A6249">
        <v>27</v>
      </c>
      <c r="B6249" t="s">
        <v>6</v>
      </c>
      <c r="C6249" t="s">
        <v>185</v>
      </c>
      <c r="D6249" t="s">
        <v>8</v>
      </c>
      <c r="E6249">
        <v>3</v>
      </c>
      <c r="F6249">
        <v>80000</v>
      </c>
    </row>
    <row r="6250" spans="1:6" x14ac:dyDescent="0.25">
      <c r="A6250">
        <v>36</v>
      </c>
      <c r="B6250" t="s">
        <v>9</v>
      </c>
      <c r="C6250" t="s">
        <v>12</v>
      </c>
      <c r="D6250" t="s">
        <v>92</v>
      </c>
      <c r="E6250">
        <v>13</v>
      </c>
      <c r="F6250">
        <v>185000</v>
      </c>
    </row>
    <row r="6251" spans="1:6" x14ac:dyDescent="0.25">
      <c r="A6251">
        <v>25</v>
      </c>
      <c r="B6251" t="s">
        <v>6</v>
      </c>
      <c r="C6251" t="s">
        <v>185</v>
      </c>
      <c r="D6251" t="s">
        <v>17</v>
      </c>
      <c r="E6251">
        <v>1</v>
      </c>
      <c r="F6251">
        <v>60000</v>
      </c>
    </row>
    <row r="6252" spans="1:6" x14ac:dyDescent="0.25">
      <c r="A6252">
        <v>30</v>
      </c>
      <c r="B6252" t="s">
        <v>9</v>
      </c>
      <c r="C6252" t="s">
        <v>185</v>
      </c>
      <c r="D6252" t="s">
        <v>19</v>
      </c>
      <c r="E6252">
        <v>5</v>
      </c>
      <c r="F6252">
        <v>95000</v>
      </c>
    </row>
    <row r="6253" spans="1:6" x14ac:dyDescent="0.25">
      <c r="A6253">
        <v>34</v>
      </c>
      <c r="B6253" t="s">
        <v>6</v>
      </c>
      <c r="C6253" t="s">
        <v>12</v>
      </c>
      <c r="D6253" t="s">
        <v>75</v>
      </c>
      <c r="E6253">
        <v>12</v>
      </c>
      <c r="F6253">
        <v>170000</v>
      </c>
    </row>
    <row r="6254" spans="1:6" x14ac:dyDescent="0.25">
      <c r="A6254">
        <v>28</v>
      </c>
      <c r="B6254" t="s">
        <v>9</v>
      </c>
      <c r="C6254" t="s">
        <v>185</v>
      </c>
      <c r="D6254" t="s">
        <v>16</v>
      </c>
      <c r="E6254">
        <v>3</v>
      </c>
      <c r="F6254">
        <v>65000</v>
      </c>
    </row>
    <row r="6255" spans="1:6" x14ac:dyDescent="0.25">
      <c r="A6255">
        <v>32</v>
      </c>
      <c r="B6255" t="s">
        <v>6</v>
      </c>
      <c r="C6255" t="s">
        <v>185</v>
      </c>
      <c r="D6255" t="s">
        <v>17</v>
      </c>
      <c r="E6255">
        <v>7</v>
      </c>
      <c r="F6255">
        <v>120000</v>
      </c>
    </row>
    <row r="6256" spans="1:6" x14ac:dyDescent="0.25">
      <c r="A6256">
        <v>24</v>
      </c>
      <c r="B6256" t="s">
        <v>9</v>
      </c>
      <c r="C6256" t="s">
        <v>196</v>
      </c>
      <c r="D6256" t="s">
        <v>203</v>
      </c>
      <c r="E6256">
        <v>0</v>
      </c>
      <c r="F6256">
        <v>25000</v>
      </c>
    </row>
    <row r="6257" spans="1:6" x14ac:dyDescent="0.25">
      <c r="A6257">
        <v>38</v>
      </c>
      <c r="B6257" t="s">
        <v>6</v>
      </c>
      <c r="C6257" t="s">
        <v>186</v>
      </c>
      <c r="D6257" t="s">
        <v>204</v>
      </c>
      <c r="E6257">
        <v>14</v>
      </c>
      <c r="F6257">
        <v>195000</v>
      </c>
    </row>
    <row r="6258" spans="1:6" x14ac:dyDescent="0.25">
      <c r="A6258">
        <v>40</v>
      </c>
      <c r="B6258" t="s">
        <v>9</v>
      </c>
      <c r="C6258" t="s">
        <v>185</v>
      </c>
      <c r="D6258" t="s">
        <v>35</v>
      </c>
      <c r="E6258">
        <v>16</v>
      </c>
      <c r="F6258">
        <v>215000</v>
      </c>
    </row>
    <row r="6259" spans="1:6" x14ac:dyDescent="0.25">
      <c r="A6259">
        <v>27</v>
      </c>
      <c r="B6259" t="s">
        <v>6</v>
      </c>
      <c r="C6259" t="s">
        <v>185</v>
      </c>
      <c r="D6259" t="s">
        <v>40</v>
      </c>
      <c r="E6259">
        <v>2</v>
      </c>
      <c r="F6259">
        <v>55000</v>
      </c>
    </row>
    <row r="6260" spans="1:6" x14ac:dyDescent="0.25">
      <c r="A6260">
        <v>32</v>
      </c>
      <c r="B6260" t="s">
        <v>9</v>
      </c>
      <c r="C6260" t="s">
        <v>12</v>
      </c>
      <c r="D6260" t="s">
        <v>43</v>
      </c>
      <c r="E6260">
        <v>9</v>
      </c>
      <c r="F6260">
        <v>145000</v>
      </c>
    </row>
    <row r="6261" spans="1:6" x14ac:dyDescent="0.25">
      <c r="A6261">
        <v>29</v>
      </c>
      <c r="B6261" t="s">
        <v>6</v>
      </c>
      <c r="C6261" t="s">
        <v>185</v>
      </c>
      <c r="D6261" t="s">
        <v>16</v>
      </c>
      <c r="E6261">
        <v>4</v>
      </c>
      <c r="F6261">
        <v>75000</v>
      </c>
    </row>
    <row r="6262" spans="1:6" x14ac:dyDescent="0.25">
      <c r="A6262">
        <v>29</v>
      </c>
      <c r="B6262" t="s">
        <v>6</v>
      </c>
      <c r="C6262" t="s">
        <v>185</v>
      </c>
      <c r="D6262" t="s">
        <v>14</v>
      </c>
      <c r="E6262">
        <v>2</v>
      </c>
      <c r="F6262">
        <v>45000</v>
      </c>
    </row>
    <row r="6263" spans="1:6" x14ac:dyDescent="0.25">
      <c r="A6263">
        <v>45</v>
      </c>
      <c r="B6263" t="s">
        <v>9</v>
      </c>
      <c r="C6263" t="s">
        <v>186</v>
      </c>
      <c r="D6263" t="s">
        <v>18</v>
      </c>
      <c r="E6263">
        <v>8</v>
      </c>
      <c r="F6263">
        <v>80000</v>
      </c>
    </row>
    <row r="6264" spans="1:6" x14ac:dyDescent="0.25">
      <c r="A6264">
        <v>37</v>
      </c>
      <c r="B6264" t="s">
        <v>6</v>
      </c>
      <c r="C6264" t="s">
        <v>12</v>
      </c>
      <c r="D6264" t="s">
        <v>27</v>
      </c>
      <c r="E6264">
        <v>7</v>
      </c>
      <c r="F6264">
        <v>90000</v>
      </c>
    </row>
    <row r="6265" spans="1:6" x14ac:dyDescent="0.25">
      <c r="A6265">
        <v>23</v>
      </c>
      <c r="B6265" t="s">
        <v>9</v>
      </c>
      <c r="C6265" t="s">
        <v>196</v>
      </c>
      <c r="D6265" t="s">
        <v>49</v>
      </c>
      <c r="E6265">
        <v>1</v>
      </c>
      <c r="F6265">
        <v>35000</v>
      </c>
    </row>
    <row r="6266" spans="1:6" x14ac:dyDescent="0.25">
      <c r="A6266">
        <v>41</v>
      </c>
      <c r="B6266" t="s">
        <v>6</v>
      </c>
      <c r="C6266" t="s">
        <v>185</v>
      </c>
      <c r="D6266" t="s">
        <v>35</v>
      </c>
      <c r="E6266">
        <v>12</v>
      </c>
      <c r="F6266">
        <v>120000</v>
      </c>
    </row>
    <row r="6267" spans="1:6" x14ac:dyDescent="0.25">
      <c r="A6267">
        <v>26</v>
      </c>
      <c r="B6267" t="s">
        <v>9</v>
      </c>
      <c r="C6267" t="s">
        <v>185</v>
      </c>
      <c r="D6267" t="s">
        <v>69</v>
      </c>
      <c r="E6267">
        <v>4</v>
      </c>
      <c r="F6267">
        <v>60000</v>
      </c>
    </row>
    <row r="6268" spans="1:6" x14ac:dyDescent="0.25">
      <c r="A6268">
        <v>33</v>
      </c>
      <c r="B6268" t="s">
        <v>6</v>
      </c>
      <c r="C6268" t="s">
        <v>186</v>
      </c>
      <c r="D6268" t="s">
        <v>80</v>
      </c>
      <c r="E6268">
        <v>5</v>
      </c>
      <c r="F6268">
        <v>70000</v>
      </c>
    </row>
    <row r="6269" spans="1:6" x14ac:dyDescent="0.25">
      <c r="A6269">
        <v>28</v>
      </c>
      <c r="B6269" t="s">
        <v>9</v>
      </c>
      <c r="C6269" t="s">
        <v>196</v>
      </c>
      <c r="D6269" t="s">
        <v>82</v>
      </c>
      <c r="E6269">
        <v>3</v>
      </c>
      <c r="F6269">
        <v>40000</v>
      </c>
    </row>
    <row r="6270" spans="1:6" x14ac:dyDescent="0.25">
      <c r="A6270">
        <v>50</v>
      </c>
      <c r="B6270" t="s">
        <v>6</v>
      </c>
      <c r="C6270" t="s">
        <v>12</v>
      </c>
      <c r="D6270" t="s">
        <v>124</v>
      </c>
      <c r="E6270">
        <v>15</v>
      </c>
      <c r="F6270">
        <v>150000</v>
      </c>
    </row>
    <row r="6271" spans="1:6" x14ac:dyDescent="0.25">
      <c r="A6271">
        <v>35</v>
      </c>
      <c r="B6271" t="s">
        <v>9</v>
      </c>
      <c r="C6271" t="s">
        <v>185</v>
      </c>
      <c r="D6271" t="s">
        <v>121</v>
      </c>
      <c r="E6271">
        <v>2</v>
      </c>
      <c r="F6271">
        <v>35000</v>
      </c>
    </row>
    <row r="6272" spans="1:6" x14ac:dyDescent="0.25">
      <c r="A6272">
        <v>42</v>
      </c>
      <c r="B6272" t="s">
        <v>6</v>
      </c>
      <c r="C6272" t="s">
        <v>186</v>
      </c>
      <c r="D6272" t="s">
        <v>57</v>
      </c>
      <c r="E6272">
        <v>13</v>
      </c>
      <c r="F6272">
        <v>130000</v>
      </c>
    </row>
    <row r="6273" spans="1:6" x14ac:dyDescent="0.25">
      <c r="A6273">
        <v>27</v>
      </c>
      <c r="B6273" t="s">
        <v>9</v>
      </c>
      <c r="C6273" t="s">
        <v>185</v>
      </c>
      <c r="D6273" t="s">
        <v>14</v>
      </c>
      <c r="E6273">
        <v>1</v>
      </c>
      <c r="F6273">
        <v>35000</v>
      </c>
    </row>
    <row r="6274" spans="1:6" x14ac:dyDescent="0.25">
      <c r="A6274">
        <v>48</v>
      </c>
      <c r="B6274" t="s">
        <v>6</v>
      </c>
      <c r="C6274" t="s">
        <v>12</v>
      </c>
      <c r="D6274" t="s">
        <v>30</v>
      </c>
      <c r="E6274">
        <v>18</v>
      </c>
      <c r="F6274">
        <v>180000</v>
      </c>
    </row>
    <row r="6275" spans="1:6" x14ac:dyDescent="0.25">
      <c r="A6275">
        <v>31</v>
      </c>
      <c r="B6275" t="s">
        <v>9</v>
      </c>
      <c r="C6275" t="s">
        <v>196</v>
      </c>
      <c r="D6275" t="s">
        <v>35</v>
      </c>
      <c r="E6275">
        <v>4</v>
      </c>
      <c r="F6275">
        <v>60000</v>
      </c>
    </row>
    <row r="6276" spans="1:6" x14ac:dyDescent="0.25">
      <c r="A6276">
        <v>36</v>
      </c>
      <c r="B6276" t="s">
        <v>6</v>
      </c>
      <c r="C6276" t="s">
        <v>185</v>
      </c>
      <c r="D6276" t="s">
        <v>18</v>
      </c>
      <c r="E6276">
        <v>6</v>
      </c>
      <c r="F6276">
        <v>75000</v>
      </c>
    </row>
    <row r="6277" spans="1:6" x14ac:dyDescent="0.25">
      <c r="A6277">
        <v>25</v>
      </c>
      <c r="B6277" t="s">
        <v>9</v>
      </c>
      <c r="C6277" t="s">
        <v>186</v>
      </c>
      <c r="D6277" t="s">
        <v>69</v>
      </c>
      <c r="E6277">
        <v>3</v>
      </c>
      <c r="F6277">
        <v>50000</v>
      </c>
    </row>
    <row r="6278" spans="1:6" x14ac:dyDescent="0.25">
      <c r="A6278">
        <v>39</v>
      </c>
      <c r="B6278" t="s">
        <v>6</v>
      </c>
      <c r="C6278" t="s">
        <v>12</v>
      </c>
      <c r="D6278" t="s">
        <v>27</v>
      </c>
      <c r="E6278">
        <v>10</v>
      </c>
      <c r="F6278">
        <v>100000</v>
      </c>
    </row>
    <row r="6279" spans="1:6" x14ac:dyDescent="0.25">
      <c r="A6279">
        <v>30</v>
      </c>
      <c r="B6279" t="s">
        <v>9</v>
      </c>
      <c r="C6279" t="s">
        <v>196</v>
      </c>
      <c r="D6279" t="s">
        <v>49</v>
      </c>
      <c r="E6279">
        <v>2</v>
      </c>
      <c r="F6279">
        <v>40000</v>
      </c>
    </row>
    <row r="6280" spans="1:6" x14ac:dyDescent="0.25">
      <c r="A6280">
        <v>44</v>
      </c>
      <c r="B6280" t="s">
        <v>6</v>
      </c>
      <c r="C6280" t="s">
        <v>185</v>
      </c>
      <c r="D6280" t="s">
        <v>80</v>
      </c>
      <c r="E6280">
        <v>11</v>
      </c>
      <c r="F6280">
        <v>110000</v>
      </c>
    </row>
    <row r="6281" spans="1:6" x14ac:dyDescent="0.25">
      <c r="A6281">
        <v>29</v>
      </c>
      <c r="B6281" t="s">
        <v>9</v>
      </c>
      <c r="C6281" t="s">
        <v>186</v>
      </c>
      <c r="D6281" t="s">
        <v>82</v>
      </c>
      <c r="E6281">
        <v>4</v>
      </c>
      <c r="F6281">
        <v>55000</v>
      </c>
    </row>
    <row r="6282" spans="1:6" x14ac:dyDescent="0.25">
      <c r="A6282">
        <v>47</v>
      </c>
      <c r="B6282" t="s">
        <v>6</v>
      </c>
      <c r="C6282" t="s">
        <v>12</v>
      </c>
      <c r="D6282" t="s">
        <v>124</v>
      </c>
      <c r="E6282">
        <v>17</v>
      </c>
      <c r="F6282">
        <v>170000</v>
      </c>
    </row>
    <row r="6283" spans="1:6" x14ac:dyDescent="0.25">
      <c r="A6283">
        <v>32</v>
      </c>
      <c r="B6283" t="s">
        <v>9</v>
      </c>
      <c r="C6283" t="s">
        <v>185</v>
      </c>
      <c r="D6283" t="s">
        <v>121</v>
      </c>
      <c r="E6283">
        <v>3</v>
      </c>
      <c r="F6283">
        <v>40000</v>
      </c>
    </row>
    <row r="6284" spans="1:6" x14ac:dyDescent="0.25">
      <c r="A6284">
        <v>38</v>
      </c>
      <c r="B6284" t="s">
        <v>6</v>
      </c>
      <c r="C6284" t="s">
        <v>186</v>
      </c>
      <c r="D6284" t="s">
        <v>57</v>
      </c>
      <c r="E6284">
        <v>9</v>
      </c>
      <c r="F6284">
        <v>95000</v>
      </c>
    </row>
    <row r="6285" spans="1:6" x14ac:dyDescent="0.25">
      <c r="A6285">
        <v>24</v>
      </c>
      <c r="B6285" t="s">
        <v>9</v>
      </c>
      <c r="C6285" t="s">
        <v>196</v>
      </c>
      <c r="D6285" t="s">
        <v>14</v>
      </c>
      <c r="E6285">
        <v>1</v>
      </c>
      <c r="F6285">
        <v>35000</v>
      </c>
    </row>
    <row r="6286" spans="1:6" x14ac:dyDescent="0.25">
      <c r="A6286">
        <v>40</v>
      </c>
      <c r="B6286" t="s">
        <v>6</v>
      </c>
      <c r="C6286" t="s">
        <v>12</v>
      </c>
      <c r="D6286" t="s">
        <v>30</v>
      </c>
      <c r="E6286">
        <v>14</v>
      </c>
      <c r="F6286">
        <v>140000</v>
      </c>
    </row>
    <row r="6287" spans="1:6" x14ac:dyDescent="0.25">
      <c r="A6287">
        <v>34</v>
      </c>
      <c r="B6287" t="s">
        <v>9</v>
      </c>
      <c r="C6287" t="s">
        <v>185</v>
      </c>
      <c r="D6287" t="s">
        <v>35</v>
      </c>
      <c r="E6287">
        <v>5</v>
      </c>
      <c r="F6287">
        <v>70000</v>
      </c>
    </row>
    <row r="6288" spans="1:6" x14ac:dyDescent="0.25">
      <c r="A6288">
        <v>26</v>
      </c>
      <c r="B6288" t="s">
        <v>6</v>
      </c>
      <c r="C6288" t="s">
        <v>186</v>
      </c>
      <c r="D6288" t="s">
        <v>69</v>
      </c>
      <c r="E6288">
        <v>3</v>
      </c>
      <c r="F6288">
        <v>50000</v>
      </c>
    </row>
    <row r="6289" spans="1:6" x14ac:dyDescent="0.25">
      <c r="A6289">
        <v>31</v>
      </c>
      <c r="B6289" t="s">
        <v>9</v>
      </c>
      <c r="C6289" t="s">
        <v>12</v>
      </c>
      <c r="D6289" t="s">
        <v>27</v>
      </c>
      <c r="E6289">
        <v>6</v>
      </c>
      <c r="F6289">
        <v>75000</v>
      </c>
    </row>
    <row r="6290" spans="1:6" x14ac:dyDescent="0.25">
      <c r="A6290">
        <v>27</v>
      </c>
      <c r="B6290" t="s">
        <v>6</v>
      </c>
      <c r="C6290" t="s">
        <v>196</v>
      </c>
      <c r="D6290" t="s">
        <v>49</v>
      </c>
      <c r="E6290">
        <v>2</v>
      </c>
      <c r="F6290">
        <v>40000</v>
      </c>
    </row>
    <row r="6291" spans="1:6" x14ac:dyDescent="0.25">
      <c r="A6291">
        <v>43</v>
      </c>
      <c r="B6291" t="s">
        <v>9</v>
      </c>
      <c r="C6291" t="s">
        <v>185</v>
      </c>
      <c r="D6291" t="s">
        <v>80</v>
      </c>
      <c r="E6291">
        <v>12</v>
      </c>
      <c r="F6291">
        <v>120000</v>
      </c>
    </row>
    <row r="6292" spans="1:6" x14ac:dyDescent="0.25">
      <c r="A6292">
        <v>28</v>
      </c>
      <c r="B6292" t="s">
        <v>6</v>
      </c>
      <c r="C6292" t="s">
        <v>186</v>
      </c>
      <c r="D6292" t="s">
        <v>82</v>
      </c>
      <c r="E6292">
        <v>2</v>
      </c>
      <c r="F6292">
        <v>40000</v>
      </c>
    </row>
    <row r="6293" spans="1:6" x14ac:dyDescent="0.25">
      <c r="A6293">
        <v>46</v>
      </c>
      <c r="B6293" t="s">
        <v>9</v>
      </c>
      <c r="C6293" t="s">
        <v>12</v>
      </c>
      <c r="D6293" t="s">
        <v>124</v>
      </c>
      <c r="E6293">
        <v>16</v>
      </c>
      <c r="F6293">
        <v>160000</v>
      </c>
    </row>
    <row r="6294" spans="1:6" x14ac:dyDescent="0.25">
      <c r="A6294">
        <v>33</v>
      </c>
      <c r="B6294" t="s">
        <v>6</v>
      </c>
      <c r="C6294" t="s">
        <v>185</v>
      </c>
      <c r="D6294" t="s">
        <v>121</v>
      </c>
      <c r="E6294">
        <v>4</v>
      </c>
      <c r="F6294">
        <v>55000</v>
      </c>
    </row>
    <row r="6295" spans="1:6" x14ac:dyDescent="0.25">
      <c r="A6295">
        <v>39</v>
      </c>
      <c r="B6295" t="s">
        <v>9</v>
      </c>
      <c r="C6295" t="s">
        <v>186</v>
      </c>
      <c r="D6295" t="s">
        <v>57</v>
      </c>
      <c r="E6295">
        <v>10</v>
      </c>
      <c r="F6295">
        <v>100000</v>
      </c>
    </row>
    <row r="6296" spans="1:6" x14ac:dyDescent="0.25">
      <c r="A6296">
        <v>25</v>
      </c>
      <c r="B6296" t="s">
        <v>6</v>
      </c>
      <c r="C6296" t="s">
        <v>196</v>
      </c>
      <c r="D6296" t="s">
        <v>14</v>
      </c>
      <c r="E6296">
        <v>1</v>
      </c>
      <c r="F6296">
        <v>35000</v>
      </c>
    </row>
    <row r="6297" spans="1:6" x14ac:dyDescent="0.25">
      <c r="A6297">
        <v>41</v>
      </c>
      <c r="B6297" t="s">
        <v>9</v>
      </c>
      <c r="C6297" t="s">
        <v>185</v>
      </c>
      <c r="D6297" t="s">
        <v>18</v>
      </c>
      <c r="E6297">
        <v>8</v>
      </c>
      <c r="F6297">
        <v>80000</v>
      </c>
    </row>
    <row r="6298" spans="1:6" x14ac:dyDescent="0.25">
      <c r="A6298">
        <v>35</v>
      </c>
      <c r="B6298" t="s">
        <v>6</v>
      </c>
      <c r="C6298" t="s">
        <v>12</v>
      </c>
      <c r="D6298" t="s">
        <v>27</v>
      </c>
      <c r="E6298">
        <v>7</v>
      </c>
      <c r="F6298">
        <v>90000</v>
      </c>
    </row>
    <row r="6299" spans="1:6" x14ac:dyDescent="0.25">
      <c r="A6299">
        <v>23</v>
      </c>
      <c r="B6299" t="s">
        <v>9</v>
      </c>
      <c r="C6299" t="s">
        <v>185</v>
      </c>
      <c r="D6299" t="s">
        <v>49</v>
      </c>
      <c r="E6299">
        <v>1</v>
      </c>
      <c r="F6299">
        <v>35000</v>
      </c>
    </row>
    <row r="6300" spans="1:6" x14ac:dyDescent="0.25">
      <c r="A6300">
        <v>42</v>
      </c>
      <c r="B6300" t="s">
        <v>6</v>
      </c>
      <c r="C6300" t="s">
        <v>186</v>
      </c>
      <c r="D6300" t="s">
        <v>35</v>
      </c>
      <c r="E6300">
        <v>13</v>
      </c>
      <c r="F6300">
        <v>130000</v>
      </c>
    </row>
    <row r="6301" spans="1:6" x14ac:dyDescent="0.25">
      <c r="A6301">
        <v>26</v>
      </c>
      <c r="B6301" t="s">
        <v>9</v>
      </c>
      <c r="C6301" t="s">
        <v>185</v>
      </c>
      <c r="D6301" t="s">
        <v>69</v>
      </c>
      <c r="E6301">
        <v>4</v>
      </c>
      <c r="F6301">
        <v>60000</v>
      </c>
    </row>
    <row r="6302" spans="1:6" x14ac:dyDescent="0.25">
      <c r="A6302">
        <v>32</v>
      </c>
      <c r="B6302" t="s">
        <v>6</v>
      </c>
      <c r="C6302" t="s">
        <v>186</v>
      </c>
      <c r="D6302" t="s">
        <v>80</v>
      </c>
      <c r="E6302">
        <v>5</v>
      </c>
      <c r="F6302">
        <v>70000</v>
      </c>
    </row>
    <row r="6303" spans="1:6" x14ac:dyDescent="0.25">
      <c r="A6303">
        <v>27</v>
      </c>
      <c r="B6303" t="s">
        <v>9</v>
      </c>
      <c r="C6303" t="s">
        <v>196</v>
      </c>
      <c r="D6303" t="s">
        <v>82</v>
      </c>
      <c r="E6303">
        <v>3</v>
      </c>
      <c r="F6303">
        <v>40000</v>
      </c>
    </row>
    <row r="6304" spans="1:6" x14ac:dyDescent="0.25">
      <c r="A6304">
        <v>50</v>
      </c>
      <c r="B6304" t="s">
        <v>6</v>
      </c>
      <c r="C6304" t="s">
        <v>12</v>
      </c>
      <c r="D6304" t="s">
        <v>124</v>
      </c>
      <c r="E6304">
        <v>15</v>
      </c>
      <c r="F6304">
        <v>150000</v>
      </c>
    </row>
    <row r="6305" spans="1:6" x14ac:dyDescent="0.25">
      <c r="A6305">
        <v>36</v>
      </c>
      <c r="B6305" t="s">
        <v>9</v>
      </c>
      <c r="C6305" t="s">
        <v>185</v>
      </c>
      <c r="D6305" t="s">
        <v>121</v>
      </c>
      <c r="E6305">
        <v>2</v>
      </c>
      <c r="F6305">
        <v>35000</v>
      </c>
    </row>
    <row r="6306" spans="1:6" x14ac:dyDescent="0.25">
      <c r="A6306">
        <v>48</v>
      </c>
      <c r="B6306" t="s">
        <v>6</v>
      </c>
      <c r="C6306" t="s">
        <v>186</v>
      </c>
      <c r="D6306" t="s">
        <v>57</v>
      </c>
      <c r="E6306">
        <v>18</v>
      </c>
      <c r="F6306">
        <v>180000</v>
      </c>
    </row>
    <row r="6307" spans="1:6" x14ac:dyDescent="0.25">
      <c r="A6307">
        <v>31</v>
      </c>
      <c r="B6307" t="s">
        <v>9</v>
      </c>
      <c r="C6307" t="s">
        <v>196</v>
      </c>
      <c r="D6307" t="s">
        <v>14</v>
      </c>
      <c r="E6307">
        <v>2</v>
      </c>
      <c r="F6307">
        <v>40000</v>
      </c>
    </row>
    <row r="6308" spans="1:6" x14ac:dyDescent="0.25">
      <c r="A6308">
        <v>29</v>
      </c>
      <c r="B6308" t="s">
        <v>6</v>
      </c>
      <c r="C6308" t="s">
        <v>185</v>
      </c>
      <c r="D6308" t="s">
        <v>30</v>
      </c>
      <c r="E6308">
        <v>6</v>
      </c>
      <c r="F6308">
        <v>75000</v>
      </c>
    </row>
    <row r="6309" spans="1:6" x14ac:dyDescent="0.25">
      <c r="A6309">
        <v>45</v>
      </c>
      <c r="B6309" t="s">
        <v>9</v>
      </c>
      <c r="C6309" t="s">
        <v>12</v>
      </c>
      <c r="D6309" t="s">
        <v>35</v>
      </c>
      <c r="E6309">
        <v>12</v>
      </c>
      <c r="F6309">
        <v>120000</v>
      </c>
    </row>
    <row r="6310" spans="1:6" x14ac:dyDescent="0.25">
      <c r="A6310">
        <v>25</v>
      </c>
      <c r="B6310" t="s">
        <v>6</v>
      </c>
      <c r="C6310" t="s">
        <v>186</v>
      </c>
      <c r="D6310" t="s">
        <v>69</v>
      </c>
      <c r="E6310">
        <v>3</v>
      </c>
      <c r="F6310">
        <v>50000</v>
      </c>
    </row>
    <row r="6311" spans="1:6" x14ac:dyDescent="0.25">
      <c r="A6311">
        <v>37</v>
      </c>
      <c r="B6311" t="s">
        <v>9</v>
      </c>
      <c r="C6311" t="s">
        <v>185</v>
      </c>
      <c r="D6311" t="s">
        <v>27</v>
      </c>
      <c r="E6311">
        <v>7</v>
      </c>
      <c r="F6311">
        <v>90000</v>
      </c>
    </row>
    <row r="6312" spans="1:6" x14ac:dyDescent="0.25">
      <c r="A6312">
        <v>23</v>
      </c>
      <c r="B6312" t="s">
        <v>6</v>
      </c>
      <c r="C6312" t="s">
        <v>196</v>
      </c>
      <c r="D6312" t="s">
        <v>49</v>
      </c>
      <c r="E6312">
        <v>1</v>
      </c>
      <c r="F6312">
        <v>35000</v>
      </c>
    </row>
    <row r="6313" spans="1:6" x14ac:dyDescent="0.25">
      <c r="A6313">
        <v>41</v>
      </c>
      <c r="B6313" t="s">
        <v>9</v>
      </c>
      <c r="C6313" t="s">
        <v>185</v>
      </c>
      <c r="D6313" t="s">
        <v>80</v>
      </c>
      <c r="E6313">
        <v>11</v>
      </c>
      <c r="F6313">
        <v>110000</v>
      </c>
    </row>
    <row r="6314" spans="1:6" x14ac:dyDescent="0.25">
      <c r="A6314">
        <v>26</v>
      </c>
      <c r="B6314" t="s">
        <v>6</v>
      </c>
      <c r="C6314" t="s">
        <v>186</v>
      </c>
      <c r="D6314" t="s">
        <v>82</v>
      </c>
      <c r="E6314">
        <v>3</v>
      </c>
      <c r="F6314">
        <v>45000</v>
      </c>
    </row>
    <row r="6315" spans="1:6" x14ac:dyDescent="0.25">
      <c r="A6315">
        <v>33</v>
      </c>
      <c r="B6315" t="s">
        <v>9</v>
      </c>
      <c r="C6315" t="s">
        <v>12</v>
      </c>
      <c r="D6315" t="s">
        <v>124</v>
      </c>
      <c r="E6315">
        <v>5</v>
      </c>
      <c r="F6315">
        <v>70000</v>
      </c>
    </row>
    <row r="6316" spans="1:6" x14ac:dyDescent="0.25">
      <c r="A6316">
        <v>28</v>
      </c>
      <c r="B6316" t="s">
        <v>6</v>
      </c>
      <c r="C6316" t="s">
        <v>185</v>
      </c>
      <c r="D6316" t="s">
        <v>121</v>
      </c>
      <c r="E6316">
        <v>1</v>
      </c>
      <c r="F6316">
        <v>30000</v>
      </c>
    </row>
    <row r="6317" spans="1:6" x14ac:dyDescent="0.25">
      <c r="A6317">
        <v>42</v>
      </c>
      <c r="B6317" t="s">
        <v>9</v>
      </c>
      <c r="C6317" t="s">
        <v>186</v>
      </c>
      <c r="D6317" t="s">
        <v>57</v>
      </c>
      <c r="E6317">
        <v>13</v>
      </c>
      <c r="F6317">
        <v>130000</v>
      </c>
    </row>
    <row r="6318" spans="1:6" x14ac:dyDescent="0.25">
      <c r="A6318">
        <v>27</v>
      </c>
      <c r="B6318" t="s">
        <v>6</v>
      </c>
      <c r="C6318" t="s">
        <v>196</v>
      </c>
      <c r="D6318" t="s">
        <v>35</v>
      </c>
      <c r="E6318">
        <v>4</v>
      </c>
      <c r="F6318">
        <v>60000</v>
      </c>
    </row>
    <row r="6319" spans="1:6" x14ac:dyDescent="0.25">
      <c r="A6319">
        <v>50</v>
      </c>
      <c r="B6319" t="s">
        <v>9</v>
      </c>
      <c r="C6319" t="s">
        <v>185</v>
      </c>
      <c r="D6319" t="s">
        <v>18</v>
      </c>
      <c r="E6319">
        <v>15</v>
      </c>
      <c r="F6319">
        <v>150000</v>
      </c>
    </row>
    <row r="6320" spans="1:6" x14ac:dyDescent="0.25">
      <c r="A6320">
        <v>35</v>
      </c>
      <c r="B6320" t="s">
        <v>6</v>
      </c>
      <c r="C6320" t="s">
        <v>12</v>
      </c>
      <c r="D6320" t="s">
        <v>27</v>
      </c>
      <c r="E6320">
        <v>8</v>
      </c>
      <c r="F6320">
        <v>80000</v>
      </c>
    </row>
    <row r="6321" spans="1:6" x14ac:dyDescent="0.25">
      <c r="A6321">
        <v>24</v>
      </c>
      <c r="B6321" t="s">
        <v>9</v>
      </c>
      <c r="C6321" t="s">
        <v>185</v>
      </c>
      <c r="D6321" t="s">
        <v>49</v>
      </c>
      <c r="E6321">
        <v>1</v>
      </c>
      <c r="F6321">
        <v>35000</v>
      </c>
    </row>
    <row r="6322" spans="1:6" x14ac:dyDescent="0.25">
      <c r="A6322">
        <v>46</v>
      </c>
      <c r="B6322" t="s">
        <v>6</v>
      </c>
      <c r="C6322" t="s">
        <v>186</v>
      </c>
      <c r="D6322" t="s">
        <v>80</v>
      </c>
      <c r="E6322">
        <v>16</v>
      </c>
      <c r="F6322">
        <v>160000</v>
      </c>
    </row>
    <row r="6323" spans="1:6" x14ac:dyDescent="0.25">
      <c r="A6323">
        <v>29</v>
      </c>
      <c r="B6323" t="s">
        <v>9</v>
      </c>
      <c r="C6323" t="s">
        <v>196</v>
      </c>
      <c r="D6323" t="s">
        <v>82</v>
      </c>
      <c r="E6323">
        <v>2</v>
      </c>
      <c r="F6323">
        <v>40000</v>
      </c>
    </row>
    <row r="6324" spans="1:6" x14ac:dyDescent="0.25">
      <c r="A6324">
        <v>47</v>
      </c>
      <c r="B6324" t="s">
        <v>6</v>
      </c>
      <c r="C6324" t="s">
        <v>12</v>
      </c>
      <c r="D6324" t="s">
        <v>124</v>
      </c>
      <c r="E6324">
        <v>17</v>
      </c>
      <c r="F6324">
        <v>170000</v>
      </c>
    </row>
    <row r="6325" spans="1:6" x14ac:dyDescent="0.25">
      <c r="A6325">
        <v>31</v>
      </c>
      <c r="B6325" t="s">
        <v>9</v>
      </c>
      <c r="C6325" t="s">
        <v>185</v>
      </c>
      <c r="D6325" t="s">
        <v>121</v>
      </c>
      <c r="E6325">
        <v>3</v>
      </c>
      <c r="F6325">
        <v>40000</v>
      </c>
    </row>
    <row r="6326" spans="1:6" x14ac:dyDescent="0.25">
      <c r="A6326">
        <v>38</v>
      </c>
      <c r="B6326" t="s">
        <v>6</v>
      </c>
      <c r="C6326" t="s">
        <v>186</v>
      </c>
      <c r="D6326" t="s">
        <v>57</v>
      </c>
      <c r="E6326">
        <v>9</v>
      </c>
      <c r="F6326">
        <v>95000</v>
      </c>
    </row>
    <row r="6327" spans="1:6" x14ac:dyDescent="0.25">
      <c r="A6327">
        <v>25</v>
      </c>
      <c r="B6327" t="s">
        <v>9</v>
      </c>
      <c r="C6327" t="s">
        <v>196</v>
      </c>
      <c r="D6327" t="s">
        <v>14</v>
      </c>
      <c r="E6327">
        <v>1</v>
      </c>
      <c r="F6327">
        <v>35000</v>
      </c>
    </row>
    <row r="6328" spans="1:6" x14ac:dyDescent="0.25">
      <c r="A6328">
        <v>39</v>
      </c>
      <c r="B6328" t="s">
        <v>6</v>
      </c>
      <c r="C6328" t="s">
        <v>185</v>
      </c>
      <c r="D6328" t="s">
        <v>30</v>
      </c>
      <c r="E6328">
        <v>10</v>
      </c>
      <c r="F6328">
        <v>100000</v>
      </c>
    </row>
    <row r="6329" spans="1:6" x14ac:dyDescent="0.25">
      <c r="A6329">
        <v>33</v>
      </c>
      <c r="B6329" t="s">
        <v>9</v>
      </c>
      <c r="C6329" t="s">
        <v>12</v>
      </c>
      <c r="D6329" t="s">
        <v>35</v>
      </c>
      <c r="E6329">
        <v>5</v>
      </c>
      <c r="F6329">
        <v>70000</v>
      </c>
    </row>
    <row r="6330" spans="1:6" x14ac:dyDescent="0.25">
      <c r="A6330">
        <v>27</v>
      </c>
      <c r="B6330" t="s">
        <v>6</v>
      </c>
      <c r="C6330" t="s">
        <v>186</v>
      </c>
      <c r="D6330" t="s">
        <v>69</v>
      </c>
      <c r="E6330">
        <v>3</v>
      </c>
      <c r="F6330">
        <v>50000</v>
      </c>
    </row>
    <row r="6331" spans="1:6" x14ac:dyDescent="0.25">
      <c r="A6331">
        <v>43</v>
      </c>
      <c r="B6331" t="s">
        <v>9</v>
      </c>
      <c r="C6331" t="s">
        <v>185</v>
      </c>
      <c r="D6331" t="s">
        <v>27</v>
      </c>
      <c r="E6331">
        <v>12</v>
      </c>
      <c r="F6331">
        <v>120000</v>
      </c>
    </row>
    <row r="6332" spans="1:6" x14ac:dyDescent="0.25">
      <c r="A6332">
        <v>28</v>
      </c>
      <c r="B6332" t="s">
        <v>6</v>
      </c>
      <c r="C6332" t="s">
        <v>196</v>
      </c>
      <c r="D6332" t="s">
        <v>49</v>
      </c>
      <c r="E6332">
        <v>2</v>
      </c>
      <c r="F6332">
        <v>40000</v>
      </c>
    </row>
    <row r="6333" spans="1:6" x14ac:dyDescent="0.25">
      <c r="A6333">
        <v>31</v>
      </c>
      <c r="B6333" t="s">
        <v>6</v>
      </c>
      <c r="C6333" t="s">
        <v>185</v>
      </c>
      <c r="D6333" t="s">
        <v>14</v>
      </c>
      <c r="E6333">
        <v>3</v>
      </c>
      <c r="F6333">
        <v>50000</v>
      </c>
    </row>
    <row r="6334" spans="1:6" x14ac:dyDescent="0.25">
      <c r="A6334">
        <v>46</v>
      </c>
      <c r="B6334" t="s">
        <v>9</v>
      </c>
      <c r="C6334" t="s">
        <v>186</v>
      </c>
      <c r="D6334" t="s">
        <v>27</v>
      </c>
      <c r="E6334">
        <v>14</v>
      </c>
      <c r="F6334">
        <v>140000</v>
      </c>
    </row>
    <row r="6335" spans="1:6" x14ac:dyDescent="0.25">
      <c r="A6335">
        <v>27</v>
      </c>
      <c r="B6335" t="s">
        <v>6</v>
      </c>
      <c r="C6335" t="s">
        <v>196</v>
      </c>
      <c r="D6335" t="s">
        <v>49</v>
      </c>
      <c r="E6335">
        <v>2</v>
      </c>
      <c r="F6335">
        <v>40000</v>
      </c>
    </row>
    <row r="6336" spans="1:6" x14ac:dyDescent="0.25">
      <c r="A6336">
        <v>38</v>
      </c>
      <c r="B6336" t="s">
        <v>9</v>
      </c>
      <c r="C6336" t="s">
        <v>185</v>
      </c>
      <c r="D6336" t="s">
        <v>35</v>
      </c>
      <c r="E6336">
        <v>10</v>
      </c>
      <c r="F6336">
        <v>100000</v>
      </c>
    </row>
    <row r="6337" spans="1:6" x14ac:dyDescent="0.25">
      <c r="A6337">
        <v>24</v>
      </c>
      <c r="B6337" t="s">
        <v>6</v>
      </c>
      <c r="C6337" t="s">
        <v>12</v>
      </c>
      <c r="D6337" t="s">
        <v>69</v>
      </c>
      <c r="E6337">
        <v>1</v>
      </c>
      <c r="F6337">
        <v>30000</v>
      </c>
    </row>
    <row r="6338" spans="1:6" x14ac:dyDescent="0.25">
      <c r="A6338">
        <v>33</v>
      </c>
      <c r="B6338" t="s">
        <v>9</v>
      </c>
      <c r="C6338" t="s">
        <v>186</v>
      </c>
      <c r="D6338" t="s">
        <v>80</v>
      </c>
      <c r="E6338">
        <v>6</v>
      </c>
      <c r="F6338">
        <v>75000</v>
      </c>
    </row>
    <row r="6339" spans="1:6" x14ac:dyDescent="0.25">
      <c r="A6339">
        <v>29</v>
      </c>
      <c r="B6339" t="s">
        <v>6</v>
      </c>
      <c r="C6339" t="s">
        <v>196</v>
      </c>
      <c r="D6339" t="s">
        <v>82</v>
      </c>
      <c r="E6339">
        <v>2</v>
      </c>
      <c r="F6339">
        <v>40000</v>
      </c>
    </row>
    <row r="6340" spans="1:6" x14ac:dyDescent="0.25">
      <c r="A6340">
        <v>50</v>
      </c>
      <c r="B6340" t="s">
        <v>9</v>
      </c>
      <c r="C6340" t="s">
        <v>185</v>
      </c>
      <c r="D6340" t="s">
        <v>18</v>
      </c>
      <c r="E6340">
        <v>18</v>
      </c>
      <c r="F6340">
        <v>180000</v>
      </c>
    </row>
    <row r="6341" spans="1:6" x14ac:dyDescent="0.25">
      <c r="A6341">
        <v>35</v>
      </c>
      <c r="B6341" t="s">
        <v>6</v>
      </c>
      <c r="C6341" t="s">
        <v>12</v>
      </c>
      <c r="D6341" t="s">
        <v>124</v>
      </c>
      <c r="E6341">
        <v>8</v>
      </c>
      <c r="F6341">
        <v>80000</v>
      </c>
    </row>
    <row r="6342" spans="1:6" x14ac:dyDescent="0.25">
      <c r="A6342">
        <v>23</v>
      </c>
      <c r="B6342" t="s">
        <v>9</v>
      </c>
      <c r="C6342" t="s">
        <v>185</v>
      </c>
      <c r="D6342" t="s">
        <v>49</v>
      </c>
      <c r="E6342">
        <v>1</v>
      </c>
      <c r="F6342">
        <v>35000</v>
      </c>
    </row>
    <row r="6343" spans="1:6" x14ac:dyDescent="0.25">
      <c r="A6343">
        <v>41</v>
      </c>
      <c r="B6343" t="s">
        <v>6</v>
      </c>
      <c r="C6343" t="s">
        <v>186</v>
      </c>
      <c r="D6343" t="s">
        <v>57</v>
      </c>
      <c r="E6343">
        <v>12</v>
      </c>
      <c r="F6343">
        <v>120000</v>
      </c>
    </row>
    <row r="6344" spans="1:6" x14ac:dyDescent="0.25">
      <c r="A6344">
        <v>26</v>
      </c>
      <c r="B6344" t="s">
        <v>9</v>
      </c>
      <c r="C6344" t="s">
        <v>196</v>
      </c>
      <c r="D6344" t="s">
        <v>35</v>
      </c>
      <c r="E6344">
        <v>3</v>
      </c>
      <c r="F6344">
        <v>45000</v>
      </c>
    </row>
    <row r="6345" spans="1:6" x14ac:dyDescent="0.25">
      <c r="A6345">
        <v>32</v>
      </c>
      <c r="B6345" t="s">
        <v>6</v>
      </c>
      <c r="C6345" t="s">
        <v>185</v>
      </c>
      <c r="D6345" t="s">
        <v>30</v>
      </c>
      <c r="E6345">
        <v>7</v>
      </c>
      <c r="F6345">
        <v>90000</v>
      </c>
    </row>
    <row r="6346" spans="1:6" x14ac:dyDescent="0.25">
      <c r="A6346">
        <v>27</v>
      </c>
      <c r="B6346" t="s">
        <v>9</v>
      </c>
      <c r="C6346" t="s">
        <v>12</v>
      </c>
      <c r="D6346" t="s">
        <v>27</v>
      </c>
      <c r="E6346">
        <v>4</v>
      </c>
      <c r="F6346">
        <v>55000</v>
      </c>
    </row>
    <row r="6347" spans="1:6" x14ac:dyDescent="0.25">
      <c r="A6347">
        <v>43</v>
      </c>
      <c r="B6347" t="s">
        <v>6</v>
      </c>
      <c r="C6347" t="s">
        <v>186</v>
      </c>
      <c r="D6347" t="s">
        <v>80</v>
      </c>
      <c r="E6347">
        <v>16</v>
      </c>
      <c r="F6347">
        <v>160000</v>
      </c>
    </row>
    <row r="6348" spans="1:6" x14ac:dyDescent="0.25">
      <c r="A6348">
        <v>28</v>
      </c>
      <c r="B6348" t="s">
        <v>9</v>
      </c>
      <c r="C6348" t="s">
        <v>185</v>
      </c>
      <c r="D6348" t="s">
        <v>82</v>
      </c>
      <c r="E6348">
        <v>2</v>
      </c>
      <c r="F6348">
        <v>40000</v>
      </c>
    </row>
    <row r="6349" spans="1:6" x14ac:dyDescent="0.25">
      <c r="A6349">
        <v>47</v>
      </c>
      <c r="B6349" t="s">
        <v>6</v>
      </c>
      <c r="C6349" t="s">
        <v>12</v>
      </c>
      <c r="D6349" t="s">
        <v>124</v>
      </c>
      <c r="E6349">
        <v>17</v>
      </c>
      <c r="F6349">
        <v>170000</v>
      </c>
    </row>
    <row r="6350" spans="1:6" x14ac:dyDescent="0.25">
      <c r="A6350">
        <v>31</v>
      </c>
      <c r="B6350" t="s">
        <v>9</v>
      </c>
      <c r="C6350" t="s">
        <v>196</v>
      </c>
      <c r="D6350" t="s">
        <v>121</v>
      </c>
      <c r="E6350">
        <v>3</v>
      </c>
      <c r="F6350">
        <v>40000</v>
      </c>
    </row>
    <row r="6351" spans="1:6" x14ac:dyDescent="0.25">
      <c r="A6351">
        <v>38</v>
      </c>
      <c r="B6351" t="s">
        <v>6</v>
      </c>
      <c r="C6351" t="s">
        <v>186</v>
      </c>
      <c r="D6351" t="s">
        <v>57</v>
      </c>
      <c r="E6351">
        <v>9</v>
      </c>
      <c r="F6351">
        <v>95000</v>
      </c>
    </row>
    <row r="6352" spans="1:6" x14ac:dyDescent="0.25">
      <c r="A6352">
        <v>25</v>
      </c>
      <c r="B6352" t="s">
        <v>9</v>
      </c>
      <c r="C6352" t="s">
        <v>196</v>
      </c>
      <c r="D6352" t="s">
        <v>14</v>
      </c>
      <c r="E6352">
        <v>1</v>
      </c>
      <c r="F6352">
        <v>35000</v>
      </c>
    </row>
    <row r="6353" spans="1:6" x14ac:dyDescent="0.25">
      <c r="A6353">
        <v>39</v>
      </c>
      <c r="B6353" t="s">
        <v>6</v>
      </c>
      <c r="C6353" t="s">
        <v>185</v>
      </c>
      <c r="D6353" t="s">
        <v>18</v>
      </c>
      <c r="E6353">
        <v>11</v>
      </c>
      <c r="F6353">
        <v>110000</v>
      </c>
    </row>
    <row r="6354" spans="1:6" x14ac:dyDescent="0.25">
      <c r="A6354">
        <v>33</v>
      </c>
      <c r="B6354" t="s">
        <v>9</v>
      </c>
      <c r="C6354" t="s">
        <v>12</v>
      </c>
      <c r="D6354" t="s">
        <v>35</v>
      </c>
      <c r="E6354">
        <v>6</v>
      </c>
      <c r="F6354">
        <v>75000</v>
      </c>
    </row>
    <row r="6355" spans="1:6" x14ac:dyDescent="0.25">
      <c r="A6355">
        <v>27</v>
      </c>
      <c r="B6355" t="s">
        <v>6</v>
      </c>
      <c r="C6355" t="s">
        <v>186</v>
      </c>
      <c r="D6355" t="s">
        <v>69</v>
      </c>
      <c r="E6355">
        <v>3</v>
      </c>
      <c r="F6355">
        <v>50000</v>
      </c>
    </row>
    <row r="6356" spans="1:6" x14ac:dyDescent="0.25">
      <c r="A6356">
        <v>43</v>
      </c>
      <c r="B6356" t="s">
        <v>9</v>
      </c>
      <c r="C6356" t="s">
        <v>185</v>
      </c>
      <c r="D6356" t="s">
        <v>27</v>
      </c>
      <c r="E6356">
        <v>12</v>
      </c>
      <c r="F6356">
        <v>120000</v>
      </c>
    </row>
    <row r="6357" spans="1:6" x14ac:dyDescent="0.25">
      <c r="A6357">
        <v>28</v>
      </c>
      <c r="B6357" t="s">
        <v>6</v>
      </c>
      <c r="C6357" t="s">
        <v>196</v>
      </c>
      <c r="D6357" t="s">
        <v>49</v>
      </c>
      <c r="E6357">
        <v>2</v>
      </c>
      <c r="F6357">
        <v>40000</v>
      </c>
    </row>
    <row r="6358" spans="1:6" x14ac:dyDescent="0.25">
      <c r="A6358">
        <v>50</v>
      </c>
      <c r="B6358" t="s">
        <v>9</v>
      </c>
      <c r="C6358" t="s">
        <v>186</v>
      </c>
      <c r="D6358" t="s">
        <v>80</v>
      </c>
      <c r="E6358">
        <v>15</v>
      </c>
      <c r="F6358">
        <v>150000</v>
      </c>
    </row>
    <row r="6359" spans="1:6" x14ac:dyDescent="0.25">
      <c r="A6359">
        <v>36</v>
      </c>
      <c r="B6359" t="s">
        <v>6</v>
      </c>
      <c r="C6359" t="s">
        <v>185</v>
      </c>
      <c r="D6359" t="s">
        <v>82</v>
      </c>
      <c r="E6359">
        <v>5</v>
      </c>
      <c r="F6359">
        <v>70000</v>
      </c>
    </row>
    <row r="6360" spans="1:6" x14ac:dyDescent="0.25">
      <c r="A6360">
        <v>48</v>
      </c>
      <c r="B6360" t="s">
        <v>9</v>
      </c>
      <c r="C6360" t="s">
        <v>12</v>
      </c>
      <c r="D6360" t="s">
        <v>124</v>
      </c>
      <c r="E6360">
        <v>19</v>
      </c>
      <c r="F6360">
        <v>190000</v>
      </c>
    </row>
    <row r="6361" spans="1:6" x14ac:dyDescent="0.25">
      <c r="A6361">
        <v>31</v>
      </c>
      <c r="B6361" t="s">
        <v>6</v>
      </c>
      <c r="C6361" t="s">
        <v>196</v>
      </c>
      <c r="D6361" t="s">
        <v>121</v>
      </c>
      <c r="E6361">
        <v>3</v>
      </c>
      <c r="F6361">
        <v>40000</v>
      </c>
    </row>
    <row r="6362" spans="1:6" x14ac:dyDescent="0.25">
      <c r="A6362">
        <v>29</v>
      </c>
      <c r="B6362" t="s">
        <v>9</v>
      </c>
      <c r="C6362" t="s">
        <v>185</v>
      </c>
      <c r="D6362" t="s">
        <v>30</v>
      </c>
      <c r="E6362">
        <v>6</v>
      </c>
      <c r="F6362">
        <v>75000</v>
      </c>
    </row>
    <row r="6363" spans="1:6" x14ac:dyDescent="0.25">
      <c r="A6363">
        <v>45</v>
      </c>
      <c r="B6363" t="s">
        <v>6</v>
      </c>
      <c r="C6363" t="s">
        <v>186</v>
      </c>
      <c r="D6363" t="s">
        <v>57</v>
      </c>
      <c r="E6363">
        <v>14</v>
      </c>
      <c r="F6363">
        <v>140000</v>
      </c>
    </row>
    <row r="6364" spans="1:6" x14ac:dyDescent="0.25">
      <c r="A6364">
        <v>25</v>
      </c>
      <c r="B6364" t="s">
        <v>9</v>
      </c>
      <c r="C6364" t="s">
        <v>196</v>
      </c>
      <c r="D6364" t="s">
        <v>14</v>
      </c>
      <c r="E6364">
        <v>1</v>
      </c>
      <c r="F6364">
        <v>35000</v>
      </c>
    </row>
    <row r="6365" spans="1:6" x14ac:dyDescent="0.25">
      <c r="A6365">
        <v>41</v>
      </c>
      <c r="B6365" t="s">
        <v>6</v>
      </c>
      <c r="C6365" t="s">
        <v>185</v>
      </c>
      <c r="D6365" t="s">
        <v>35</v>
      </c>
      <c r="E6365">
        <v>12</v>
      </c>
      <c r="F6365">
        <v>120000</v>
      </c>
    </row>
    <row r="6366" spans="1:6" x14ac:dyDescent="0.25">
      <c r="A6366">
        <v>35</v>
      </c>
      <c r="B6366" t="s">
        <v>9</v>
      </c>
      <c r="C6366" t="s">
        <v>12</v>
      </c>
      <c r="D6366" t="s">
        <v>27</v>
      </c>
      <c r="E6366">
        <v>8</v>
      </c>
      <c r="F6366">
        <v>80000</v>
      </c>
    </row>
    <row r="6367" spans="1:6" x14ac:dyDescent="0.25">
      <c r="A6367">
        <v>23</v>
      </c>
      <c r="B6367" t="s">
        <v>6</v>
      </c>
      <c r="C6367" t="s">
        <v>185</v>
      </c>
      <c r="D6367" t="s">
        <v>49</v>
      </c>
      <c r="E6367">
        <v>1</v>
      </c>
      <c r="F6367">
        <v>35000</v>
      </c>
    </row>
    <row r="6368" spans="1:6" x14ac:dyDescent="0.25">
      <c r="A6368">
        <v>42</v>
      </c>
      <c r="B6368" t="s">
        <v>9</v>
      </c>
      <c r="C6368" t="s">
        <v>186</v>
      </c>
      <c r="D6368" t="s">
        <v>18</v>
      </c>
      <c r="E6368">
        <v>13</v>
      </c>
      <c r="F6368">
        <v>130000</v>
      </c>
    </row>
    <row r="6369" spans="1:6" x14ac:dyDescent="0.25">
      <c r="A6369">
        <v>26</v>
      </c>
      <c r="B6369" t="s">
        <v>6</v>
      </c>
      <c r="C6369" t="s">
        <v>196</v>
      </c>
      <c r="D6369" t="s">
        <v>69</v>
      </c>
      <c r="E6369">
        <v>2</v>
      </c>
      <c r="F6369">
        <v>40000</v>
      </c>
    </row>
    <row r="6370" spans="1:6" x14ac:dyDescent="0.25">
      <c r="A6370">
        <v>32</v>
      </c>
      <c r="B6370" t="s">
        <v>9</v>
      </c>
      <c r="C6370" t="s">
        <v>185</v>
      </c>
      <c r="D6370" t="s">
        <v>80</v>
      </c>
      <c r="E6370">
        <v>7</v>
      </c>
      <c r="F6370">
        <v>90000</v>
      </c>
    </row>
    <row r="6371" spans="1:6" x14ac:dyDescent="0.25">
      <c r="A6371">
        <v>27</v>
      </c>
      <c r="B6371" t="s">
        <v>6</v>
      </c>
      <c r="C6371" t="s">
        <v>12</v>
      </c>
      <c r="D6371" t="s">
        <v>82</v>
      </c>
      <c r="E6371">
        <v>4</v>
      </c>
      <c r="F6371">
        <v>55000</v>
      </c>
    </row>
    <row r="6372" spans="1:6" x14ac:dyDescent="0.25">
      <c r="A6372">
        <v>50</v>
      </c>
      <c r="B6372" t="s">
        <v>9</v>
      </c>
      <c r="C6372" t="s">
        <v>186</v>
      </c>
      <c r="D6372" t="s">
        <v>124</v>
      </c>
      <c r="E6372">
        <v>18</v>
      </c>
      <c r="F6372">
        <v>180000</v>
      </c>
    </row>
    <row r="6373" spans="1:6" x14ac:dyDescent="0.25">
      <c r="A6373">
        <v>36</v>
      </c>
      <c r="B6373" t="s">
        <v>6</v>
      </c>
      <c r="C6373" t="s">
        <v>185</v>
      </c>
      <c r="D6373" t="s">
        <v>121</v>
      </c>
      <c r="E6373">
        <v>3</v>
      </c>
      <c r="F6373">
        <v>45000</v>
      </c>
    </row>
    <row r="6374" spans="1:6" x14ac:dyDescent="0.25">
      <c r="A6374">
        <v>48</v>
      </c>
      <c r="B6374" t="s">
        <v>9</v>
      </c>
      <c r="C6374" t="s">
        <v>12</v>
      </c>
      <c r="D6374" t="s">
        <v>57</v>
      </c>
      <c r="E6374">
        <v>19</v>
      </c>
      <c r="F6374">
        <v>190000</v>
      </c>
    </row>
    <row r="6375" spans="1:6" x14ac:dyDescent="0.25">
      <c r="A6375">
        <v>31</v>
      </c>
      <c r="B6375" t="s">
        <v>6</v>
      </c>
      <c r="C6375" t="s">
        <v>196</v>
      </c>
      <c r="D6375" t="s">
        <v>14</v>
      </c>
      <c r="E6375">
        <v>3</v>
      </c>
      <c r="F6375">
        <v>50000</v>
      </c>
    </row>
    <row r="6376" spans="1:6" x14ac:dyDescent="0.25">
      <c r="A6376">
        <v>29</v>
      </c>
      <c r="B6376" t="s">
        <v>9</v>
      </c>
      <c r="C6376" t="s">
        <v>185</v>
      </c>
      <c r="D6376" t="s">
        <v>35</v>
      </c>
      <c r="E6376">
        <v>4</v>
      </c>
      <c r="F6376">
        <v>55000</v>
      </c>
    </row>
    <row r="6377" spans="1:6" x14ac:dyDescent="0.25">
      <c r="A6377">
        <v>45</v>
      </c>
      <c r="B6377" t="s">
        <v>6</v>
      </c>
      <c r="C6377" t="s">
        <v>186</v>
      </c>
      <c r="D6377" t="s">
        <v>27</v>
      </c>
      <c r="E6377">
        <v>13</v>
      </c>
      <c r="F6377">
        <v>130000</v>
      </c>
    </row>
    <row r="6378" spans="1:6" x14ac:dyDescent="0.25">
      <c r="A6378">
        <v>25</v>
      </c>
      <c r="B6378" t="s">
        <v>9</v>
      </c>
      <c r="C6378" t="s">
        <v>196</v>
      </c>
      <c r="D6378" t="s">
        <v>49</v>
      </c>
      <c r="E6378">
        <v>1</v>
      </c>
      <c r="F6378">
        <v>35000</v>
      </c>
    </row>
    <row r="6379" spans="1:6" x14ac:dyDescent="0.25">
      <c r="A6379">
        <v>41</v>
      </c>
      <c r="B6379" t="s">
        <v>6</v>
      </c>
      <c r="C6379" t="s">
        <v>185</v>
      </c>
      <c r="D6379" t="s">
        <v>80</v>
      </c>
      <c r="E6379">
        <v>12</v>
      </c>
      <c r="F6379">
        <v>120000</v>
      </c>
    </row>
    <row r="6380" spans="1:6" x14ac:dyDescent="0.25">
      <c r="A6380">
        <v>35</v>
      </c>
      <c r="B6380" t="s">
        <v>9</v>
      </c>
      <c r="C6380" t="s">
        <v>12</v>
      </c>
      <c r="D6380" t="s">
        <v>124</v>
      </c>
      <c r="E6380">
        <v>9</v>
      </c>
      <c r="F6380">
        <v>95000</v>
      </c>
    </row>
    <row r="6381" spans="1:6" x14ac:dyDescent="0.25">
      <c r="A6381">
        <v>23</v>
      </c>
      <c r="B6381" t="s">
        <v>6</v>
      </c>
      <c r="C6381" t="s">
        <v>185</v>
      </c>
      <c r="D6381" t="s">
        <v>82</v>
      </c>
      <c r="E6381">
        <v>1</v>
      </c>
      <c r="F6381">
        <v>35000</v>
      </c>
    </row>
    <row r="6382" spans="1:6" x14ac:dyDescent="0.25">
      <c r="A6382">
        <v>42</v>
      </c>
      <c r="B6382" t="s">
        <v>9</v>
      </c>
      <c r="C6382" t="s">
        <v>186</v>
      </c>
      <c r="D6382" t="s">
        <v>69</v>
      </c>
      <c r="E6382">
        <v>14</v>
      </c>
      <c r="F6382">
        <v>140000</v>
      </c>
    </row>
    <row r="6383" spans="1:6" x14ac:dyDescent="0.25">
      <c r="A6383">
        <v>26</v>
      </c>
      <c r="B6383" t="s">
        <v>6</v>
      </c>
      <c r="C6383" t="s">
        <v>196</v>
      </c>
      <c r="D6383" t="s">
        <v>18</v>
      </c>
      <c r="E6383">
        <v>2</v>
      </c>
      <c r="F6383">
        <v>40000</v>
      </c>
    </row>
    <row r="6384" spans="1:6" x14ac:dyDescent="0.25">
      <c r="A6384">
        <v>32</v>
      </c>
      <c r="B6384" t="s">
        <v>9</v>
      </c>
      <c r="C6384" t="s">
        <v>185</v>
      </c>
      <c r="D6384" t="s">
        <v>57</v>
      </c>
      <c r="E6384">
        <v>8</v>
      </c>
      <c r="F6384">
        <v>80000</v>
      </c>
    </row>
    <row r="6385" spans="1:6" x14ac:dyDescent="0.25">
      <c r="A6385">
        <v>27</v>
      </c>
      <c r="B6385" t="s">
        <v>6</v>
      </c>
      <c r="C6385" t="s">
        <v>12</v>
      </c>
      <c r="D6385" t="s">
        <v>27</v>
      </c>
      <c r="E6385">
        <v>4</v>
      </c>
      <c r="F6385">
        <v>55000</v>
      </c>
    </row>
    <row r="6386" spans="1:6" x14ac:dyDescent="0.25">
      <c r="A6386">
        <v>50</v>
      </c>
      <c r="B6386" t="s">
        <v>9</v>
      </c>
      <c r="C6386" t="s">
        <v>186</v>
      </c>
      <c r="D6386" t="s">
        <v>80</v>
      </c>
      <c r="E6386">
        <v>19</v>
      </c>
      <c r="F6386">
        <v>190000</v>
      </c>
    </row>
    <row r="6387" spans="1:6" x14ac:dyDescent="0.25">
      <c r="A6387">
        <v>36</v>
      </c>
      <c r="B6387" t="s">
        <v>6</v>
      </c>
      <c r="C6387" t="s">
        <v>185</v>
      </c>
      <c r="D6387" t="s">
        <v>30</v>
      </c>
      <c r="E6387">
        <v>6</v>
      </c>
      <c r="F6387">
        <v>75000</v>
      </c>
    </row>
    <row r="6388" spans="1:6" x14ac:dyDescent="0.25">
      <c r="A6388">
        <v>48</v>
      </c>
      <c r="B6388" t="s">
        <v>9</v>
      </c>
      <c r="C6388" t="s">
        <v>12</v>
      </c>
      <c r="D6388" t="s">
        <v>124</v>
      </c>
      <c r="E6388">
        <v>17</v>
      </c>
      <c r="F6388">
        <v>170000</v>
      </c>
    </row>
    <row r="6389" spans="1:6" x14ac:dyDescent="0.25">
      <c r="A6389">
        <v>31</v>
      </c>
      <c r="B6389" t="s">
        <v>6</v>
      </c>
      <c r="C6389" t="s">
        <v>196</v>
      </c>
      <c r="D6389" t="s">
        <v>14</v>
      </c>
      <c r="E6389">
        <v>3</v>
      </c>
      <c r="F6389">
        <v>50000</v>
      </c>
    </row>
    <row r="6390" spans="1:6" x14ac:dyDescent="0.25">
      <c r="A6390">
        <v>29</v>
      </c>
      <c r="B6390" t="s">
        <v>9</v>
      </c>
      <c r="C6390" t="s">
        <v>185</v>
      </c>
      <c r="D6390" t="s">
        <v>35</v>
      </c>
      <c r="E6390">
        <v>4</v>
      </c>
      <c r="F6390">
        <v>55000</v>
      </c>
    </row>
    <row r="6391" spans="1:6" x14ac:dyDescent="0.25">
      <c r="A6391">
        <v>45</v>
      </c>
      <c r="B6391" t="s">
        <v>6</v>
      </c>
      <c r="C6391" t="s">
        <v>186</v>
      </c>
      <c r="D6391" t="s">
        <v>27</v>
      </c>
      <c r="E6391">
        <v>13</v>
      </c>
      <c r="F6391">
        <v>130000</v>
      </c>
    </row>
    <row r="6392" spans="1:6" x14ac:dyDescent="0.25">
      <c r="A6392">
        <v>25</v>
      </c>
      <c r="B6392" t="s">
        <v>9</v>
      </c>
      <c r="C6392" t="s">
        <v>196</v>
      </c>
      <c r="D6392" t="s">
        <v>49</v>
      </c>
      <c r="E6392">
        <v>1</v>
      </c>
      <c r="F6392">
        <v>35000</v>
      </c>
    </row>
    <row r="6393" spans="1:6" x14ac:dyDescent="0.25">
      <c r="A6393">
        <v>41</v>
      </c>
      <c r="B6393" t="s">
        <v>6</v>
      </c>
      <c r="C6393" t="s">
        <v>185</v>
      </c>
      <c r="D6393" t="s">
        <v>80</v>
      </c>
      <c r="E6393">
        <v>12</v>
      </c>
      <c r="F6393">
        <v>120000</v>
      </c>
    </row>
    <row r="6394" spans="1:6" x14ac:dyDescent="0.25">
      <c r="A6394">
        <v>35</v>
      </c>
      <c r="B6394" t="s">
        <v>9</v>
      </c>
      <c r="C6394" t="s">
        <v>12</v>
      </c>
      <c r="D6394" t="s">
        <v>124</v>
      </c>
      <c r="E6394">
        <v>9</v>
      </c>
      <c r="F6394">
        <v>95000</v>
      </c>
    </row>
    <row r="6395" spans="1:6" x14ac:dyDescent="0.25">
      <c r="A6395">
        <v>23</v>
      </c>
      <c r="B6395" t="s">
        <v>6</v>
      </c>
      <c r="C6395" t="s">
        <v>185</v>
      </c>
      <c r="D6395" t="s">
        <v>82</v>
      </c>
      <c r="E6395">
        <v>1</v>
      </c>
      <c r="F6395">
        <v>35000</v>
      </c>
    </row>
    <row r="6396" spans="1:6" x14ac:dyDescent="0.25">
      <c r="A6396">
        <v>42</v>
      </c>
      <c r="B6396" t="s">
        <v>9</v>
      </c>
      <c r="C6396" t="s">
        <v>186</v>
      </c>
      <c r="D6396" t="s">
        <v>69</v>
      </c>
      <c r="E6396">
        <v>14</v>
      </c>
      <c r="F6396">
        <v>140000</v>
      </c>
    </row>
    <row r="6397" spans="1:6" x14ac:dyDescent="0.25">
      <c r="A6397">
        <v>26</v>
      </c>
      <c r="B6397" t="s">
        <v>6</v>
      </c>
      <c r="C6397" t="s">
        <v>196</v>
      </c>
      <c r="D6397" t="s">
        <v>18</v>
      </c>
      <c r="E6397">
        <v>2</v>
      </c>
      <c r="F6397">
        <v>40000</v>
      </c>
    </row>
    <row r="6398" spans="1:6" x14ac:dyDescent="0.25">
      <c r="A6398">
        <v>32</v>
      </c>
      <c r="B6398" t="s">
        <v>9</v>
      </c>
      <c r="C6398" t="s">
        <v>185</v>
      </c>
      <c r="D6398" t="s">
        <v>57</v>
      </c>
      <c r="E6398">
        <v>8</v>
      </c>
      <c r="F6398">
        <v>80000</v>
      </c>
    </row>
    <row r="6399" spans="1:6" x14ac:dyDescent="0.25">
      <c r="A6399">
        <v>27</v>
      </c>
      <c r="B6399" t="s">
        <v>6</v>
      </c>
      <c r="C6399" t="s">
        <v>12</v>
      </c>
      <c r="D6399" t="s">
        <v>27</v>
      </c>
      <c r="E6399">
        <v>4</v>
      </c>
      <c r="F6399">
        <v>55000</v>
      </c>
    </row>
    <row r="6400" spans="1:6" x14ac:dyDescent="0.25">
      <c r="A6400">
        <v>50</v>
      </c>
      <c r="B6400" t="s">
        <v>9</v>
      </c>
      <c r="C6400" t="s">
        <v>186</v>
      </c>
      <c r="D6400" t="s">
        <v>80</v>
      </c>
      <c r="E6400">
        <v>19</v>
      </c>
      <c r="F6400">
        <v>190000</v>
      </c>
    </row>
    <row r="6401" spans="1:6" x14ac:dyDescent="0.25">
      <c r="A6401">
        <v>36</v>
      </c>
      <c r="B6401" t="s">
        <v>6</v>
      </c>
      <c r="C6401" t="s">
        <v>185</v>
      </c>
      <c r="D6401" t="s">
        <v>30</v>
      </c>
      <c r="E6401">
        <v>6</v>
      </c>
      <c r="F6401">
        <v>75000</v>
      </c>
    </row>
    <row r="6402" spans="1:6" x14ac:dyDescent="0.25">
      <c r="A6402">
        <v>48</v>
      </c>
      <c r="B6402" t="s">
        <v>9</v>
      </c>
      <c r="C6402" t="s">
        <v>12</v>
      </c>
      <c r="D6402" t="s">
        <v>124</v>
      </c>
      <c r="E6402">
        <v>17</v>
      </c>
      <c r="F6402">
        <v>170000</v>
      </c>
    </row>
    <row r="6403" spans="1:6" x14ac:dyDescent="0.25">
      <c r="A6403">
        <v>31</v>
      </c>
      <c r="B6403" t="s">
        <v>6</v>
      </c>
      <c r="C6403" t="s">
        <v>196</v>
      </c>
      <c r="D6403" t="s">
        <v>14</v>
      </c>
      <c r="E6403">
        <v>3</v>
      </c>
      <c r="F6403">
        <v>50000</v>
      </c>
    </row>
    <row r="6404" spans="1:6" x14ac:dyDescent="0.25">
      <c r="A6404">
        <v>29</v>
      </c>
      <c r="B6404" t="s">
        <v>9</v>
      </c>
      <c r="C6404" t="s">
        <v>185</v>
      </c>
      <c r="D6404" t="s">
        <v>35</v>
      </c>
      <c r="E6404">
        <v>4</v>
      </c>
      <c r="F6404">
        <v>55000</v>
      </c>
    </row>
    <row r="6405" spans="1:6" x14ac:dyDescent="0.25">
      <c r="A6405">
        <v>45</v>
      </c>
      <c r="B6405" t="s">
        <v>6</v>
      </c>
      <c r="C6405" t="s">
        <v>186</v>
      </c>
      <c r="D6405" t="s">
        <v>27</v>
      </c>
      <c r="E6405">
        <v>13</v>
      </c>
      <c r="F6405">
        <v>130000</v>
      </c>
    </row>
    <row r="6406" spans="1:6" x14ac:dyDescent="0.25">
      <c r="A6406">
        <v>25</v>
      </c>
      <c r="B6406" t="s">
        <v>9</v>
      </c>
      <c r="C6406" t="s">
        <v>196</v>
      </c>
      <c r="D6406" t="s">
        <v>49</v>
      </c>
      <c r="E6406">
        <v>1</v>
      </c>
      <c r="F6406">
        <v>35000</v>
      </c>
    </row>
    <row r="6407" spans="1:6" x14ac:dyDescent="0.25">
      <c r="A6407">
        <v>41</v>
      </c>
      <c r="B6407" t="s">
        <v>6</v>
      </c>
      <c r="C6407" t="s">
        <v>185</v>
      </c>
      <c r="D6407" t="s">
        <v>80</v>
      </c>
      <c r="E6407">
        <v>12</v>
      </c>
      <c r="F6407">
        <v>120000</v>
      </c>
    </row>
    <row r="6408" spans="1:6" x14ac:dyDescent="0.25">
      <c r="A6408">
        <v>35</v>
      </c>
      <c r="B6408" t="s">
        <v>9</v>
      </c>
      <c r="C6408" t="s">
        <v>12</v>
      </c>
      <c r="D6408" t="s">
        <v>124</v>
      </c>
      <c r="E6408">
        <v>9</v>
      </c>
      <c r="F6408">
        <v>95000</v>
      </c>
    </row>
    <row r="6409" spans="1:6" x14ac:dyDescent="0.25">
      <c r="A6409">
        <v>23</v>
      </c>
      <c r="B6409" t="s">
        <v>6</v>
      </c>
      <c r="C6409" t="s">
        <v>185</v>
      </c>
      <c r="D6409" t="s">
        <v>82</v>
      </c>
      <c r="E6409">
        <v>1</v>
      </c>
      <c r="F6409">
        <v>35000</v>
      </c>
    </row>
    <row r="6410" spans="1:6" x14ac:dyDescent="0.25">
      <c r="A6410">
        <v>42</v>
      </c>
      <c r="B6410" t="s">
        <v>9</v>
      </c>
      <c r="C6410" t="s">
        <v>186</v>
      </c>
      <c r="D6410" t="s">
        <v>69</v>
      </c>
      <c r="E6410">
        <v>14</v>
      </c>
      <c r="F6410">
        <v>140000</v>
      </c>
    </row>
    <row r="6411" spans="1:6" x14ac:dyDescent="0.25">
      <c r="A6411">
        <v>26</v>
      </c>
      <c r="B6411" t="s">
        <v>6</v>
      </c>
      <c r="C6411" t="s">
        <v>196</v>
      </c>
      <c r="D6411" t="s">
        <v>18</v>
      </c>
      <c r="E6411">
        <v>2</v>
      </c>
      <c r="F6411">
        <v>40000</v>
      </c>
    </row>
    <row r="6412" spans="1:6" x14ac:dyDescent="0.25">
      <c r="A6412">
        <v>32</v>
      </c>
      <c r="B6412" t="s">
        <v>9</v>
      </c>
      <c r="C6412" t="s">
        <v>185</v>
      </c>
      <c r="D6412" t="s">
        <v>57</v>
      </c>
      <c r="E6412">
        <v>8</v>
      </c>
      <c r="F6412">
        <v>80000</v>
      </c>
    </row>
    <row r="6413" spans="1:6" x14ac:dyDescent="0.25">
      <c r="A6413">
        <v>27</v>
      </c>
      <c r="B6413" t="s">
        <v>6</v>
      </c>
      <c r="C6413" t="s">
        <v>12</v>
      </c>
      <c r="D6413" t="s">
        <v>27</v>
      </c>
      <c r="E6413">
        <v>4</v>
      </c>
      <c r="F6413">
        <v>55000</v>
      </c>
    </row>
    <row r="6414" spans="1:6" x14ac:dyDescent="0.25">
      <c r="A6414">
        <v>50</v>
      </c>
      <c r="B6414" t="s">
        <v>9</v>
      </c>
      <c r="C6414" t="s">
        <v>186</v>
      </c>
      <c r="D6414" t="s">
        <v>80</v>
      </c>
      <c r="E6414">
        <v>19</v>
      </c>
      <c r="F6414">
        <v>190000</v>
      </c>
    </row>
    <row r="6415" spans="1:6" x14ac:dyDescent="0.25">
      <c r="A6415">
        <v>36</v>
      </c>
      <c r="B6415" t="s">
        <v>6</v>
      </c>
      <c r="C6415" t="s">
        <v>185</v>
      </c>
      <c r="D6415" t="s">
        <v>30</v>
      </c>
      <c r="E6415">
        <v>6</v>
      </c>
      <c r="F6415">
        <v>75000</v>
      </c>
    </row>
    <row r="6416" spans="1:6" x14ac:dyDescent="0.25">
      <c r="A6416">
        <v>48</v>
      </c>
      <c r="B6416" t="s">
        <v>9</v>
      </c>
      <c r="C6416" t="s">
        <v>12</v>
      </c>
      <c r="D6416" t="s">
        <v>124</v>
      </c>
      <c r="E6416">
        <v>17</v>
      </c>
      <c r="F6416">
        <v>170000</v>
      </c>
    </row>
    <row r="6417" spans="1:6" x14ac:dyDescent="0.25">
      <c r="A6417">
        <v>31</v>
      </c>
      <c r="B6417" t="s">
        <v>6</v>
      </c>
      <c r="C6417" t="s">
        <v>196</v>
      </c>
      <c r="D6417" t="s">
        <v>14</v>
      </c>
      <c r="E6417">
        <v>3</v>
      </c>
      <c r="F6417">
        <v>50000</v>
      </c>
    </row>
    <row r="6418" spans="1:6" x14ac:dyDescent="0.25">
      <c r="A6418">
        <v>29</v>
      </c>
      <c r="B6418" t="s">
        <v>9</v>
      </c>
      <c r="C6418" t="s">
        <v>185</v>
      </c>
      <c r="D6418" t="s">
        <v>35</v>
      </c>
      <c r="E6418">
        <v>4</v>
      </c>
      <c r="F6418">
        <v>55000</v>
      </c>
    </row>
    <row r="6419" spans="1:6" x14ac:dyDescent="0.25">
      <c r="A6419">
        <v>45</v>
      </c>
      <c r="B6419" t="s">
        <v>6</v>
      </c>
      <c r="C6419" t="s">
        <v>186</v>
      </c>
      <c r="D6419" t="s">
        <v>27</v>
      </c>
      <c r="E6419">
        <v>13</v>
      </c>
      <c r="F6419">
        <v>130000</v>
      </c>
    </row>
    <row r="6420" spans="1:6" x14ac:dyDescent="0.25">
      <c r="A6420">
        <v>25</v>
      </c>
      <c r="B6420" t="s">
        <v>9</v>
      </c>
      <c r="C6420" t="s">
        <v>196</v>
      </c>
      <c r="D6420" t="s">
        <v>49</v>
      </c>
      <c r="E6420">
        <v>1</v>
      </c>
      <c r="F6420">
        <v>35000</v>
      </c>
    </row>
    <row r="6421" spans="1:6" x14ac:dyDescent="0.25">
      <c r="A6421">
        <v>41</v>
      </c>
      <c r="B6421" t="s">
        <v>6</v>
      </c>
      <c r="C6421" t="s">
        <v>185</v>
      </c>
      <c r="D6421" t="s">
        <v>80</v>
      </c>
      <c r="E6421">
        <v>12</v>
      </c>
      <c r="F6421">
        <v>120000</v>
      </c>
    </row>
    <row r="6422" spans="1:6" x14ac:dyDescent="0.25">
      <c r="A6422">
        <v>35</v>
      </c>
      <c r="B6422" t="s">
        <v>9</v>
      </c>
      <c r="C6422" t="s">
        <v>12</v>
      </c>
      <c r="D6422" t="s">
        <v>124</v>
      </c>
      <c r="E6422">
        <v>9</v>
      </c>
      <c r="F6422">
        <v>95000</v>
      </c>
    </row>
    <row r="6423" spans="1:6" x14ac:dyDescent="0.25">
      <c r="A6423">
        <v>23</v>
      </c>
      <c r="B6423" t="s">
        <v>6</v>
      </c>
      <c r="C6423" t="s">
        <v>185</v>
      </c>
      <c r="D6423" t="s">
        <v>82</v>
      </c>
      <c r="E6423">
        <v>1</v>
      </c>
      <c r="F6423">
        <v>35000</v>
      </c>
    </row>
    <row r="6424" spans="1:6" x14ac:dyDescent="0.25">
      <c r="A6424">
        <v>42</v>
      </c>
      <c r="B6424" t="s">
        <v>9</v>
      </c>
      <c r="C6424" t="s">
        <v>186</v>
      </c>
      <c r="D6424" t="s">
        <v>69</v>
      </c>
      <c r="E6424">
        <v>14</v>
      </c>
      <c r="F6424">
        <v>140000</v>
      </c>
    </row>
    <row r="6425" spans="1:6" x14ac:dyDescent="0.25">
      <c r="A6425">
        <v>26</v>
      </c>
      <c r="B6425" t="s">
        <v>6</v>
      </c>
      <c r="C6425" t="s">
        <v>196</v>
      </c>
      <c r="D6425" t="s">
        <v>18</v>
      </c>
      <c r="E6425">
        <v>2</v>
      </c>
      <c r="F6425">
        <v>40000</v>
      </c>
    </row>
    <row r="6426" spans="1:6" x14ac:dyDescent="0.25">
      <c r="A6426">
        <v>32</v>
      </c>
      <c r="B6426" t="s">
        <v>9</v>
      </c>
      <c r="C6426" t="s">
        <v>185</v>
      </c>
      <c r="D6426" t="s">
        <v>57</v>
      </c>
      <c r="E6426">
        <v>8</v>
      </c>
      <c r="F6426">
        <v>80000</v>
      </c>
    </row>
    <row r="6427" spans="1:6" x14ac:dyDescent="0.25">
      <c r="A6427">
        <v>27</v>
      </c>
      <c r="B6427" t="s">
        <v>6</v>
      </c>
      <c r="C6427" t="s">
        <v>12</v>
      </c>
      <c r="D6427" t="s">
        <v>27</v>
      </c>
      <c r="E6427">
        <v>4</v>
      </c>
      <c r="F6427">
        <v>55000</v>
      </c>
    </row>
    <row r="6428" spans="1:6" x14ac:dyDescent="0.25">
      <c r="A6428">
        <v>50</v>
      </c>
      <c r="B6428" t="s">
        <v>9</v>
      </c>
      <c r="C6428" t="s">
        <v>186</v>
      </c>
      <c r="D6428" t="s">
        <v>80</v>
      </c>
      <c r="E6428">
        <v>19</v>
      </c>
      <c r="F6428">
        <v>190000</v>
      </c>
    </row>
    <row r="6429" spans="1:6" x14ac:dyDescent="0.25">
      <c r="A6429">
        <v>36</v>
      </c>
      <c r="B6429" t="s">
        <v>6</v>
      </c>
      <c r="C6429" t="s">
        <v>185</v>
      </c>
      <c r="D6429" t="s">
        <v>30</v>
      </c>
      <c r="E6429">
        <v>6</v>
      </c>
      <c r="F6429">
        <v>75000</v>
      </c>
    </row>
    <row r="6430" spans="1:6" x14ac:dyDescent="0.25">
      <c r="A6430">
        <v>48</v>
      </c>
      <c r="B6430" t="s">
        <v>9</v>
      </c>
      <c r="C6430" t="s">
        <v>12</v>
      </c>
      <c r="D6430" t="s">
        <v>124</v>
      </c>
      <c r="E6430">
        <v>17</v>
      </c>
      <c r="F6430">
        <v>170000</v>
      </c>
    </row>
    <row r="6431" spans="1:6" x14ac:dyDescent="0.25">
      <c r="A6431">
        <v>31</v>
      </c>
      <c r="B6431" t="s">
        <v>6</v>
      </c>
      <c r="C6431" t="s">
        <v>196</v>
      </c>
      <c r="D6431" t="s">
        <v>14</v>
      </c>
      <c r="E6431">
        <v>3</v>
      </c>
      <c r="F6431">
        <v>50000</v>
      </c>
    </row>
    <row r="6432" spans="1:6" x14ac:dyDescent="0.25">
      <c r="A6432">
        <v>29</v>
      </c>
      <c r="B6432" t="s">
        <v>9</v>
      </c>
      <c r="C6432" t="s">
        <v>185</v>
      </c>
      <c r="D6432" t="s">
        <v>35</v>
      </c>
      <c r="E6432">
        <v>4</v>
      </c>
      <c r="F6432">
        <v>55000</v>
      </c>
    </row>
    <row r="6433" spans="1:6" x14ac:dyDescent="0.25">
      <c r="A6433">
        <v>45</v>
      </c>
      <c r="B6433" t="s">
        <v>6</v>
      </c>
      <c r="C6433" t="s">
        <v>186</v>
      </c>
      <c r="D6433" t="s">
        <v>27</v>
      </c>
      <c r="E6433">
        <v>13</v>
      </c>
      <c r="F6433">
        <v>130000</v>
      </c>
    </row>
    <row r="6434" spans="1:6" x14ac:dyDescent="0.25">
      <c r="A6434">
        <v>25</v>
      </c>
      <c r="B6434" t="s">
        <v>9</v>
      </c>
      <c r="C6434" t="s">
        <v>196</v>
      </c>
      <c r="D6434" t="s">
        <v>49</v>
      </c>
      <c r="E6434">
        <v>1</v>
      </c>
      <c r="F6434">
        <v>35000</v>
      </c>
    </row>
    <row r="6435" spans="1:6" x14ac:dyDescent="0.25">
      <c r="A6435">
        <v>41</v>
      </c>
      <c r="B6435" t="s">
        <v>6</v>
      </c>
      <c r="C6435" t="s">
        <v>185</v>
      </c>
      <c r="D6435" t="s">
        <v>80</v>
      </c>
      <c r="E6435">
        <v>12</v>
      </c>
      <c r="F6435">
        <v>120000</v>
      </c>
    </row>
    <row r="6436" spans="1:6" x14ac:dyDescent="0.25">
      <c r="A6436">
        <v>35</v>
      </c>
      <c r="B6436" t="s">
        <v>9</v>
      </c>
      <c r="C6436" t="s">
        <v>12</v>
      </c>
      <c r="D6436" t="s">
        <v>124</v>
      </c>
      <c r="E6436">
        <v>9</v>
      </c>
      <c r="F6436">
        <v>95000</v>
      </c>
    </row>
    <row r="6437" spans="1:6" x14ac:dyDescent="0.25">
      <c r="A6437">
        <v>23</v>
      </c>
      <c r="B6437" t="s">
        <v>6</v>
      </c>
      <c r="C6437" t="s">
        <v>185</v>
      </c>
      <c r="D6437" t="s">
        <v>82</v>
      </c>
      <c r="E6437">
        <v>1</v>
      </c>
      <c r="F6437">
        <v>35000</v>
      </c>
    </row>
    <row r="6438" spans="1:6" x14ac:dyDescent="0.25">
      <c r="A6438">
        <v>42</v>
      </c>
      <c r="B6438" t="s">
        <v>9</v>
      </c>
      <c r="C6438" t="s">
        <v>186</v>
      </c>
      <c r="D6438" t="s">
        <v>69</v>
      </c>
      <c r="E6438">
        <v>14</v>
      </c>
      <c r="F6438">
        <v>140000</v>
      </c>
    </row>
    <row r="6439" spans="1:6" x14ac:dyDescent="0.25">
      <c r="A6439">
        <v>26</v>
      </c>
      <c r="B6439" t="s">
        <v>6</v>
      </c>
      <c r="C6439" t="s">
        <v>196</v>
      </c>
      <c r="D6439" t="s">
        <v>18</v>
      </c>
      <c r="E6439">
        <v>2</v>
      </c>
      <c r="F6439">
        <v>40000</v>
      </c>
    </row>
    <row r="6440" spans="1:6" x14ac:dyDescent="0.25">
      <c r="A6440">
        <v>32</v>
      </c>
      <c r="B6440" t="s">
        <v>9</v>
      </c>
      <c r="C6440" t="s">
        <v>185</v>
      </c>
      <c r="D6440" t="s">
        <v>57</v>
      </c>
      <c r="E6440">
        <v>8</v>
      </c>
      <c r="F6440">
        <v>80000</v>
      </c>
    </row>
    <row r="6441" spans="1:6" x14ac:dyDescent="0.25">
      <c r="A6441">
        <v>27</v>
      </c>
      <c r="B6441" t="s">
        <v>6</v>
      </c>
      <c r="C6441" t="s">
        <v>12</v>
      </c>
      <c r="D6441" t="s">
        <v>27</v>
      </c>
      <c r="E6441">
        <v>4</v>
      </c>
      <c r="F6441">
        <v>55000</v>
      </c>
    </row>
    <row r="6442" spans="1:6" x14ac:dyDescent="0.25">
      <c r="A6442">
        <v>50</v>
      </c>
      <c r="B6442" t="s">
        <v>9</v>
      </c>
      <c r="C6442" t="s">
        <v>186</v>
      </c>
      <c r="D6442" t="s">
        <v>80</v>
      </c>
      <c r="E6442">
        <v>19</v>
      </c>
      <c r="F6442">
        <v>190000</v>
      </c>
    </row>
    <row r="6443" spans="1:6" x14ac:dyDescent="0.25">
      <c r="A6443">
        <v>36</v>
      </c>
      <c r="B6443" t="s">
        <v>6</v>
      </c>
      <c r="C6443" t="s">
        <v>185</v>
      </c>
      <c r="D6443" t="s">
        <v>30</v>
      </c>
      <c r="E6443">
        <v>6</v>
      </c>
      <c r="F6443">
        <v>75000</v>
      </c>
    </row>
    <row r="6444" spans="1:6" x14ac:dyDescent="0.25">
      <c r="A6444">
        <v>48</v>
      </c>
      <c r="B6444" t="s">
        <v>9</v>
      </c>
      <c r="C6444" t="s">
        <v>12</v>
      </c>
      <c r="D6444" t="s">
        <v>124</v>
      </c>
      <c r="E6444">
        <v>17</v>
      </c>
      <c r="F6444">
        <v>170000</v>
      </c>
    </row>
    <row r="6445" spans="1:6" x14ac:dyDescent="0.25">
      <c r="A6445">
        <v>31</v>
      </c>
      <c r="B6445" t="s">
        <v>6</v>
      </c>
      <c r="C6445" t="s">
        <v>196</v>
      </c>
      <c r="D6445" t="s">
        <v>14</v>
      </c>
      <c r="E6445">
        <v>3</v>
      </c>
      <c r="F6445">
        <v>50000</v>
      </c>
    </row>
    <row r="6446" spans="1:6" x14ac:dyDescent="0.25">
      <c r="A6446">
        <v>29</v>
      </c>
      <c r="B6446" t="s">
        <v>9</v>
      </c>
      <c r="C6446" t="s">
        <v>185</v>
      </c>
      <c r="D6446" t="s">
        <v>35</v>
      </c>
      <c r="E6446">
        <v>4</v>
      </c>
      <c r="F6446">
        <v>55000</v>
      </c>
    </row>
    <row r="6447" spans="1:6" x14ac:dyDescent="0.25">
      <c r="A6447">
        <v>45</v>
      </c>
      <c r="B6447" t="s">
        <v>6</v>
      </c>
      <c r="C6447" t="s">
        <v>186</v>
      </c>
      <c r="D6447" t="s">
        <v>27</v>
      </c>
      <c r="E6447">
        <v>13</v>
      </c>
      <c r="F6447">
        <v>130000</v>
      </c>
    </row>
    <row r="6448" spans="1:6" x14ac:dyDescent="0.25">
      <c r="A6448">
        <v>25</v>
      </c>
      <c r="B6448" t="s">
        <v>9</v>
      </c>
      <c r="C6448" t="s">
        <v>196</v>
      </c>
      <c r="D6448" t="s">
        <v>49</v>
      </c>
      <c r="E6448">
        <v>1</v>
      </c>
      <c r="F6448">
        <v>35000</v>
      </c>
    </row>
    <row r="6449" spans="1:6" x14ac:dyDescent="0.25">
      <c r="A6449">
        <v>41</v>
      </c>
      <c r="B6449" t="s">
        <v>6</v>
      </c>
      <c r="C6449" t="s">
        <v>185</v>
      </c>
      <c r="D6449" t="s">
        <v>80</v>
      </c>
      <c r="E6449">
        <v>12</v>
      </c>
      <c r="F6449">
        <v>120000</v>
      </c>
    </row>
    <row r="6450" spans="1:6" x14ac:dyDescent="0.25">
      <c r="A6450">
        <v>35</v>
      </c>
      <c r="B6450" t="s">
        <v>9</v>
      </c>
      <c r="C6450" t="s">
        <v>12</v>
      </c>
      <c r="D6450" t="s">
        <v>124</v>
      </c>
      <c r="E6450">
        <v>9</v>
      </c>
      <c r="F6450">
        <v>95000</v>
      </c>
    </row>
    <row r="6451" spans="1:6" x14ac:dyDescent="0.25">
      <c r="A6451">
        <v>23</v>
      </c>
      <c r="B6451" t="s">
        <v>6</v>
      </c>
      <c r="C6451" t="s">
        <v>185</v>
      </c>
      <c r="D6451" t="s">
        <v>82</v>
      </c>
      <c r="E6451">
        <v>1</v>
      </c>
      <c r="F6451">
        <v>35000</v>
      </c>
    </row>
    <row r="6452" spans="1:6" x14ac:dyDescent="0.25">
      <c r="A6452">
        <v>42</v>
      </c>
      <c r="B6452" t="s">
        <v>9</v>
      </c>
      <c r="C6452" t="s">
        <v>186</v>
      </c>
      <c r="D6452" t="s">
        <v>69</v>
      </c>
      <c r="E6452">
        <v>14</v>
      </c>
      <c r="F6452">
        <v>140000</v>
      </c>
    </row>
    <row r="6453" spans="1:6" x14ac:dyDescent="0.25">
      <c r="A6453">
        <v>26</v>
      </c>
      <c r="B6453" t="s">
        <v>6</v>
      </c>
      <c r="C6453" t="s">
        <v>196</v>
      </c>
      <c r="D6453" t="s">
        <v>18</v>
      </c>
      <c r="E6453">
        <v>2</v>
      </c>
      <c r="F6453">
        <v>40000</v>
      </c>
    </row>
    <row r="6454" spans="1:6" x14ac:dyDescent="0.25">
      <c r="A6454">
        <v>32</v>
      </c>
      <c r="B6454" t="s">
        <v>9</v>
      </c>
      <c r="C6454" t="s">
        <v>185</v>
      </c>
      <c r="D6454" t="s">
        <v>57</v>
      </c>
      <c r="E6454">
        <v>8</v>
      </c>
      <c r="F6454">
        <v>80000</v>
      </c>
    </row>
    <row r="6455" spans="1:6" x14ac:dyDescent="0.25">
      <c r="A6455">
        <v>27</v>
      </c>
      <c r="B6455" t="s">
        <v>6</v>
      </c>
      <c r="C6455" t="s">
        <v>12</v>
      </c>
      <c r="D6455" t="s">
        <v>27</v>
      </c>
      <c r="E6455">
        <v>4</v>
      </c>
      <c r="F6455">
        <v>55000</v>
      </c>
    </row>
    <row r="6456" spans="1:6" x14ac:dyDescent="0.25">
      <c r="A6456">
        <v>50</v>
      </c>
      <c r="B6456" t="s">
        <v>9</v>
      </c>
      <c r="C6456" t="s">
        <v>186</v>
      </c>
      <c r="D6456" t="s">
        <v>80</v>
      </c>
      <c r="E6456">
        <v>19</v>
      </c>
      <c r="F6456">
        <v>190000</v>
      </c>
    </row>
    <row r="6457" spans="1:6" x14ac:dyDescent="0.25">
      <c r="A6457">
        <v>36</v>
      </c>
      <c r="B6457" t="s">
        <v>6</v>
      </c>
      <c r="C6457" t="s">
        <v>185</v>
      </c>
      <c r="D6457" t="s">
        <v>30</v>
      </c>
      <c r="E6457">
        <v>6</v>
      </c>
    </row>
    <row r="6458" spans="1:6" x14ac:dyDescent="0.25">
      <c r="A6458">
        <v>37</v>
      </c>
      <c r="B6458" t="s">
        <v>6</v>
      </c>
      <c r="C6458" t="s">
        <v>186</v>
      </c>
      <c r="D6458" t="s">
        <v>27</v>
      </c>
      <c r="E6458">
        <v>11</v>
      </c>
      <c r="F6458">
        <v>110000</v>
      </c>
    </row>
    <row r="6459" spans="1:6" x14ac:dyDescent="0.25">
      <c r="A6459">
        <v>26</v>
      </c>
      <c r="B6459" t="s">
        <v>9</v>
      </c>
      <c r="C6459" t="s">
        <v>185</v>
      </c>
      <c r="D6459" t="s">
        <v>82</v>
      </c>
      <c r="E6459">
        <v>2</v>
      </c>
      <c r="F6459">
        <v>40000</v>
      </c>
    </row>
    <row r="6460" spans="1:6" x14ac:dyDescent="0.25">
      <c r="A6460">
        <v>42</v>
      </c>
      <c r="B6460" t="s">
        <v>6</v>
      </c>
      <c r="C6460" t="s">
        <v>12</v>
      </c>
      <c r="D6460" t="s">
        <v>80</v>
      </c>
      <c r="E6460">
        <v>15</v>
      </c>
      <c r="F6460">
        <v>150000</v>
      </c>
    </row>
    <row r="6461" spans="1:6" x14ac:dyDescent="0.25">
      <c r="A6461">
        <v>33</v>
      </c>
      <c r="B6461" t="s">
        <v>9</v>
      </c>
      <c r="C6461" t="s">
        <v>196</v>
      </c>
      <c r="D6461" t="s">
        <v>49</v>
      </c>
      <c r="E6461">
        <v>4</v>
      </c>
      <c r="F6461">
        <v>55000</v>
      </c>
    </row>
    <row r="6462" spans="1:6" x14ac:dyDescent="0.25">
      <c r="A6462">
        <v>29</v>
      </c>
      <c r="B6462" t="s">
        <v>6</v>
      </c>
      <c r="C6462" t="s">
        <v>185</v>
      </c>
      <c r="D6462" t="s">
        <v>18</v>
      </c>
      <c r="E6462">
        <v>5</v>
      </c>
      <c r="F6462">
        <v>70000</v>
      </c>
    </row>
    <row r="6463" spans="1:6" x14ac:dyDescent="0.25">
      <c r="A6463">
        <v>45</v>
      </c>
      <c r="B6463" t="s">
        <v>9</v>
      </c>
      <c r="C6463" t="s">
        <v>186</v>
      </c>
      <c r="D6463" t="s">
        <v>57</v>
      </c>
      <c r="E6463">
        <v>16</v>
      </c>
      <c r="F6463">
        <v>160000</v>
      </c>
    </row>
    <row r="6464" spans="1:6" x14ac:dyDescent="0.25">
      <c r="A6464">
        <v>24</v>
      </c>
      <c r="B6464" t="s">
        <v>6</v>
      </c>
      <c r="C6464" t="s">
        <v>196</v>
      </c>
      <c r="D6464" t="s">
        <v>14</v>
      </c>
      <c r="E6464">
        <v>1</v>
      </c>
      <c r="F6464">
        <v>35000</v>
      </c>
    </row>
    <row r="6465" spans="1:6" x14ac:dyDescent="0.25">
      <c r="A6465">
        <v>39</v>
      </c>
      <c r="B6465" t="s">
        <v>9</v>
      </c>
      <c r="C6465" t="s">
        <v>185</v>
      </c>
      <c r="D6465" t="s">
        <v>35</v>
      </c>
      <c r="E6465">
        <v>10</v>
      </c>
      <c r="F6465">
        <v>100000</v>
      </c>
    </row>
    <row r="6466" spans="1:6" x14ac:dyDescent="0.25">
      <c r="A6466">
        <v>31</v>
      </c>
      <c r="B6466" t="s">
        <v>6</v>
      </c>
      <c r="C6466" t="s">
        <v>12</v>
      </c>
      <c r="D6466" t="s">
        <v>124</v>
      </c>
      <c r="E6466">
        <v>7</v>
      </c>
      <c r="F6466">
        <v>90000</v>
      </c>
    </row>
    <row r="6467" spans="1:6" x14ac:dyDescent="0.25">
      <c r="A6467">
        <v>27</v>
      </c>
      <c r="B6467" t="s">
        <v>9</v>
      </c>
      <c r="C6467" t="s">
        <v>186</v>
      </c>
      <c r="D6467" t="s">
        <v>69</v>
      </c>
      <c r="E6467">
        <v>3</v>
      </c>
      <c r="F6467">
        <v>50000</v>
      </c>
    </row>
    <row r="6468" spans="1:6" x14ac:dyDescent="0.25">
      <c r="A6468">
        <v>43</v>
      </c>
      <c r="B6468" t="s">
        <v>6</v>
      </c>
      <c r="C6468" t="s">
        <v>185</v>
      </c>
      <c r="D6468" t="s">
        <v>80</v>
      </c>
      <c r="E6468">
        <v>14</v>
      </c>
      <c r="F6468">
        <v>140000</v>
      </c>
    </row>
    <row r="6469" spans="1:6" x14ac:dyDescent="0.25">
      <c r="A6469">
        <v>28</v>
      </c>
      <c r="B6469" t="s">
        <v>9</v>
      </c>
      <c r="C6469" t="s">
        <v>196</v>
      </c>
      <c r="D6469" t="s">
        <v>82</v>
      </c>
      <c r="E6469">
        <v>2</v>
      </c>
      <c r="F6469">
        <v>40000</v>
      </c>
    </row>
    <row r="6470" spans="1:6" x14ac:dyDescent="0.25">
      <c r="A6470">
        <v>50</v>
      </c>
      <c r="B6470" t="s">
        <v>6</v>
      </c>
      <c r="C6470" t="s">
        <v>12</v>
      </c>
      <c r="D6470" t="s">
        <v>27</v>
      </c>
      <c r="E6470">
        <v>18</v>
      </c>
      <c r="F6470">
        <v>180000</v>
      </c>
    </row>
    <row r="6471" spans="1:6" x14ac:dyDescent="0.25">
      <c r="A6471">
        <v>35</v>
      </c>
      <c r="B6471" t="s">
        <v>9</v>
      </c>
      <c r="C6471" t="s">
        <v>185</v>
      </c>
      <c r="D6471" t="s">
        <v>49</v>
      </c>
      <c r="E6471">
        <v>7</v>
      </c>
      <c r="F6471">
        <v>90000</v>
      </c>
    </row>
    <row r="6472" spans="1:6" x14ac:dyDescent="0.25">
      <c r="A6472">
        <v>23</v>
      </c>
      <c r="B6472" t="s">
        <v>6</v>
      </c>
      <c r="C6472" t="s">
        <v>185</v>
      </c>
      <c r="D6472" t="s">
        <v>18</v>
      </c>
      <c r="E6472">
        <v>1</v>
      </c>
      <c r="F6472">
        <v>35000</v>
      </c>
    </row>
    <row r="6473" spans="1:6" x14ac:dyDescent="0.25">
      <c r="A6473">
        <v>41</v>
      </c>
      <c r="B6473" t="s">
        <v>9</v>
      </c>
      <c r="C6473" t="s">
        <v>186</v>
      </c>
      <c r="D6473" t="s">
        <v>57</v>
      </c>
      <c r="E6473">
        <v>12</v>
      </c>
      <c r="F6473">
        <v>120000</v>
      </c>
    </row>
    <row r="6474" spans="1:6" x14ac:dyDescent="0.25">
      <c r="A6474">
        <v>26</v>
      </c>
      <c r="B6474" t="s">
        <v>6</v>
      </c>
      <c r="C6474" t="s">
        <v>196</v>
      </c>
      <c r="D6474" t="s">
        <v>35</v>
      </c>
      <c r="E6474">
        <v>3</v>
      </c>
      <c r="F6474">
        <v>45000</v>
      </c>
    </row>
    <row r="6475" spans="1:6" x14ac:dyDescent="0.25">
      <c r="A6475">
        <v>32</v>
      </c>
      <c r="B6475" t="s">
        <v>9</v>
      </c>
      <c r="C6475" t="s">
        <v>185</v>
      </c>
      <c r="D6475" t="s">
        <v>30</v>
      </c>
      <c r="E6475">
        <v>8</v>
      </c>
      <c r="F6475">
        <v>80000</v>
      </c>
    </row>
    <row r="6476" spans="1:6" x14ac:dyDescent="0.25">
      <c r="A6476">
        <v>27</v>
      </c>
      <c r="B6476" t="s">
        <v>6</v>
      </c>
      <c r="C6476" t="s">
        <v>12</v>
      </c>
      <c r="D6476" t="s">
        <v>27</v>
      </c>
      <c r="E6476">
        <v>4</v>
      </c>
      <c r="F6476">
        <v>55000</v>
      </c>
    </row>
    <row r="6477" spans="1:6" x14ac:dyDescent="0.25">
      <c r="A6477">
        <v>50</v>
      </c>
      <c r="B6477" t="s">
        <v>9</v>
      </c>
      <c r="C6477" t="s">
        <v>186</v>
      </c>
      <c r="D6477" t="s">
        <v>80</v>
      </c>
      <c r="E6477">
        <v>18</v>
      </c>
      <c r="F6477">
        <v>180000</v>
      </c>
    </row>
    <row r="6478" spans="1:6" x14ac:dyDescent="0.25">
      <c r="A6478">
        <v>36</v>
      </c>
      <c r="B6478" t="s">
        <v>6</v>
      </c>
      <c r="C6478" t="s">
        <v>185</v>
      </c>
      <c r="D6478" t="s">
        <v>82</v>
      </c>
      <c r="E6478">
        <v>6</v>
      </c>
      <c r="F6478">
        <v>75000</v>
      </c>
    </row>
    <row r="6479" spans="1:6" x14ac:dyDescent="0.25">
      <c r="A6479">
        <v>48</v>
      </c>
      <c r="B6479" t="s">
        <v>9</v>
      </c>
      <c r="C6479" t="s">
        <v>12</v>
      </c>
      <c r="D6479" t="s">
        <v>124</v>
      </c>
      <c r="E6479">
        <v>19</v>
      </c>
      <c r="F6479">
        <v>190000</v>
      </c>
    </row>
    <row r="6480" spans="1:6" x14ac:dyDescent="0.25">
      <c r="A6480">
        <v>31</v>
      </c>
      <c r="B6480" t="s">
        <v>6</v>
      </c>
      <c r="C6480" t="s">
        <v>196</v>
      </c>
      <c r="D6480" t="s">
        <v>121</v>
      </c>
      <c r="E6480">
        <v>3</v>
      </c>
      <c r="F6480">
        <v>40000</v>
      </c>
    </row>
    <row r="6481" spans="1:6" x14ac:dyDescent="0.25">
      <c r="A6481">
        <v>29</v>
      </c>
      <c r="B6481" t="s">
        <v>9</v>
      </c>
      <c r="C6481" t="s">
        <v>185</v>
      </c>
      <c r="D6481" t="s">
        <v>30</v>
      </c>
      <c r="E6481">
        <v>5</v>
      </c>
      <c r="F6481">
        <v>70000</v>
      </c>
    </row>
    <row r="6482" spans="1:6" x14ac:dyDescent="0.25">
      <c r="A6482">
        <v>45</v>
      </c>
      <c r="B6482" t="s">
        <v>6</v>
      </c>
      <c r="C6482" t="s">
        <v>186</v>
      </c>
      <c r="D6482" t="s">
        <v>57</v>
      </c>
      <c r="E6482">
        <v>15</v>
      </c>
      <c r="F6482">
        <v>150000</v>
      </c>
    </row>
    <row r="6483" spans="1:6" x14ac:dyDescent="0.25">
      <c r="A6483">
        <v>25</v>
      </c>
      <c r="B6483" t="s">
        <v>9</v>
      </c>
      <c r="C6483" t="s">
        <v>196</v>
      </c>
      <c r="D6483" t="s">
        <v>14</v>
      </c>
      <c r="E6483">
        <v>1</v>
      </c>
      <c r="F6483">
        <v>35000</v>
      </c>
    </row>
    <row r="6484" spans="1:6" x14ac:dyDescent="0.25">
      <c r="A6484">
        <v>41</v>
      </c>
      <c r="B6484" t="s">
        <v>6</v>
      </c>
      <c r="C6484" t="s">
        <v>185</v>
      </c>
      <c r="D6484" t="s">
        <v>35</v>
      </c>
      <c r="E6484">
        <v>12</v>
      </c>
      <c r="F6484">
        <v>120000</v>
      </c>
    </row>
    <row r="6485" spans="1:6" x14ac:dyDescent="0.25">
      <c r="A6485">
        <v>35</v>
      </c>
      <c r="B6485" t="s">
        <v>9</v>
      </c>
      <c r="C6485" t="s">
        <v>12</v>
      </c>
      <c r="D6485" t="s">
        <v>27</v>
      </c>
      <c r="E6485">
        <v>8</v>
      </c>
      <c r="F6485">
        <v>80000</v>
      </c>
    </row>
    <row r="6486" spans="1:6" x14ac:dyDescent="0.25">
      <c r="A6486">
        <v>23</v>
      </c>
      <c r="B6486" t="s">
        <v>6</v>
      </c>
      <c r="C6486" t="s">
        <v>185</v>
      </c>
      <c r="D6486" t="s">
        <v>49</v>
      </c>
      <c r="E6486">
        <v>1</v>
      </c>
      <c r="F6486">
        <v>35000</v>
      </c>
    </row>
    <row r="6487" spans="1:6" x14ac:dyDescent="0.25">
      <c r="A6487">
        <v>42</v>
      </c>
      <c r="B6487" t="s">
        <v>9</v>
      </c>
      <c r="C6487" t="s">
        <v>186</v>
      </c>
      <c r="D6487" t="s">
        <v>18</v>
      </c>
      <c r="E6487">
        <v>13</v>
      </c>
      <c r="F6487">
        <v>130000</v>
      </c>
    </row>
    <row r="6488" spans="1:6" x14ac:dyDescent="0.25">
      <c r="A6488">
        <v>26</v>
      </c>
      <c r="B6488" t="s">
        <v>6</v>
      </c>
      <c r="C6488" t="s">
        <v>196</v>
      </c>
      <c r="D6488" t="s">
        <v>69</v>
      </c>
      <c r="E6488">
        <v>2</v>
      </c>
      <c r="F6488">
        <v>40000</v>
      </c>
    </row>
    <row r="6489" spans="1:6" x14ac:dyDescent="0.25">
      <c r="A6489">
        <v>32</v>
      </c>
      <c r="B6489" t="s">
        <v>9</v>
      </c>
      <c r="C6489" t="s">
        <v>185</v>
      </c>
      <c r="D6489" t="s">
        <v>80</v>
      </c>
      <c r="E6489">
        <v>7</v>
      </c>
      <c r="F6489">
        <v>90000</v>
      </c>
    </row>
    <row r="6490" spans="1:6" x14ac:dyDescent="0.25">
      <c r="A6490">
        <v>27</v>
      </c>
      <c r="B6490" t="s">
        <v>6</v>
      </c>
      <c r="C6490" t="s">
        <v>12</v>
      </c>
      <c r="D6490" t="s">
        <v>82</v>
      </c>
      <c r="E6490">
        <v>4</v>
      </c>
      <c r="F6490">
        <v>55000</v>
      </c>
    </row>
    <row r="6491" spans="1:6" x14ac:dyDescent="0.25">
      <c r="A6491">
        <v>50</v>
      </c>
      <c r="B6491" t="s">
        <v>9</v>
      </c>
      <c r="C6491" t="s">
        <v>186</v>
      </c>
      <c r="D6491" t="s">
        <v>124</v>
      </c>
      <c r="E6491">
        <v>18</v>
      </c>
      <c r="F6491">
        <v>180000</v>
      </c>
    </row>
    <row r="6492" spans="1:6" x14ac:dyDescent="0.25">
      <c r="A6492">
        <v>36</v>
      </c>
      <c r="B6492" t="s">
        <v>6</v>
      </c>
      <c r="C6492" t="s">
        <v>185</v>
      </c>
      <c r="D6492" t="s">
        <v>121</v>
      </c>
      <c r="E6492">
        <v>3</v>
      </c>
      <c r="F6492">
        <v>45000</v>
      </c>
    </row>
    <row r="6493" spans="1:6" x14ac:dyDescent="0.25">
      <c r="A6493">
        <v>48</v>
      </c>
      <c r="B6493" t="s">
        <v>9</v>
      </c>
      <c r="C6493" t="s">
        <v>12</v>
      </c>
      <c r="D6493" t="s">
        <v>57</v>
      </c>
      <c r="E6493">
        <v>19</v>
      </c>
      <c r="F6493">
        <v>190000</v>
      </c>
    </row>
    <row r="6494" spans="1:6" x14ac:dyDescent="0.25">
      <c r="A6494">
        <v>31</v>
      </c>
      <c r="B6494" t="s">
        <v>6</v>
      </c>
      <c r="C6494" t="s">
        <v>196</v>
      </c>
      <c r="D6494" t="s">
        <v>14</v>
      </c>
      <c r="E6494">
        <v>3</v>
      </c>
      <c r="F6494">
        <v>50000</v>
      </c>
    </row>
    <row r="6495" spans="1:6" x14ac:dyDescent="0.25">
      <c r="A6495">
        <v>29</v>
      </c>
      <c r="B6495" t="s">
        <v>9</v>
      </c>
      <c r="C6495" t="s">
        <v>185</v>
      </c>
      <c r="D6495" t="s">
        <v>35</v>
      </c>
      <c r="E6495">
        <v>4</v>
      </c>
      <c r="F6495">
        <v>55000</v>
      </c>
    </row>
    <row r="6496" spans="1:6" x14ac:dyDescent="0.25">
      <c r="A6496">
        <v>45</v>
      </c>
      <c r="B6496" t="s">
        <v>6</v>
      </c>
      <c r="C6496" t="s">
        <v>186</v>
      </c>
      <c r="D6496" t="s">
        <v>27</v>
      </c>
      <c r="E6496">
        <v>13</v>
      </c>
      <c r="F6496">
        <v>130000</v>
      </c>
    </row>
    <row r="6497" spans="1:6" x14ac:dyDescent="0.25">
      <c r="A6497">
        <v>25</v>
      </c>
      <c r="B6497" t="s">
        <v>9</v>
      </c>
      <c r="C6497" t="s">
        <v>196</v>
      </c>
      <c r="D6497" t="s">
        <v>49</v>
      </c>
      <c r="E6497">
        <v>1</v>
      </c>
      <c r="F6497">
        <v>35000</v>
      </c>
    </row>
    <row r="6498" spans="1:6" x14ac:dyDescent="0.25">
      <c r="A6498">
        <v>41</v>
      </c>
      <c r="B6498" t="s">
        <v>6</v>
      </c>
      <c r="C6498" t="s">
        <v>185</v>
      </c>
      <c r="D6498" t="s">
        <v>80</v>
      </c>
      <c r="E6498">
        <v>12</v>
      </c>
      <c r="F6498">
        <v>120000</v>
      </c>
    </row>
    <row r="6499" spans="1:6" x14ac:dyDescent="0.25">
      <c r="A6499">
        <v>35</v>
      </c>
      <c r="B6499" t="s">
        <v>9</v>
      </c>
      <c r="C6499" t="s">
        <v>12</v>
      </c>
      <c r="D6499" t="s">
        <v>124</v>
      </c>
      <c r="E6499">
        <v>9</v>
      </c>
      <c r="F6499">
        <v>95000</v>
      </c>
    </row>
    <row r="6500" spans="1:6" x14ac:dyDescent="0.25">
      <c r="A6500">
        <v>23</v>
      </c>
      <c r="B6500" t="s">
        <v>6</v>
      </c>
      <c r="C6500" t="s">
        <v>185</v>
      </c>
      <c r="D6500" t="s">
        <v>82</v>
      </c>
      <c r="E6500">
        <v>1</v>
      </c>
      <c r="F6500">
        <v>35000</v>
      </c>
    </row>
    <row r="6501" spans="1:6" x14ac:dyDescent="0.25">
      <c r="A6501">
        <v>42</v>
      </c>
      <c r="B6501" t="s">
        <v>9</v>
      </c>
      <c r="C6501" t="s">
        <v>186</v>
      </c>
      <c r="D6501" t="s">
        <v>69</v>
      </c>
      <c r="E6501">
        <v>14</v>
      </c>
      <c r="F6501">
        <v>140000</v>
      </c>
    </row>
    <row r="6502" spans="1:6" x14ac:dyDescent="0.25">
      <c r="A6502">
        <v>26</v>
      </c>
      <c r="B6502" t="s">
        <v>6</v>
      </c>
      <c r="C6502" t="s">
        <v>196</v>
      </c>
      <c r="D6502" t="s">
        <v>18</v>
      </c>
      <c r="E6502">
        <v>2</v>
      </c>
      <c r="F6502">
        <v>40000</v>
      </c>
    </row>
    <row r="6503" spans="1:6" x14ac:dyDescent="0.25">
      <c r="A6503">
        <v>32</v>
      </c>
      <c r="B6503" t="s">
        <v>9</v>
      </c>
      <c r="C6503" t="s">
        <v>185</v>
      </c>
      <c r="D6503" t="s">
        <v>57</v>
      </c>
      <c r="E6503">
        <v>8</v>
      </c>
      <c r="F6503">
        <v>80000</v>
      </c>
    </row>
    <row r="6504" spans="1:6" x14ac:dyDescent="0.25">
      <c r="A6504">
        <v>27</v>
      </c>
      <c r="B6504" t="s">
        <v>6</v>
      </c>
      <c r="C6504" t="s">
        <v>12</v>
      </c>
      <c r="D6504" t="s">
        <v>27</v>
      </c>
      <c r="E6504">
        <v>4</v>
      </c>
      <c r="F6504">
        <v>55000</v>
      </c>
    </row>
    <row r="6505" spans="1:6" x14ac:dyDescent="0.25">
      <c r="A6505">
        <v>50</v>
      </c>
      <c r="B6505" t="s">
        <v>9</v>
      </c>
      <c r="C6505" t="s">
        <v>186</v>
      </c>
      <c r="D6505" t="s">
        <v>80</v>
      </c>
      <c r="E6505">
        <v>19</v>
      </c>
      <c r="F6505">
        <v>190000</v>
      </c>
    </row>
    <row r="6506" spans="1:6" x14ac:dyDescent="0.25">
      <c r="A6506">
        <v>36</v>
      </c>
      <c r="B6506" t="s">
        <v>6</v>
      </c>
      <c r="C6506" t="s">
        <v>185</v>
      </c>
      <c r="D6506" t="s">
        <v>30</v>
      </c>
      <c r="E6506">
        <v>6</v>
      </c>
      <c r="F6506">
        <v>75000</v>
      </c>
    </row>
    <row r="6507" spans="1:6" x14ac:dyDescent="0.25">
      <c r="A6507">
        <v>48</v>
      </c>
      <c r="B6507" t="s">
        <v>9</v>
      </c>
      <c r="C6507" t="s">
        <v>12</v>
      </c>
      <c r="D6507" t="s">
        <v>124</v>
      </c>
      <c r="E6507">
        <v>17</v>
      </c>
      <c r="F6507">
        <v>170000</v>
      </c>
    </row>
    <row r="6508" spans="1:6" x14ac:dyDescent="0.25">
      <c r="A6508">
        <v>31</v>
      </c>
      <c r="B6508" t="s">
        <v>6</v>
      </c>
      <c r="C6508" t="s">
        <v>196</v>
      </c>
      <c r="D6508" t="s">
        <v>14</v>
      </c>
      <c r="E6508">
        <v>3</v>
      </c>
      <c r="F6508">
        <v>50000</v>
      </c>
    </row>
    <row r="6509" spans="1:6" x14ac:dyDescent="0.25">
      <c r="A6509">
        <v>29</v>
      </c>
      <c r="B6509" t="s">
        <v>9</v>
      </c>
      <c r="C6509" t="s">
        <v>185</v>
      </c>
      <c r="D6509" t="s">
        <v>35</v>
      </c>
      <c r="E6509">
        <v>4</v>
      </c>
      <c r="F6509">
        <v>55000</v>
      </c>
    </row>
    <row r="6510" spans="1:6" x14ac:dyDescent="0.25">
      <c r="A6510">
        <v>45</v>
      </c>
      <c r="B6510" t="s">
        <v>6</v>
      </c>
      <c r="C6510" t="s">
        <v>186</v>
      </c>
      <c r="D6510" t="s">
        <v>27</v>
      </c>
      <c r="E6510">
        <v>13</v>
      </c>
      <c r="F6510">
        <v>130000</v>
      </c>
    </row>
    <row r="6511" spans="1:6" x14ac:dyDescent="0.25">
      <c r="A6511">
        <v>25</v>
      </c>
      <c r="B6511" t="s">
        <v>9</v>
      </c>
      <c r="C6511" t="s">
        <v>196</v>
      </c>
      <c r="D6511" t="s">
        <v>49</v>
      </c>
      <c r="E6511">
        <v>1</v>
      </c>
      <c r="F6511">
        <v>35000</v>
      </c>
    </row>
    <row r="6512" spans="1:6" x14ac:dyDescent="0.25">
      <c r="A6512">
        <v>41</v>
      </c>
      <c r="B6512" t="s">
        <v>6</v>
      </c>
      <c r="C6512" t="s">
        <v>185</v>
      </c>
      <c r="D6512" t="s">
        <v>80</v>
      </c>
      <c r="E6512">
        <v>12</v>
      </c>
      <c r="F6512">
        <v>120000</v>
      </c>
    </row>
    <row r="6513" spans="1:6" x14ac:dyDescent="0.25">
      <c r="A6513">
        <v>35</v>
      </c>
      <c r="B6513" t="s">
        <v>9</v>
      </c>
      <c r="C6513" t="s">
        <v>12</v>
      </c>
      <c r="D6513" t="s">
        <v>124</v>
      </c>
      <c r="E6513">
        <v>9</v>
      </c>
      <c r="F6513">
        <v>95000</v>
      </c>
    </row>
    <row r="6514" spans="1:6" x14ac:dyDescent="0.25">
      <c r="A6514">
        <v>23</v>
      </c>
      <c r="B6514" t="s">
        <v>6</v>
      </c>
      <c r="C6514" t="s">
        <v>185</v>
      </c>
      <c r="D6514" t="s">
        <v>82</v>
      </c>
      <c r="E6514">
        <v>1</v>
      </c>
      <c r="F6514">
        <v>35000</v>
      </c>
    </row>
    <row r="6515" spans="1:6" x14ac:dyDescent="0.25">
      <c r="A6515">
        <v>42</v>
      </c>
      <c r="B6515" t="s">
        <v>9</v>
      </c>
      <c r="C6515" t="s">
        <v>186</v>
      </c>
      <c r="D6515" t="s">
        <v>69</v>
      </c>
      <c r="E6515">
        <v>14</v>
      </c>
      <c r="F6515">
        <v>140000</v>
      </c>
    </row>
    <row r="6516" spans="1:6" x14ac:dyDescent="0.25">
      <c r="A6516">
        <v>26</v>
      </c>
      <c r="B6516" t="s">
        <v>6</v>
      </c>
      <c r="C6516" t="s">
        <v>196</v>
      </c>
      <c r="D6516" t="s">
        <v>18</v>
      </c>
      <c r="E6516">
        <v>2</v>
      </c>
      <c r="F6516">
        <v>40000</v>
      </c>
    </row>
    <row r="6517" spans="1:6" x14ac:dyDescent="0.25">
      <c r="A6517">
        <v>32</v>
      </c>
      <c r="B6517" t="s">
        <v>9</v>
      </c>
      <c r="C6517" t="s">
        <v>185</v>
      </c>
      <c r="D6517" t="s">
        <v>57</v>
      </c>
      <c r="E6517">
        <v>8</v>
      </c>
      <c r="F6517">
        <v>80000</v>
      </c>
    </row>
    <row r="6518" spans="1:6" x14ac:dyDescent="0.25">
      <c r="A6518">
        <v>27</v>
      </c>
      <c r="B6518" t="s">
        <v>6</v>
      </c>
      <c r="C6518" t="s">
        <v>12</v>
      </c>
      <c r="D6518" t="s">
        <v>27</v>
      </c>
      <c r="E6518">
        <v>4</v>
      </c>
      <c r="F6518">
        <v>55000</v>
      </c>
    </row>
    <row r="6519" spans="1:6" x14ac:dyDescent="0.25">
      <c r="A6519">
        <v>50</v>
      </c>
      <c r="B6519" t="s">
        <v>9</v>
      </c>
      <c r="C6519" t="s">
        <v>186</v>
      </c>
      <c r="D6519" t="s">
        <v>80</v>
      </c>
      <c r="E6519">
        <v>19</v>
      </c>
      <c r="F6519">
        <v>190000</v>
      </c>
    </row>
    <row r="6520" spans="1:6" x14ac:dyDescent="0.25">
      <c r="A6520">
        <v>36</v>
      </c>
      <c r="B6520" t="s">
        <v>6</v>
      </c>
      <c r="C6520" t="s">
        <v>185</v>
      </c>
      <c r="D6520" t="s">
        <v>30</v>
      </c>
      <c r="E6520">
        <v>6</v>
      </c>
      <c r="F6520">
        <v>75000</v>
      </c>
    </row>
    <row r="6521" spans="1:6" x14ac:dyDescent="0.25">
      <c r="A6521">
        <v>48</v>
      </c>
      <c r="B6521" t="s">
        <v>9</v>
      </c>
      <c r="C6521" t="s">
        <v>12</v>
      </c>
      <c r="D6521" t="s">
        <v>124</v>
      </c>
      <c r="E6521">
        <v>17</v>
      </c>
      <c r="F6521">
        <v>170000</v>
      </c>
    </row>
    <row r="6522" spans="1:6" x14ac:dyDescent="0.25">
      <c r="A6522">
        <v>31</v>
      </c>
      <c r="B6522" t="s">
        <v>6</v>
      </c>
      <c r="C6522" t="s">
        <v>196</v>
      </c>
      <c r="D6522" t="s">
        <v>14</v>
      </c>
      <c r="E6522">
        <v>3</v>
      </c>
      <c r="F6522">
        <v>50000</v>
      </c>
    </row>
    <row r="6523" spans="1:6" x14ac:dyDescent="0.25">
      <c r="A6523">
        <v>29</v>
      </c>
      <c r="B6523" t="s">
        <v>9</v>
      </c>
      <c r="C6523" t="s">
        <v>185</v>
      </c>
      <c r="D6523" t="s">
        <v>35</v>
      </c>
      <c r="E6523">
        <v>4</v>
      </c>
      <c r="F6523">
        <v>55000</v>
      </c>
    </row>
    <row r="6524" spans="1:6" x14ac:dyDescent="0.25">
      <c r="A6524">
        <v>45</v>
      </c>
      <c r="B6524" t="s">
        <v>6</v>
      </c>
      <c r="C6524" t="s">
        <v>186</v>
      </c>
      <c r="D6524" t="s">
        <v>27</v>
      </c>
      <c r="E6524">
        <v>13</v>
      </c>
      <c r="F6524">
        <v>130000</v>
      </c>
    </row>
    <row r="6525" spans="1:6" x14ac:dyDescent="0.25">
      <c r="A6525">
        <v>25</v>
      </c>
      <c r="B6525" t="s">
        <v>9</v>
      </c>
      <c r="C6525" t="s">
        <v>196</v>
      </c>
      <c r="D6525" t="s">
        <v>49</v>
      </c>
      <c r="E6525">
        <v>1</v>
      </c>
      <c r="F6525">
        <v>35000</v>
      </c>
    </row>
    <row r="6526" spans="1:6" x14ac:dyDescent="0.25">
      <c r="A6526">
        <v>41</v>
      </c>
      <c r="B6526" t="s">
        <v>6</v>
      </c>
      <c r="C6526" t="s">
        <v>185</v>
      </c>
      <c r="D6526" t="s">
        <v>80</v>
      </c>
      <c r="E6526">
        <v>12</v>
      </c>
      <c r="F6526">
        <v>120000</v>
      </c>
    </row>
    <row r="6527" spans="1:6" x14ac:dyDescent="0.25">
      <c r="A6527">
        <v>35</v>
      </c>
      <c r="B6527" t="s">
        <v>9</v>
      </c>
      <c r="C6527" t="s">
        <v>12</v>
      </c>
      <c r="D6527" t="s">
        <v>124</v>
      </c>
      <c r="E6527">
        <v>9</v>
      </c>
      <c r="F6527">
        <v>95000</v>
      </c>
    </row>
    <row r="6528" spans="1:6" x14ac:dyDescent="0.25">
      <c r="A6528">
        <v>23</v>
      </c>
      <c r="B6528" t="s">
        <v>6</v>
      </c>
      <c r="C6528" t="s">
        <v>185</v>
      </c>
      <c r="D6528" t="s">
        <v>82</v>
      </c>
      <c r="E6528">
        <v>1</v>
      </c>
      <c r="F6528">
        <v>35000</v>
      </c>
    </row>
    <row r="6529" spans="1:6" x14ac:dyDescent="0.25">
      <c r="A6529">
        <v>42</v>
      </c>
      <c r="B6529" t="s">
        <v>9</v>
      </c>
      <c r="C6529" t="s">
        <v>186</v>
      </c>
      <c r="D6529" t="s">
        <v>69</v>
      </c>
      <c r="E6529">
        <v>14</v>
      </c>
      <c r="F6529">
        <v>140000</v>
      </c>
    </row>
    <row r="6530" spans="1:6" x14ac:dyDescent="0.25">
      <c r="A6530">
        <v>26</v>
      </c>
      <c r="B6530" t="s">
        <v>6</v>
      </c>
      <c r="C6530" t="s">
        <v>196</v>
      </c>
      <c r="D6530" t="s">
        <v>18</v>
      </c>
      <c r="E6530">
        <v>2</v>
      </c>
      <c r="F6530">
        <v>40000</v>
      </c>
    </row>
    <row r="6531" spans="1:6" x14ac:dyDescent="0.25">
      <c r="A6531">
        <v>32</v>
      </c>
      <c r="B6531" t="s">
        <v>9</v>
      </c>
      <c r="C6531" t="s">
        <v>185</v>
      </c>
      <c r="D6531" t="s">
        <v>57</v>
      </c>
      <c r="E6531">
        <v>8</v>
      </c>
      <c r="F6531">
        <v>80000</v>
      </c>
    </row>
    <row r="6532" spans="1:6" x14ac:dyDescent="0.25">
      <c r="A6532">
        <v>27</v>
      </c>
      <c r="B6532" t="s">
        <v>6</v>
      </c>
      <c r="C6532" t="s">
        <v>12</v>
      </c>
      <c r="D6532" t="s">
        <v>27</v>
      </c>
      <c r="E6532">
        <v>4</v>
      </c>
      <c r="F6532">
        <v>55000</v>
      </c>
    </row>
    <row r="6533" spans="1:6" x14ac:dyDescent="0.25">
      <c r="A6533">
        <v>50</v>
      </c>
      <c r="B6533" t="s">
        <v>9</v>
      </c>
      <c r="C6533" t="s">
        <v>186</v>
      </c>
      <c r="D6533" t="s">
        <v>80</v>
      </c>
      <c r="E6533">
        <v>19</v>
      </c>
      <c r="F6533">
        <v>190000</v>
      </c>
    </row>
    <row r="6534" spans="1:6" x14ac:dyDescent="0.25">
      <c r="A6534">
        <v>36</v>
      </c>
      <c r="B6534" t="s">
        <v>6</v>
      </c>
      <c r="C6534" t="s">
        <v>185</v>
      </c>
      <c r="D6534" t="s">
        <v>30</v>
      </c>
      <c r="E6534">
        <v>6</v>
      </c>
      <c r="F6534">
        <v>75000</v>
      </c>
    </row>
    <row r="6535" spans="1:6" x14ac:dyDescent="0.25">
      <c r="A6535">
        <v>48</v>
      </c>
      <c r="B6535" t="s">
        <v>9</v>
      </c>
      <c r="C6535" t="s">
        <v>12</v>
      </c>
      <c r="D6535" t="s">
        <v>124</v>
      </c>
      <c r="E6535">
        <v>17</v>
      </c>
      <c r="F6535">
        <v>170000</v>
      </c>
    </row>
    <row r="6536" spans="1:6" x14ac:dyDescent="0.25">
      <c r="A6536">
        <v>31</v>
      </c>
      <c r="B6536" t="s">
        <v>6</v>
      </c>
      <c r="C6536" t="s">
        <v>196</v>
      </c>
      <c r="D6536" t="s">
        <v>14</v>
      </c>
      <c r="E6536">
        <v>3</v>
      </c>
      <c r="F6536">
        <v>50000</v>
      </c>
    </row>
    <row r="6537" spans="1:6" x14ac:dyDescent="0.25">
      <c r="A6537">
        <v>29</v>
      </c>
      <c r="B6537" t="s">
        <v>9</v>
      </c>
      <c r="C6537" t="s">
        <v>185</v>
      </c>
      <c r="D6537" t="s">
        <v>35</v>
      </c>
      <c r="E6537">
        <v>4</v>
      </c>
      <c r="F6537">
        <v>55000</v>
      </c>
    </row>
    <row r="6538" spans="1:6" x14ac:dyDescent="0.25">
      <c r="A6538">
        <v>45</v>
      </c>
      <c r="B6538" t="s">
        <v>6</v>
      </c>
      <c r="C6538" t="s">
        <v>186</v>
      </c>
      <c r="D6538" t="s">
        <v>27</v>
      </c>
      <c r="E6538">
        <v>13</v>
      </c>
      <c r="F6538">
        <v>130000</v>
      </c>
    </row>
    <row r="6539" spans="1:6" x14ac:dyDescent="0.25">
      <c r="A6539">
        <v>25</v>
      </c>
      <c r="B6539" t="s">
        <v>9</v>
      </c>
      <c r="C6539" t="s">
        <v>196</v>
      </c>
      <c r="D6539" t="s">
        <v>49</v>
      </c>
      <c r="E6539">
        <v>1</v>
      </c>
      <c r="F6539">
        <v>35000</v>
      </c>
    </row>
    <row r="6540" spans="1:6" x14ac:dyDescent="0.25">
      <c r="A6540">
        <v>41</v>
      </c>
      <c r="B6540" t="s">
        <v>6</v>
      </c>
      <c r="C6540" t="s">
        <v>185</v>
      </c>
      <c r="D6540" t="s">
        <v>80</v>
      </c>
      <c r="E6540">
        <v>12</v>
      </c>
      <c r="F6540">
        <v>120000</v>
      </c>
    </row>
    <row r="6541" spans="1:6" x14ac:dyDescent="0.25">
      <c r="A6541">
        <v>35</v>
      </c>
      <c r="B6541" t="s">
        <v>9</v>
      </c>
      <c r="C6541" t="s">
        <v>12</v>
      </c>
      <c r="D6541" t="s">
        <v>124</v>
      </c>
      <c r="E6541">
        <v>9</v>
      </c>
      <c r="F6541">
        <v>95000</v>
      </c>
    </row>
    <row r="6542" spans="1:6" x14ac:dyDescent="0.25">
      <c r="A6542">
        <v>23</v>
      </c>
      <c r="B6542" t="s">
        <v>6</v>
      </c>
      <c r="C6542" t="s">
        <v>185</v>
      </c>
      <c r="D6542" t="s">
        <v>82</v>
      </c>
      <c r="E6542">
        <v>1</v>
      </c>
      <c r="F6542">
        <v>35000</v>
      </c>
    </row>
    <row r="6543" spans="1:6" x14ac:dyDescent="0.25">
      <c r="A6543">
        <v>42</v>
      </c>
      <c r="B6543" t="s">
        <v>9</v>
      </c>
      <c r="C6543" t="s">
        <v>186</v>
      </c>
      <c r="D6543" t="s">
        <v>69</v>
      </c>
      <c r="E6543">
        <v>14</v>
      </c>
      <c r="F6543">
        <v>140000</v>
      </c>
    </row>
    <row r="6544" spans="1:6" x14ac:dyDescent="0.25">
      <c r="A6544">
        <v>26</v>
      </c>
      <c r="B6544" t="s">
        <v>6</v>
      </c>
      <c r="C6544" t="s">
        <v>196</v>
      </c>
      <c r="D6544" t="s">
        <v>18</v>
      </c>
      <c r="E6544">
        <v>2</v>
      </c>
      <c r="F6544">
        <v>40000</v>
      </c>
    </row>
    <row r="6545" spans="1:6" x14ac:dyDescent="0.25">
      <c r="A6545">
        <v>32</v>
      </c>
      <c r="B6545" t="s">
        <v>9</v>
      </c>
      <c r="C6545" t="s">
        <v>185</v>
      </c>
      <c r="D6545" t="s">
        <v>57</v>
      </c>
      <c r="E6545">
        <v>8</v>
      </c>
      <c r="F6545">
        <v>80000</v>
      </c>
    </row>
    <row r="6546" spans="1:6" x14ac:dyDescent="0.25">
      <c r="A6546">
        <v>27</v>
      </c>
      <c r="B6546" t="s">
        <v>6</v>
      </c>
      <c r="C6546" t="s">
        <v>12</v>
      </c>
      <c r="D6546" t="s">
        <v>27</v>
      </c>
      <c r="E6546">
        <v>4</v>
      </c>
      <c r="F6546">
        <v>55000</v>
      </c>
    </row>
    <row r="6547" spans="1:6" x14ac:dyDescent="0.25">
      <c r="A6547">
        <v>50</v>
      </c>
      <c r="B6547" t="s">
        <v>9</v>
      </c>
      <c r="C6547" t="s">
        <v>186</v>
      </c>
      <c r="D6547" t="s">
        <v>80</v>
      </c>
      <c r="E6547">
        <v>19</v>
      </c>
      <c r="F6547">
        <v>190000</v>
      </c>
    </row>
    <row r="6548" spans="1:6" x14ac:dyDescent="0.25">
      <c r="A6548">
        <v>36</v>
      </c>
      <c r="B6548" t="s">
        <v>6</v>
      </c>
      <c r="C6548" t="s">
        <v>185</v>
      </c>
      <c r="D6548" t="s">
        <v>30</v>
      </c>
      <c r="E6548">
        <v>6</v>
      </c>
      <c r="F6548">
        <v>75000</v>
      </c>
    </row>
    <row r="6549" spans="1:6" x14ac:dyDescent="0.25">
      <c r="A6549">
        <v>48</v>
      </c>
      <c r="B6549" t="s">
        <v>9</v>
      </c>
      <c r="C6549" t="s">
        <v>12</v>
      </c>
      <c r="D6549" t="s">
        <v>124</v>
      </c>
      <c r="E6549">
        <v>17</v>
      </c>
      <c r="F6549">
        <v>170000</v>
      </c>
    </row>
    <row r="6550" spans="1:6" x14ac:dyDescent="0.25">
      <c r="A6550">
        <v>31</v>
      </c>
      <c r="B6550" t="s">
        <v>6</v>
      </c>
      <c r="C6550" t="s">
        <v>196</v>
      </c>
      <c r="D6550" t="s">
        <v>14</v>
      </c>
      <c r="E6550">
        <v>3</v>
      </c>
      <c r="F6550">
        <v>50000</v>
      </c>
    </row>
    <row r="6551" spans="1:6" x14ac:dyDescent="0.25">
      <c r="A6551">
        <v>29</v>
      </c>
      <c r="B6551" t="s">
        <v>9</v>
      </c>
      <c r="C6551" t="s">
        <v>185</v>
      </c>
      <c r="D6551" t="s">
        <v>35</v>
      </c>
      <c r="E6551">
        <v>4</v>
      </c>
      <c r="F6551">
        <v>55000</v>
      </c>
    </row>
    <row r="6552" spans="1:6" x14ac:dyDescent="0.25">
      <c r="A6552">
        <v>45</v>
      </c>
      <c r="B6552" t="s">
        <v>6</v>
      </c>
      <c r="C6552" t="s">
        <v>186</v>
      </c>
      <c r="D6552" t="s">
        <v>27</v>
      </c>
      <c r="E6552">
        <v>13</v>
      </c>
      <c r="F6552">
        <v>130000</v>
      </c>
    </row>
    <row r="6553" spans="1:6" x14ac:dyDescent="0.25">
      <c r="A6553">
        <v>25</v>
      </c>
      <c r="B6553" t="s">
        <v>9</v>
      </c>
      <c r="C6553" t="s">
        <v>196</v>
      </c>
      <c r="D6553" t="s">
        <v>49</v>
      </c>
      <c r="E6553">
        <v>1</v>
      </c>
      <c r="F6553">
        <v>35000</v>
      </c>
    </row>
    <row r="6554" spans="1:6" x14ac:dyDescent="0.25">
      <c r="A6554">
        <v>41</v>
      </c>
      <c r="B6554" t="s">
        <v>6</v>
      </c>
      <c r="C6554" t="s">
        <v>185</v>
      </c>
      <c r="D6554" t="s">
        <v>80</v>
      </c>
      <c r="E6554">
        <v>12</v>
      </c>
      <c r="F6554">
        <v>120000</v>
      </c>
    </row>
    <row r="6555" spans="1:6" x14ac:dyDescent="0.25">
      <c r="A6555">
        <v>35</v>
      </c>
      <c r="B6555" t="s">
        <v>9</v>
      </c>
      <c r="C6555" t="s">
        <v>12</v>
      </c>
      <c r="D6555" t="s">
        <v>124</v>
      </c>
      <c r="E6555">
        <v>9</v>
      </c>
      <c r="F6555">
        <v>95000</v>
      </c>
    </row>
    <row r="6556" spans="1:6" x14ac:dyDescent="0.25">
      <c r="A6556">
        <v>23</v>
      </c>
      <c r="B6556" t="s">
        <v>6</v>
      </c>
      <c r="C6556" t="s">
        <v>185</v>
      </c>
      <c r="D6556" t="s">
        <v>82</v>
      </c>
      <c r="E6556">
        <v>1</v>
      </c>
      <c r="F6556">
        <v>35000</v>
      </c>
    </row>
    <row r="6557" spans="1:6" x14ac:dyDescent="0.25">
      <c r="A6557">
        <v>42</v>
      </c>
      <c r="B6557" t="s">
        <v>9</v>
      </c>
      <c r="C6557" t="s">
        <v>186</v>
      </c>
      <c r="D6557" t="s">
        <v>69</v>
      </c>
      <c r="E6557">
        <v>14</v>
      </c>
      <c r="F6557">
        <v>140000</v>
      </c>
    </row>
    <row r="6558" spans="1:6" x14ac:dyDescent="0.25">
      <c r="A6558">
        <v>26</v>
      </c>
      <c r="B6558" t="s">
        <v>6</v>
      </c>
      <c r="C6558" t="s">
        <v>196</v>
      </c>
      <c r="D6558" t="s">
        <v>18</v>
      </c>
      <c r="E6558">
        <v>2</v>
      </c>
      <c r="F6558">
        <v>40000</v>
      </c>
    </row>
    <row r="6559" spans="1:6" x14ac:dyDescent="0.25">
      <c r="A6559">
        <v>32</v>
      </c>
      <c r="B6559" t="s">
        <v>9</v>
      </c>
      <c r="C6559" t="s">
        <v>185</v>
      </c>
      <c r="D6559" t="s">
        <v>57</v>
      </c>
      <c r="E6559">
        <v>8</v>
      </c>
      <c r="F6559">
        <v>80000</v>
      </c>
    </row>
    <row r="6560" spans="1:6" x14ac:dyDescent="0.25">
      <c r="A6560">
        <v>27</v>
      </c>
      <c r="B6560" t="s">
        <v>6</v>
      </c>
      <c r="C6560" t="s">
        <v>12</v>
      </c>
      <c r="D6560" t="s">
        <v>27</v>
      </c>
      <c r="E6560">
        <v>4</v>
      </c>
      <c r="F6560">
        <v>55000</v>
      </c>
    </row>
    <row r="6561" spans="1:6" x14ac:dyDescent="0.25">
      <c r="A6561">
        <v>50</v>
      </c>
      <c r="B6561" t="s">
        <v>9</v>
      </c>
      <c r="C6561" t="s">
        <v>186</v>
      </c>
      <c r="D6561" t="s">
        <v>80</v>
      </c>
      <c r="E6561">
        <v>19</v>
      </c>
      <c r="F6561">
        <v>190000</v>
      </c>
    </row>
    <row r="6562" spans="1:6" x14ac:dyDescent="0.25">
      <c r="A6562">
        <v>36</v>
      </c>
      <c r="B6562" t="s">
        <v>6</v>
      </c>
      <c r="C6562" t="s">
        <v>185</v>
      </c>
      <c r="D6562" t="s">
        <v>30</v>
      </c>
      <c r="E6562">
        <v>6</v>
      </c>
      <c r="F6562">
        <v>75000</v>
      </c>
    </row>
    <row r="6563" spans="1:6" x14ac:dyDescent="0.25">
      <c r="A6563">
        <v>48</v>
      </c>
      <c r="B6563" t="s">
        <v>9</v>
      </c>
      <c r="C6563" t="s">
        <v>12</v>
      </c>
      <c r="D6563" t="s">
        <v>124</v>
      </c>
      <c r="E6563">
        <v>17</v>
      </c>
      <c r="F6563">
        <v>170000</v>
      </c>
    </row>
    <row r="6564" spans="1:6" x14ac:dyDescent="0.25">
      <c r="A6564">
        <v>31</v>
      </c>
      <c r="B6564" t="s">
        <v>6</v>
      </c>
      <c r="C6564" t="s">
        <v>196</v>
      </c>
      <c r="D6564" t="s">
        <v>14</v>
      </c>
      <c r="E6564">
        <v>3</v>
      </c>
      <c r="F6564">
        <v>50000</v>
      </c>
    </row>
    <row r="6565" spans="1:6" x14ac:dyDescent="0.25">
      <c r="A6565">
        <v>29</v>
      </c>
      <c r="B6565" t="s">
        <v>9</v>
      </c>
      <c r="C6565" t="s">
        <v>185</v>
      </c>
      <c r="D6565" t="s">
        <v>35</v>
      </c>
      <c r="E6565">
        <v>4</v>
      </c>
      <c r="F6565">
        <v>55000</v>
      </c>
    </row>
    <row r="6566" spans="1:6" x14ac:dyDescent="0.25">
      <c r="A6566">
        <v>45</v>
      </c>
      <c r="B6566" t="s">
        <v>6</v>
      </c>
      <c r="C6566" t="s">
        <v>186</v>
      </c>
      <c r="D6566" t="s">
        <v>27</v>
      </c>
      <c r="E6566">
        <v>13</v>
      </c>
      <c r="F6566">
        <v>130000</v>
      </c>
    </row>
    <row r="6567" spans="1:6" x14ac:dyDescent="0.25">
      <c r="A6567">
        <v>25</v>
      </c>
      <c r="B6567" t="s">
        <v>9</v>
      </c>
      <c r="C6567" t="s">
        <v>196</v>
      </c>
      <c r="D6567" t="s">
        <v>49</v>
      </c>
      <c r="E6567">
        <v>1</v>
      </c>
      <c r="F6567">
        <v>35000</v>
      </c>
    </row>
    <row r="6568" spans="1:6" x14ac:dyDescent="0.25">
      <c r="A6568">
        <v>41</v>
      </c>
      <c r="B6568" t="s">
        <v>6</v>
      </c>
      <c r="C6568" t="s">
        <v>185</v>
      </c>
      <c r="D6568" t="s">
        <v>80</v>
      </c>
      <c r="E6568">
        <v>12</v>
      </c>
      <c r="F6568">
        <v>120000</v>
      </c>
    </row>
    <row r="6569" spans="1:6" x14ac:dyDescent="0.25">
      <c r="A6569">
        <v>35</v>
      </c>
      <c r="B6569" t="s">
        <v>9</v>
      </c>
      <c r="C6569" t="s">
        <v>12</v>
      </c>
      <c r="D6569" t="s">
        <v>124</v>
      </c>
      <c r="E6569">
        <v>9</v>
      </c>
      <c r="F6569">
        <v>95000</v>
      </c>
    </row>
    <row r="6570" spans="1:6" x14ac:dyDescent="0.25">
      <c r="A6570">
        <v>23</v>
      </c>
      <c r="B6570" t="s">
        <v>6</v>
      </c>
      <c r="C6570" t="s">
        <v>185</v>
      </c>
      <c r="D6570" t="s">
        <v>82</v>
      </c>
      <c r="E6570">
        <v>1</v>
      </c>
      <c r="F6570">
        <v>35000</v>
      </c>
    </row>
    <row r="6571" spans="1:6" x14ac:dyDescent="0.25">
      <c r="A6571">
        <v>42</v>
      </c>
      <c r="B6571" t="s">
        <v>9</v>
      </c>
      <c r="C6571" t="s">
        <v>186</v>
      </c>
      <c r="D6571" t="s">
        <v>69</v>
      </c>
      <c r="E6571">
        <v>14</v>
      </c>
      <c r="F6571">
        <v>140000</v>
      </c>
    </row>
    <row r="6572" spans="1:6" x14ac:dyDescent="0.25">
      <c r="A6572">
        <v>26</v>
      </c>
      <c r="B6572" t="s">
        <v>6</v>
      </c>
      <c r="C6572" t="s">
        <v>196</v>
      </c>
      <c r="D6572" t="s">
        <v>18</v>
      </c>
      <c r="E6572">
        <v>2</v>
      </c>
      <c r="F6572">
        <v>40000</v>
      </c>
    </row>
    <row r="6573" spans="1:6" x14ac:dyDescent="0.25">
      <c r="A6573">
        <v>32</v>
      </c>
      <c r="B6573" t="s">
        <v>9</v>
      </c>
      <c r="C6573" t="s">
        <v>185</v>
      </c>
      <c r="D6573" t="s">
        <v>57</v>
      </c>
      <c r="E6573">
        <v>8</v>
      </c>
      <c r="F6573">
        <v>80000</v>
      </c>
    </row>
    <row r="6574" spans="1:6" x14ac:dyDescent="0.25">
      <c r="A6574">
        <v>27</v>
      </c>
      <c r="B6574" t="s">
        <v>6</v>
      </c>
      <c r="C6574" t="s">
        <v>12</v>
      </c>
      <c r="D6574" t="s">
        <v>27</v>
      </c>
      <c r="E6574">
        <v>4</v>
      </c>
      <c r="F6574">
        <v>55000</v>
      </c>
    </row>
    <row r="6575" spans="1:6" x14ac:dyDescent="0.25">
      <c r="A6575">
        <v>50</v>
      </c>
      <c r="B6575" t="s">
        <v>9</v>
      </c>
      <c r="C6575" t="s">
        <v>186</v>
      </c>
      <c r="D6575" t="s">
        <v>80</v>
      </c>
      <c r="E6575">
        <v>19</v>
      </c>
      <c r="F6575">
        <v>190000</v>
      </c>
    </row>
    <row r="6576" spans="1:6" x14ac:dyDescent="0.25">
      <c r="A6576">
        <v>36</v>
      </c>
      <c r="B6576" t="s">
        <v>6</v>
      </c>
      <c r="C6576" t="s">
        <v>185</v>
      </c>
      <c r="D6576" t="s">
        <v>30</v>
      </c>
      <c r="E6576">
        <v>6</v>
      </c>
      <c r="F6576">
        <v>75000</v>
      </c>
    </row>
    <row r="6577" spans="1:6" x14ac:dyDescent="0.25">
      <c r="A6577">
        <v>48</v>
      </c>
      <c r="B6577" t="s">
        <v>9</v>
      </c>
      <c r="C6577" t="s">
        <v>12</v>
      </c>
      <c r="D6577" t="s">
        <v>124</v>
      </c>
      <c r="E6577">
        <v>17</v>
      </c>
      <c r="F6577">
        <v>170000</v>
      </c>
    </row>
    <row r="6578" spans="1:6" x14ac:dyDescent="0.25">
      <c r="A6578">
        <v>31</v>
      </c>
      <c r="B6578" t="s">
        <v>6</v>
      </c>
      <c r="C6578" t="s">
        <v>196</v>
      </c>
      <c r="D6578" t="s">
        <v>14</v>
      </c>
      <c r="E6578">
        <v>3</v>
      </c>
      <c r="F6578">
        <v>50000</v>
      </c>
    </row>
    <row r="6579" spans="1:6" x14ac:dyDescent="0.25">
      <c r="A6579">
        <v>29</v>
      </c>
      <c r="B6579" t="s">
        <v>9</v>
      </c>
      <c r="C6579" t="s">
        <v>185</v>
      </c>
      <c r="D6579" t="s">
        <v>35</v>
      </c>
      <c r="E6579">
        <v>4</v>
      </c>
      <c r="F6579">
        <v>55000</v>
      </c>
    </row>
    <row r="6580" spans="1:6" x14ac:dyDescent="0.25">
      <c r="A6580">
        <v>45</v>
      </c>
      <c r="B6580" t="s">
        <v>6</v>
      </c>
      <c r="C6580" t="s">
        <v>186</v>
      </c>
      <c r="D6580" t="s">
        <v>27</v>
      </c>
      <c r="E6580">
        <v>13</v>
      </c>
      <c r="F6580">
        <v>130000</v>
      </c>
    </row>
    <row r="6581" spans="1:6" x14ac:dyDescent="0.25">
      <c r="A6581">
        <v>25</v>
      </c>
      <c r="B6581" t="s">
        <v>9</v>
      </c>
      <c r="C6581" t="s">
        <v>196</v>
      </c>
      <c r="D6581" t="s">
        <v>49</v>
      </c>
      <c r="E6581">
        <v>1</v>
      </c>
      <c r="F6581">
        <v>35000</v>
      </c>
    </row>
    <row r="6582" spans="1:6" x14ac:dyDescent="0.25">
      <c r="A6582">
        <v>38</v>
      </c>
      <c r="B6582" t="s">
        <v>6</v>
      </c>
      <c r="C6582" t="s">
        <v>186</v>
      </c>
      <c r="D6582" t="s">
        <v>27</v>
      </c>
      <c r="E6582">
        <v>12</v>
      </c>
      <c r="F6582">
        <v>120000</v>
      </c>
    </row>
    <row r="6583" spans="1:6" x14ac:dyDescent="0.25">
      <c r="A6583">
        <v>27</v>
      </c>
      <c r="B6583" t="s">
        <v>9</v>
      </c>
      <c r="C6583" t="s">
        <v>185</v>
      </c>
      <c r="D6583" t="s">
        <v>82</v>
      </c>
      <c r="E6583">
        <v>3</v>
      </c>
      <c r="F6583">
        <v>45000</v>
      </c>
    </row>
    <row r="6584" spans="1:6" x14ac:dyDescent="0.25">
      <c r="A6584">
        <v>43</v>
      </c>
      <c r="B6584" t="s">
        <v>6</v>
      </c>
      <c r="C6584" t="s">
        <v>12</v>
      </c>
      <c r="D6584" t="s">
        <v>80</v>
      </c>
      <c r="E6584">
        <v>16</v>
      </c>
      <c r="F6584">
        <v>160000</v>
      </c>
    </row>
    <row r="6585" spans="1:6" x14ac:dyDescent="0.25">
      <c r="A6585">
        <v>34</v>
      </c>
      <c r="B6585" t="s">
        <v>9</v>
      </c>
      <c r="C6585" t="s">
        <v>196</v>
      </c>
      <c r="D6585" t="s">
        <v>49</v>
      </c>
      <c r="E6585">
        <v>5</v>
      </c>
      <c r="F6585">
        <v>70000</v>
      </c>
    </row>
    <row r="6586" spans="1:6" x14ac:dyDescent="0.25">
      <c r="A6586">
        <v>30</v>
      </c>
      <c r="B6586" t="s">
        <v>6</v>
      </c>
      <c r="C6586" t="s">
        <v>185</v>
      </c>
      <c r="D6586" t="s">
        <v>18</v>
      </c>
      <c r="E6586">
        <v>6</v>
      </c>
      <c r="F6586">
        <v>75000</v>
      </c>
    </row>
    <row r="6587" spans="1:6" x14ac:dyDescent="0.25">
      <c r="A6587">
        <v>46</v>
      </c>
      <c r="B6587" t="s">
        <v>9</v>
      </c>
      <c r="C6587" t="s">
        <v>186</v>
      </c>
      <c r="D6587" t="s">
        <v>57</v>
      </c>
      <c r="E6587">
        <v>17</v>
      </c>
      <c r="F6587">
        <v>170000</v>
      </c>
    </row>
    <row r="6588" spans="1:6" x14ac:dyDescent="0.25">
      <c r="A6588">
        <v>25</v>
      </c>
      <c r="B6588" t="s">
        <v>6</v>
      </c>
      <c r="C6588" t="s">
        <v>196</v>
      </c>
      <c r="D6588" t="s">
        <v>14</v>
      </c>
      <c r="E6588">
        <v>1</v>
      </c>
      <c r="F6588">
        <v>35000</v>
      </c>
    </row>
    <row r="6589" spans="1:6" x14ac:dyDescent="0.25">
      <c r="A6589">
        <v>40</v>
      </c>
      <c r="B6589" t="s">
        <v>9</v>
      </c>
      <c r="C6589" t="s">
        <v>185</v>
      </c>
      <c r="D6589" t="s">
        <v>35</v>
      </c>
      <c r="E6589">
        <v>11</v>
      </c>
      <c r="F6589">
        <v>110000</v>
      </c>
    </row>
    <row r="6590" spans="1:6" x14ac:dyDescent="0.25">
      <c r="A6590">
        <v>32</v>
      </c>
      <c r="B6590" t="s">
        <v>6</v>
      </c>
      <c r="C6590" t="s">
        <v>12</v>
      </c>
      <c r="D6590" t="s">
        <v>124</v>
      </c>
      <c r="E6590">
        <v>8</v>
      </c>
      <c r="F6590">
        <v>80000</v>
      </c>
    </row>
    <row r="6591" spans="1:6" x14ac:dyDescent="0.25">
      <c r="A6591">
        <v>28</v>
      </c>
      <c r="B6591" t="s">
        <v>9</v>
      </c>
      <c r="C6591" t="s">
        <v>186</v>
      </c>
      <c r="D6591" t="s">
        <v>69</v>
      </c>
      <c r="E6591">
        <v>4</v>
      </c>
      <c r="F6591">
        <v>55000</v>
      </c>
    </row>
    <row r="6592" spans="1:6" x14ac:dyDescent="0.25">
      <c r="A6592">
        <v>44</v>
      </c>
      <c r="B6592" t="s">
        <v>6</v>
      </c>
      <c r="C6592" t="s">
        <v>185</v>
      </c>
      <c r="D6592" t="s">
        <v>80</v>
      </c>
      <c r="E6592">
        <v>15</v>
      </c>
      <c r="F6592">
        <v>150000</v>
      </c>
    </row>
    <row r="6593" spans="1:6" x14ac:dyDescent="0.25">
      <c r="A6593">
        <v>29</v>
      </c>
      <c r="B6593" t="s">
        <v>9</v>
      </c>
      <c r="C6593" t="s">
        <v>196</v>
      </c>
      <c r="D6593" t="s">
        <v>82</v>
      </c>
      <c r="E6593">
        <v>2</v>
      </c>
      <c r="F6593">
        <v>40000</v>
      </c>
    </row>
    <row r="6594" spans="1:6" x14ac:dyDescent="0.25">
      <c r="A6594">
        <v>51</v>
      </c>
      <c r="B6594" t="s">
        <v>6</v>
      </c>
      <c r="C6594" t="s">
        <v>12</v>
      </c>
      <c r="D6594" t="s">
        <v>27</v>
      </c>
      <c r="E6594">
        <v>19</v>
      </c>
      <c r="F6594">
        <v>190000</v>
      </c>
    </row>
    <row r="6595" spans="1:6" x14ac:dyDescent="0.25">
      <c r="A6595">
        <v>36</v>
      </c>
      <c r="B6595" t="s">
        <v>9</v>
      </c>
      <c r="C6595" t="s">
        <v>185</v>
      </c>
      <c r="D6595" t="s">
        <v>49</v>
      </c>
      <c r="E6595">
        <v>8</v>
      </c>
      <c r="F6595">
        <v>80000</v>
      </c>
    </row>
    <row r="6596" spans="1:6" x14ac:dyDescent="0.25">
      <c r="A6596">
        <v>24</v>
      </c>
      <c r="B6596" t="s">
        <v>6</v>
      </c>
      <c r="C6596" t="s">
        <v>185</v>
      </c>
      <c r="D6596" t="s">
        <v>18</v>
      </c>
      <c r="E6596">
        <v>1</v>
      </c>
      <c r="F6596">
        <v>35000</v>
      </c>
    </row>
    <row r="6597" spans="1:6" x14ac:dyDescent="0.25">
      <c r="A6597">
        <v>42</v>
      </c>
      <c r="B6597" t="s">
        <v>9</v>
      </c>
      <c r="C6597" t="s">
        <v>186</v>
      </c>
      <c r="D6597" t="s">
        <v>57</v>
      </c>
      <c r="E6597">
        <v>13</v>
      </c>
      <c r="F6597">
        <v>130000</v>
      </c>
    </row>
    <row r="6598" spans="1:6" x14ac:dyDescent="0.25">
      <c r="A6598">
        <v>27</v>
      </c>
      <c r="B6598" t="s">
        <v>6</v>
      </c>
      <c r="C6598" t="s">
        <v>196</v>
      </c>
      <c r="D6598" t="s">
        <v>35</v>
      </c>
      <c r="E6598">
        <v>3</v>
      </c>
      <c r="F6598">
        <v>45000</v>
      </c>
    </row>
    <row r="6599" spans="1:6" x14ac:dyDescent="0.25">
      <c r="A6599">
        <v>33</v>
      </c>
      <c r="B6599" t="s">
        <v>9</v>
      </c>
      <c r="C6599" t="s">
        <v>185</v>
      </c>
      <c r="D6599" t="s">
        <v>30</v>
      </c>
      <c r="E6599">
        <v>7</v>
      </c>
      <c r="F6599">
        <v>90000</v>
      </c>
    </row>
    <row r="6600" spans="1:6" x14ac:dyDescent="0.25">
      <c r="A6600">
        <v>28</v>
      </c>
      <c r="B6600" t="s">
        <v>6</v>
      </c>
      <c r="C6600" t="s">
        <v>12</v>
      </c>
      <c r="D6600" t="s">
        <v>27</v>
      </c>
      <c r="E6600">
        <v>4</v>
      </c>
      <c r="F6600">
        <v>55000</v>
      </c>
    </row>
    <row r="6601" spans="1:6" x14ac:dyDescent="0.25">
      <c r="A6601">
        <v>51</v>
      </c>
      <c r="B6601" t="s">
        <v>9</v>
      </c>
      <c r="C6601" t="s">
        <v>186</v>
      </c>
      <c r="D6601" t="s">
        <v>80</v>
      </c>
      <c r="E6601">
        <v>19</v>
      </c>
      <c r="F6601">
        <v>190000</v>
      </c>
    </row>
    <row r="6602" spans="1:6" x14ac:dyDescent="0.25">
      <c r="A6602">
        <v>37</v>
      </c>
      <c r="B6602" t="s">
        <v>6</v>
      </c>
      <c r="C6602" t="s">
        <v>185</v>
      </c>
      <c r="D6602" t="s">
        <v>82</v>
      </c>
      <c r="E6602">
        <v>7</v>
      </c>
      <c r="F6602">
        <v>90000</v>
      </c>
    </row>
    <row r="6603" spans="1:6" x14ac:dyDescent="0.25">
      <c r="A6603">
        <v>49</v>
      </c>
      <c r="B6603" t="s">
        <v>9</v>
      </c>
      <c r="C6603" t="s">
        <v>12</v>
      </c>
      <c r="D6603" t="s">
        <v>124</v>
      </c>
      <c r="E6603">
        <v>20</v>
      </c>
      <c r="F6603">
        <v>200000</v>
      </c>
    </row>
    <row r="6604" spans="1:6" x14ac:dyDescent="0.25">
      <c r="A6604">
        <v>32</v>
      </c>
      <c r="B6604" t="s">
        <v>6</v>
      </c>
      <c r="C6604" t="s">
        <v>196</v>
      </c>
      <c r="D6604" t="s">
        <v>121</v>
      </c>
      <c r="E6604">
        <v>3</v>
      </c>
      <c r="F6604">
        <v>40000</v>
      </c>
    </row>
    <row r="6605" spans="1:6" x14ac:dyDescent="0.25">
      <c r="A6605">
        <v>30</v>
      </c>
      <c r="B6605" t="s">
        <v>9</v>
      </c>
      <c r="C6605" t="s">
        <v>185</v>
      </c>
      <c r="D6605" t="s">
        <v>30</v>
      </c>
      <c r="E6605">
        <v>5</v>
      </c>
      <c r="F6605">
        <v>70000</v>
      </c>
    </row>
    <row r="6606" spans="1:6" x14ac:dyDescent="0.25">
      <c r="A6606">
        <v>46</v>
      </c>
      <c r="B6606" t="s">
        <v>6</v>
      </c>
      <c r="C6606" t="s">
        <v>186</v>
      </c>
      <c r="D6606" t="s">
        <v>57</v>
      </c>
      <c r="E6606">
        <v>16</v>
      </c>
      <c r="F6606">
        <v>160000</v>
      </c>
    </row>
    <row r="6607" spans="1:6" x14ac:dyDescent="0.25">
      <c r="A6607">
        <v>26</v>
      </c>
      <c r="B6607" t="s">
        <v>9</v>
      </c>
      <c r="C6607" t="s">
        <v>196</v>
      </c>
      <c r="D6607" t="s">
        <v>14</v>
      </c>
      <c r="E6607">
        <v>1</v>
      </c>
      <c r="F6607">
        <v>35000</v>
      </c>
    </row>
    <row r="6608" spans="1:6" x14ac:dyDescent="0.25">
      <c r="A6608">
        <v>42</v>
      </c>
      <c r="B6608" t="s">
        <v>6</v>
      </c>
      <c r="C6608" t="s">
        <v>185</v>
      </c>
      <c r="D6608" t="s">
        <v>35</v>
      </c>
      <c r="E6608">
        <v>13</v>
      </c>
      <c r="F6608">
        <v>130000</v>
      </c>
    </row>
    <row r="6609" spans="1:6" x14ac:dyDescent="0.25">
      <c r="A6609">
        <v>36</v>
      </c>
      <c r="B6609" t="s">
        <v>9</v>
      </c>
      <c r="C6609" t="s">
        <v>12</v>
      </c>
      <c r="D6609" t="s">
        <v>27</v>
      </c>
      <c r="E6609">
        <v>9</v>
      </c>
      <c r="F6609">
        <v>95000</v>
      </c>
    </row>
    <row r="6610" spans="1:6" x14ac:dyDescent="0.25">
      <c r="A6610">
        <v>24</v>
      </c>
      <c r="B6610" t="s">
        <v>6</v>
      </c>
      <c r="C6610" t="s">
        <v>185</v>
      </c>
      <c r="D6610" t="s">
        <v>49</v>
      </c>
      <c r="E6610">
        <v>1</v>
      </c>
      <c r="F6610">
        <v>35000</v>
      </c>
    </row>
    <row r="6611" spans="1:6" x14ac:dyDescent="0.25">
      <c r="A6611">
        <v>43</v>
      </c>
      <c r="B6611" t="s">
        <v>9</v>
      </c>
      <c r="C6611" t="s">
        <v>186</v>
      </c>
      <c r="D6611" t="s">
        <v>18</v>
      </c>
      <c r="E6611">
        <v>14</v>
      </c>
      <c r="F6611">
        <v>140000</v>
      </c>
    </row>
    <row r="6612" spans="1:6" x14ac:dyDescent="0.25">
      <c r="A6612">
        <v>27</v>
      </c>
      <c r="B6612" t="s">
        <v>6</v>
      </c>
      <c r="C6612" t="s">
        <v>196</v>
      </c>
      <c r="D6612" t="s">
        <v>69</v>
      </c>
      <c r="E6612">
        <v>2</v>
      </c>
      <c r="F6612">
        <v>40000</v>
      </c>
    </row>
    <row r="6613" spans="1:6" x14ac:dyDescent="0.25">
      <c r="A6613">
        <v>33</v>
      </c>
      <c r="B6613" t="s">
        <v>9</v>
      </c>
      <c r="C6613" t="s">
        <v>185</v>
      </c>
      <c r="D6613" t="s">
        <v>80</v>
      </c>
      <c r="E6613">
        <v>7</v>
      </c>
      <c r="F6613">
        <v>90000</v>
      </c>
    </row>
    <row r="6614" spans="1:6" x14ac:dyDescent="0.25">
      <c r="A6614">
        <v>28</v>
      </c>
      <c r="B6614" t="s">
        <v>6</v>
      </c>
      <c r="C6614" t="s">
        <v>12</v>
      </c>
      <c r="D6614" t="s">
        <v>82</v>
      </c>
      <c r="E6614">
        <v>4</v>
      </c>
      <c r="F6614">
        <v>55000</v>
      </c>
    </row>
    <row r="6615" spans="1:6" x14ac:dyDescent="0.25">
      <c r="A6615">
        <v>51</v>
      </c>
      <c r="B6615" t="s">
        <v>9</v>
      </c>
      <c r="C6615" t="s">
        <v>186</v>
      </c>
      <c r="D6615" t="s">
        <v>124</v>
      </c>
      <c r="E6615">
        <v>19</v>
      </c>
      <c r="F6615">
        <v>190000</v>
      </c>
    </row>
    <row r="6616" spans="1:6" x14ac:dyDescent="0.25">
      <c r="A6616">
        <v>37</v>
      </c>
      <c r="B6616" t="s">
        <v>6</v>
      </c>
      <c r="C6616" t="s">
        <v>185</v>
      </c>
      <c r="D6616" t="s">
        <v>121</v>
      </c>
      <c r="E6616">
        <v>6</v>
      </c>
      <c r="F6616">
        <v>75000</v>
      </c>
    </row>
    <row r="6617" spans="1:6" x14ac:dyDescent="0.25">
      <c r="A6617">
        <v>49</v>
      </c>
      <c r="B6617" t="s">
        <v>9</v>
      </c>
      <c r="C6617" t="s">
        <v>12</v>
      </c>
      <c r="D6617" t="s">
        <v>57</v>
      </c>
      <c r="E6617">
        <v>20</v>
      </c>
      <c r="F6617">
        <v>200000</v>
      </c>
    </row>
    <row r="6618" spans="1:6" x14ac:dyDescent="0.25">
      <c r="A6618">
        <v>32</v>
      </c>
      <c r="B6618" t="s">
        <v>6</v>
      </c>
      <c r="C6618" t="s">
        <v>196</v>
      </c>
      <c r="D6618" t="s">
        <v>14</v>
      </c>
      <c r="E6618">
        <v>3</v>
      </c>
      <c r="F6618">
        <v>50000</v>
      </c>
    </row>
    <row r="6619" spans="1:6" x14ac:dyDescent="0.25">
      <c r="A6619">
        <v>30</v>
      </c>
      <c r="B6619" t="s">
        <v>9</v>
      </c>
      <c r="C6619" t="s">
        <v>185</v>
      </c>
      <c r="D6619" t="s">
        <v>35</v>
      </c>
      <c r="E6619">
        <v>4</v>
      </c>
      <c r="F6619">
        <v>55000</v>
      </c>
    </row>
    <row r="6620" spans="1:6" x14ac:dyDescent="0.25">
      <c r="A6620">
        <v>46</v>
      </c>
      <c r="B6620" t="s">
        <v>6</v>
      </c>
      <c r="C6620" t="s">
        <v>186</v>
      </c>
      <c r="D6620" t="s">
        <v>27</v>
      </c>
      <c r="E6620">
        <v>14</v>
      </c>
      <c r="F6620">
        <v>140000</v>
      </c>
    </row>
    <row r="6621" spans="1:6" x14ac:dyDescent="0.25">
      <c r="A6621">
        <v>26</v>
      </c>
      <c r="B6621" t="s">
        <v>9</v>
      </c>
      <c r="C6621" t="s">
        <v>196</v>
      </c>
      <c r="D6621" t="s">
        <v>49</v>
      </c>
      <c r="E6621">
        <v>1</v>
      </c>
      <c r="F6621">
        <v>35000</v>
      </c>
    </row>
    <row r="6622" spans="1:6" x14ac:dyDescent="0.25">
      <c r="A6622">
        <v>42</v>
      </c>
      <c r="B6622" t="s">
        <v>6</v>
      </c>
      <c r="C6622" t="s">
        <v>185</v>
      </c>
      <c r="D6622" t="s">
        <v>80</v>
      </c>
      <c r="E6622">
        <v>13</v>
      </c>
      <c r="F6622">
        <v>130000</v>
      </c>
    </row>
    <row r="6623" spans="1:6" x14ac:dyDescent="0.25">
      <c r="A6623">
        <v>36</v>
      </c>
      <c r="B6623" t="s">
        <v>9</v>
      </c>
      <c r="C6623" t="s">
        <v>12</v>
      </c>
      <c r="D6623" t="s">
        <v>124</v>
      </c>
      <c r="E6623">
        <v>10</v>
      </c>
      <c r="F6623">
        <v>100000</v>
      </c>
    </row>
    <row r="6624" spans="1:6" x14ac:dyDescent="0.25">
      <c r="A6624">
        <v>24</v>
      </c>
      <c r="B6624" t="s">
        <v>6</v>
      </c>
      <c r="C6624" t="s">
        <v>185</v>
      </c>
      <c r="D6624" t="s">
        <v>82</v>
      </c>
      <c r="E6624">
        <v>1</v>
      </c>
      <c r="F6624">
        <v>35000</v>
      </c>
    </row>
    <row r="6625" spans="1:6" x14ac:dyDescent="0.25">
      <c r="A6625">
        <v>43</v>
      </c>
      <c r="B6625" t="s">
        <v>9</v>
      </c>
      <c r="C6625" t="s">
        <v>186</v>
      </c>
      <c r="D6625" t="s">
        <v>69</v>
      </c>
      <c r="E6625">
        <v>15</v>
      </c>
      <c r="F6625">
        <v>150000</v>
      </c>
    </row>
    <row r="6626" spans="1:6" x14ac:dyDescent="0.25">
      <c r="A6626">
        <v>27</v>
      </c>
      <c r="B6626" t="s">
        <v>6</v>
      </c>
      <c r="C6626" t="s">
        <v>196</v>
      </c>
      <c r="D6626" t="s">
        <v>18</v>
      </c>
      <c r="E6626">
        <v>2</v>
      </c>
      <c r="F6626">
        <v>40000</v>
      </c>
    </row>
    <row r="6627" spans="1:6" x14ac:dyDescent="0.25">
      <c r="A6627">
        <v>33</v>
      </c>
      <c r="B6627" t="s">
        <v>9</v>
      </c>
      <c r="C6627" t="s">
        <v>185</v>
      </c>
      <c r="D6627" t="s">
        <v>57</v>
      </c>
      <c r="E6627">
        <v>8</v>
      </c>
      <c r="F6627">
        <v>80000</v>
      </c>
    </row>
    <row r="6628" spans="1:6" x14ac:dyDescent="0.25">
      <c r="A6628">
        <v>28</v>
      </c>
      <c r="B6628" t="s">
        <v>6</v>
      </c>
      <c r="C6628" t="s">
        <v>12</v>
      </c>
      <c r="D6628" t="s">
        <v>27</v>
      </c>
      <c r="E6628">
        <v>4</v>
      </c>
      <c r="F6628">
        <v>55000</v>
      </c>
    </row>
    <row r="6629" spans="1:6" x14ac:dyDescent="0.25">
      <c r="A6629">
        <v>51</v>
      </c>
      <c r="B6629" t="s">
        <v>9</v>
      </c>
      <c r="C6629" t="s">
        <v>186</v>
      </c>
      <c r="D6629" t="s">
        <v>80</v>
      </c>
      <c r="E6629">
        <v>19</v>
      </c>
      <c r="F6629">
        <v>190000</v>
      </c>
    </row>
    <row r="6630" spans="1:6" x14ac:dyDescent="0.25">
      <c r="A6630">
        <v>37</v>
      </c>
      <c r="B6630" t="s">
        <v>6</v>
      </c>
      <c r="C6630" t="s">
        <v>185</v>
      </c>
      <c r="D6630" t="s">
        <v>30</v>
      </c>
      <c r="E6630">
        <v>7</v>
      </c>
      <c r="F6630">
        <v>90000</v>
      </c>
    </row>
    <row r="6631" spans="1:6" x14ac:dyDescent="0.25">
      <c r="A6631">
        <v>49</v>
      </c>
      <c r="B6631" t="s">
        <v>9</v>
      </c>
      <c r="C6631" t="s">
        <v>12</v>
      </c>
      <c r="D6631" t="s">
        <v>124</v>
      </c>
      <c r="E6631">
        <v>20</v>
      </c>
      <c r="F6631">
        <v>200000</v>
      </c>
    </row>
    <row r="6632" spans="1:6" x14ac:dyDescent="0.25">
      <c r="A6632">
        <v>32</v>
      </c>
      <c r="B6632" t="s">
        <v>6</v>
      </c>
      <c r="C6632" t="s">
        <v>196</v>
      </c>
      <c r="D6632" t="s">
        <v>121</v>
      </c>
      <c r="E6632">
        <v>3</v>
      </c>
      <c r="F6632">
        <v>40000</v>
      </c>
    </row>
    <row r="6633" spans="1:6" x14ac:dyDescent="0.25">
      <c r="A6633">
        <v>30</v>
      </c>
      <c r="B6633" t="s">
        <v>9</v>
      </c>
      <c r="C6633" t="s">
        <v>185</v>
      </c>
      <c r="D6633" t="s">
        <v>18</v>
      </c>
      <c r="E6633">
        <v>5</v>
      </c>
      <c r="F6633">
        <v>70000</v>
      </c>
    </row>
    <row r="6634" spans="1:6" x14ac:dyDescent="0.25">
      <c r="A6634">
        <v>46</v>
      </c>
      <c r="B6634" t="s">
        <v>6</v>
      </c>
      <c r="C6634" t="s">
        <v>186</v>
      </c>
      <c r="D6634" t="s">
        <v>57</v>
      </c>
      <c r="E6634">
        <v>16</v>
      </c>
      <c r="F6634">
        <v>160000</v>
      </c>
    </row>
    <row r="6635" spans="1:6" x14ac:dyDescent="0.25">
      <c r="A6635">
        <v>26</v>
      </c>
      <c r="B6635" t="s">
        <v>9</v>
      </c>
      <c r="C6635" t="s">
        <v>196</v>
      </c>
      <c r="D6635" t="s">
        <v>14</v>
      </c>
      <c r="E6635">
        <v>1</v>
      </c>
      <c r="F6635">
        <v>35000</v>
      </c>
    </row>
    <row r="6636" spans="1:6" x14ac:dyDescent="0.25">
      <c r="A6636">
        <v>42</v>
      </c>
      <c r="B6636" t="s">
        <v>6</v>
      </c>
      <c r="C6636" t="s">
        <v>185</v>
      </c>
      <c r="D6636" t="s">
        <v>35</v>
      </c>
      <c r="E6636">
        <v>13</v>
      </c>
      <c r="F6636">
        <v>130000</v>
      </c>
    </row>
    <row r="6637" spans="1:6" x14ac:dyDescent="0.25">
      <c r="A6637">
        <v>36</v>
      </c>
      <c r="B6637" t="s">
        <v>9</v>
      </c>
      <c r="C6637" t="s">
        <v>12</v>
      </c>
      <c r="D6637" t="s">
        <v>27</v>
      </c>
      <c r="E6637">
        <v>9</v>
      </c>
      <c r="F6637">
        <v>95000</v>
      </c>
    </row>
    <row r="6638" spans="1:6" x14ac:dyDescent="0.25">
      <c r="A6638">
        <v>24</v>
      </c>
      <c r="B6638" t="s">
        <v>6</v>
      </c>
      <c r="C6638" t="s">
        <v>185</v>
      </c>
      <c r="D6638" t="s">
        <v>49</v>
      </c>
      <c r="E6638">
        <v>1</v>
      </c>
      <c r="F6638">
        <v>35000</v>
      </c>
    </row>
    <row r="6639" spans="1:6" x14ac:dyDescent="0.25">
      <c r="A6639">
        <v>43</v>
      </c>
      <c r="B6639" t="s">
        <v>9</v>
      </c>
      <c r="C6639" t="s">
        <v>186</v>
      </c>
      <c r="D6639" t="s">
        <v>18</v>
      </c>
      <c r="E6639">
        <v>14</v>
      </c>
      <c r="F6639">
        <v>140000</v>
      </c>
    </row>
    <row r="6640" spans="1:6" x14ac:dyDescent="0.25">
      <c r="A6640">
        <v>27</v>
      </c>
      <c r="B6640" t="s">
        <v>6</v>
      </c>
      <c r="C6640" t="s">
        <v>196</v>
      </c>
      <c r="D6640" t="s">
        <v>69</v>
      </c>
      <c r="E6640">
        <v>2</v>
      </c>
      <c r="F6640">
        <v>40000</v>
      </c>
    </row>
    <row r="6641" spans="1:6" x14ac:dyDescent="0.25">
      <c r="A6641">
        <v>33</v>
      </c>
      <c r="B6641" t="s">
        <v>9</v>
      </c>
      <c r="C6641" t="s">
        <v>185</v>
      </c>
      <c r="D6641" t="s">
        <v>80</v>
      </c>
      <c r="E6641">
        <v>7</v>
      </c>
      <c r="F6641">
        <v>90000</v>
      </c>
    </row>
    <row r="6642" spans="1:6" x14ac:dyDescent="0.25">
      <c r="A6642">
        <v>28</v>
      </c>
      <c r="B6642" t="s">
        <v>6</v>
      </c>
      <c r="C6642" t="s">
        <v>12</v>
      </c>
      <c r="D6642" t="s">
        <v>82</v>
      </c>
      <c r="E6642">
        <v>4</v>
      </c>
      <c r="F6642">
        <v>55000</v>
      </c>
    </row>
    <row r="6643" spans="1:6" x14ac:dyDescent="0.25">
      <c r="A6643">
        <v>51</v>
      </c>
      <c r="B6643" t="s">
        <v>9</v>
      </c>
      <c r="C6643" t="s">
        <v>186</v>
      </c>
      <c r="D6643" t="s">
        <v>124</v>
      </c>
      <c r="E6643">
        <v>19</v>
      </c>
      <c r="F6643">
        <v>190000</v>
      </c>
    </row>
    <row r="6644" spans="1:6" x14ac:dyDescent="0.25">
      <c r="A6644">
        <v>37</v>
      </c>
      <c r="B6644" t="s">
        <v>6</v>
      </c>
      <c r="C6644" t="s">
        <v>185</v>
      </c>
      <c r="D6644" t="s">
        <v>121</v>
      </c>
      <c r="E6644">
        <v>6</v>
      </c>
      <c r="F6644">
        <v>75000</v>
      </c>
    </row>
    <row r="6645" spans="1:6" x14ac:dyDescent="0.25">
      <c r="A6645">
        <v>49</v>
      </c>
      <c r="B6645" t="s">
        <v>9</v>
      </c>
      <c r="C6645" t="s">
        <v>12</v>
      </c>
      <c r="D6645" t="s">
        <v>57</v>
      </c>
      <c r="E6645">
        <v>20</v>
      </c>
      <c r="F6645">
        <v>200000</v>
      </c>
    </row>
    <row r="6646" spans="1:6" x14ac:dyDescent="0.25">
      <c r="A6646">
        <v>32</v>
      </c>
      <c r="B6646" t="s">
        <v>6</v>
      </c>
      <c r="C6646" t="s">
        <v>196</v>
      </c>
      <c r="D6646" t="s">
        <v>14</v>
      </c>
      <c r="E6646">
        <v>3</v>
      </c>
      <c r="F6646">
        <v>50000</v>
      </c>
    </row>
    <row r="6647" spans="1:6" x14ac:dyDescent="0.25">
      <c r="A6647">
        <v>30</v>
      </c>
      <c r="B6647" t="s">
        <v>9</v>
      </c>
      <c r="C6647" t="s">
        <v>185</v>
      </c>
      <c r="D6647" t="s">
        <v>35</v>
      </c>
      <c r="E6647">
        <v>4</v>
      </c>
      <c r="F6647">
        <v>55000</v>
      </c>
    </row>
    <row r="6648" spans="1:6" x14ac:dyDescent="0.25">
      <c r="A6648">
        <v>46</v>
      </c>
      <c r="B6648" t="s">
        <v>6</v>
      </c>
      <c r="C6648" t="s">
        <v>186</v>
      </c>
      <c r="D6648" t="s">
        <v>27</v>
      </c>
      <c r="E6648">
        <v>14</v>
      </c>
      <c r="F6648">
        <v>140000</v>
      </c>
    </row>
    <row r="6649" spans="1:6" x14ac:dyDescent="0.25">
      <c r="A6649">
        <v>26</v>
      </c>
      <c r="B6649" t="s">
        <v>9</v>
      </c>
      <c r="C6649" t="s">
        <v>196</v>
      </c>
      <c r="D6649" t="s">
        <v>49</v>
      </c>
      <c r="E6649">
        <v>1</v>
      </c>
      <c r="F6649">
        <v>35000</v>
      </c>
    </row>
    <row r="6650" spans="1:6" x14ac:dyDescent="0.25">
      <c r="A6650">
        <v>42</v>
      </c>
      <c r="B6650" t="s">
        <v>6</v>
      </c>
      <c r="C6650" t="s">
        <v>185</v>
      </c>
      <c r="D6650" t="s">
        <v>80</v>
      </c>
      <c r="E6650">
        <v>13</v>
      </c>
      <c r="F6650">
        <v>130000</v>
      </c>
    </row>
    <row r="6651" spans="1:6" x14ac:dyDescent="0.25">
      <c r="A6651">
        <v>36</v>
      </c>
      <c r="B6651" t="s">
        <v>9</v>
      </c>
      <c r="C6651" t="s">
        <v>12</v>
      </c>
      <c r="D6651" t="s">
        <v>124</v>
      </c>
      <c r="E6651">
        <v>10</v>
      </c>
      <c r="F6651">
        <v>100000</v>
      </c>
    </row>
    <row r="6652" spans="1:6" x14ac:dyDescent="0.25">
      <c r="A6652">
        <v>24</v>
      </c>
      <c r="B6652" t="s">
        <v>6</v>
      </c>
      <c r="C6652" t="s">
        <v>185</v>
      </c>
      <c r="D6652" t="s">
        <v>82</v>
      </c>
      <c r="E6652">
        <v>1</v>
      </c>
      <c r="F6652">
        <v>35000</v>
      </c>
    </row>
    <row r="6653" spans="1:6" x14ac:dyDescent="0.25">
      <c r="A6653">
        <v>43</v>
      </c>
      <c r="B6653" t="s">
        <v>9</v>
      </c>
      <c r="C6653" t="s">
        <v>186</v>
      </c>
      <c r="D6653" t="s">
        <v>69</v>
      </c>
      <c r="E6653">
        <v>15</v>
      </c>
      <c r="F6653">
        <v>150000</v>
      </c>
    </row>
    <row r="6654" spans="1:6" x14ac:dyDescent="0.25">
      <c r="A6654">
        <v>27</v>
      </c>
      <c r="B6654" t="s">
        <v>6</v>
      </c>
      <c r="C6654" t="s">
        <v>196</v>
      </c>
      <c r="D6654" t="s">
        <v>18</v>
      </c>
      <c r="E6654">
        <v>2</v>
      </c>
      <c r="F6654">
        <v>40000</v>
      </c>
    </row>
    <row r="6655" spans="1:6" x14ac:dyDescent="0.25">
      <c r="A6655">
        <v>33</v>
      </c>
      <c r="B6655" t="s">
        <v>9</v>
      </c>
      <c r="C6655" t="s">
        <v>185</v>
      </c>
      <c r="D6655" t="s">
        <v>57</v>
      </c>
      <c r="E6655">
        <v>8</v>
      </c>
      <c r="F6655">
        <v>80000</v>
      </c>
    </row>
    <row r="6656" spans="1:6" x14ac:dyDescent="0.25">
      <c r="A6656">
        <v>28</v>
      </c>
      <c r="B6656" t="s">
        <v>6</v>
      </c>
      <c r="C6656" t="s">
        <v>12</v>
      </c>
      <c r="D6656" t="s">
        <v>27</v>
      </c>
      <c r="E6656">
        <v>4</v>
      </c>
      <c r="F6656">
        <v>55000</v>
      </c>
    </row>
    <row r="6657" spans="1:6" x14ac:dyDescent="0.25">
      <c r="A6657">
        <v>51</v>
      </c>
      <c r="B6657" t="s">
        <v>9</v>
      </c>
      <c r="C6657" t="s">
        <v>186</v>
      </c>
      <c r="D6657" t="s">
        <v>80</v>
      </c>
      <c r="E6657">
        <v>19</v>
      </c>
      <c r="F6657">
        <v>190000</v>
      </c>
    </row>
    <row r="6658" spans="1:6" x14ac:dyDescent="0.25">
      <c r="A6658">
        <v>37</v>
      </c>
      <c r="B6658" t="s">
        <v>6</v>
      </c>
      <c r="C6658" t="s">
        <v>185</v>
      </c>
      <c r="D6658" t="s">
        <v>30</v>
      </c>
      <c r="E6658">
        <v>7</v>
      </c>
      <c r="F6658">
        <v>90000</v>
      </c>
    </row>
    <row r="6659" spans="1:6" x14ac:dyDescent="0.25">
      <c r="A6659">
        <v>49</v>
      </c>
      <c r="B6659" t="s">
        <v>9</v>
      </c>
      <c r="C6659" t="s">
        <v>12</v>
      </c>
      <c r="D6659" t="s">
        <v>124</v>
      </c>
      <c r="E6659">
        <v>20</v>
      </c>
      <c r="F6659">
        <v>200000</v>
      </c>
    </row>
    <row r="6660" spans="1:6" x14ac:dyDescent="0.25">
      <c r="A6660">
        <v>32</v>
      </c>
      <c r="B6660" t="s">
        <v>6</v>
      </c>
      <c r="C6660" t="s">
        <v>196</v>
      </c>
      <c r="D6660" t="s">
        <v>121</v>
      </c>
      <c r="E6660">
        <v>3</v>
      </c>
      <c r="F6660">
        <v>40000</v>
      </c>
    </row>
    <row r="6661" spans="1:6" x14ac:dyDescent="0.25">
      <c r="A6661">
        <v>30</v>
      </c>
      <c r="B6661" t="s">
        <v>9</v>
      </c>
      <c r="C6661" t="s">
        <v>185</v>
      </c>
      <c r="D6661" t="s">
        <v>18</v>
      </c>
      <c r="E6661">
        <v>5</v>
      </c>
      <c r="F6661">
        <v>70000</v>
      </c>
    </row>
    <row r="6662" spans="1:6" x14ac:dyDescent="0.25">
      <c r="A6662">
        <v>46</v>
      </c>
      <c r="B6662" t="s">
        <v>6</v>
      </c>
      <c r="C6662" t="s">
        <v>186</v>
      </c>
      <c r="D6662" t="s">
        <v>57</v>
      </c>
      <c r="E6662">
        <v>16</v>
      </c>
      <c r="F6662">
        <v>160000</v>
      </c>
    </row>
    <row r="6663" spans="1:6" x14ac:dyDescent="0.25">
      <c r="A6663">
        <v>26</v>
      </c>
      <c r="B6663" t="s">
        <v>9</v>
      </c>
      <c r="C6663" t="s">
        <v>196</v>
      </c>
      <c r="D6663" t="s">
        <v>14</v>
      </c>
      <c r="E6663">
        <v>1</v>
      </c>
      <c r="F6663">
        <v>35000</v>
      </c>
    </row>
    <row r="6664" spans="1:6" x14ac:dyDescent="0.25">
      <c r="A6664">
        <v>42</v>
      </c>
      <c r="B6664" t="s">
        <v>6</v>
      </c>
      <c r="C6664" t="s">
        <v>185</v>
      </c>
      <c r="D6664" t="s">
        <v>35</v>
      </c>
      <c r="E6664">
        <v>13</v>
      </c>
      <c r="F6664">
        <v>130000</v>
      </c>
    </row>
    <row r="6665" spans="1:6" x14ac:dyDescent="0.25">
      <c r="A6665">
        <v>36</v>
      </c>
      <c r="B6665" t="s">
        <v>9</v>
      </c>
      <c r="C6665" t="s">
        <v>12</v>
      </c>
      <c r="D6665" t="s">
        <v>27</v>
      </c>
      <c r="E6665">
        <v>9</v>
      </c>
      <c r="F6665">
        <v>95000</v>
      </c>
    </row>
    <row r="6666" spans="1:6" x14ac:dyDescent="0.25">
      <c r="A6666">
        <v>24</v>
      </c>
      <c r="B6666" t="s">
        <v>6</v>
      </c>
      <c r="C6666" t="s">
        <v>185</v>
      </c>
      <c r="D6666" t="s">
        <v>49</v>
      </c>
      <c r="E6666">
        <v>1</v>
      </c>
      <c r="F6666">
        <v>35000</v>
      </c>
    </row>
    <row r="6667" spans="1:6" x14ac:dyDescent="0.25">
      <c r="A6667">
        <v>43</v>
      </c>
      <c r="B6667" t="s">
        <v>9</v>
      </c>
      <c r="C6667" t="s">
        <v>186</v>
      </c>
      <c r="D6667" t="s">
        <v>18</v>
      </c>
      <c r="E6667">
        <v>14</v>
      </c>
      <c r="F6667">
        <v>140000</v>
      </c>
    </row>
    <row r="6668" spans="1:6" x14ac:dyDescent="0.25">
      <c r="A6668">
        <v>27</v>
      </c>
      <c r="B6668" t="s">
        <v>6</v>
      </c>
      <c r="C6668" t="s">
        <v>196</v>
      </c>
      <c r="D6668" t="s">
        <v>69</v>
      </c>
      <c r="E6668">
        <v>2</v>
      </c>
      <c r="F6668">
        <v>40000</v>
      </c>
    </row>
    <row r="6669" spans="1:6" x14ac:dyDescent="0.25">
      <c r="A6669">
        <v>33</v>
      </c>
      <c r="B6669" t="s">
        <v>9</v>
      </c>
      <c r="C6669" t="s">
        <v>185</v>
      </c>
      <c r="D6669" t="s">
        <v>80</v>
      </c>
      <c r="E6669">
        <v>7</v>
      </c>
      <c r="F6669">
        <v>90000</v>
      </c>
    </row>
    <row r="6670" spans="1:6" x14ac:dyDescent="0.25">
      <c r="A6670">
        <v>28</v>
      </c>
      <c r="B6670" t="s">
        <v>6</v>
      </c>
      <c r="C6670" t="s">
        <v>12</v>
      </c>
      <c r="D6670" t="s">
        <v>82</v>
      </c>
      <c r="E6670">
        <v>4</v>
      </c>
      <c r="F6670">
        <v>55000</v>
      </c>
    </row>
    <row r="6671" spans="1:6" x14ac:dyDescent="0.25">
      <c r="A6671">
        <v>51</v>
      </c>
      <c r="B6671" t="s">
        <v>9</v>
      </c>
      <c r="C6671" t="s">
        <v>186</v>
      </c>
      <c r="D6671" t="s">
        <v>124</v>
      </c>
      <c r="E6671">
        <v>19</v>
      </c>
      <c r="F6671">
        <v>190000</v>
      </c>
    </row>
    <row r="6672" spans="1:6" x14ac:dyDescent="0.25">
      <c r="A6672">
        <v>37</v>
      </c>
      <c r="B6672" t="s">
        <v>6</v>
      </c>
      <c r="C6672" t="s">
        <v>185</v>
      </c>
      <c r="D6672" t="s">
        <v>121</v>
      </c>
      <c r="E6672">
        <v>6</v>
      </c>
      <c r="F6672">
        <v>75000</v>
      </c>
    </row>
    <row r="6673" spans="1:6" x14ac:dyDescent="0.25">
      <c r="A6673">
        <v>49</v>
      </c>
      <c r="B6673" t="s">
        <v>9</v>
      </c>
      <c r="C6673" t="s">
        <v>12</v>
      </c>
      <c r="D6673" t="s">
        <v>57</v>
      </c>
      <c r="E6673">
        <v>20</v>
      </c>
      <c r="F6673">
        <v>200000</v>
      </c>
    </row>
    <row r="6674" spans="1:6" x14ac:dyDescent="0.25">
      <c r="A6674">
        <v>32</v>
      </c>
      <c r="B6674" t="s">
        <v>6</v>
      </c>
      <c r="C6674" t="s">
        <v>196</v>
      </c>
      <c r="D6674" t="s">
        <v>14</v>
      </c>
      <c r="E6674">
        <v>3</v>
      </c>
      <c r="F6674">
        <v>50000</v>
      </c>
    </row>
    <row r="6675" spans="1:6" x14ac:dyDescent="0.25">
      <c r="A6675">
        <v>30</v>
      </c>
      <c r="B6675" t="s">
        <v>9</v>
      </c>
      <c r="C6675" t="s">
        <v>185</v>
      </c>
      <c r="D6675" t="s">
        <v>35</v>
      </c>
      <c r="E6675">
        <v>4</v>
      </c>
      <c r="F6675">
        <v>55000</v>
      </c>
    </row>
    <row r="6676" spans="1:6" x14ac:dyDescent="0.25">
      <c r="A6676">
        <v>46</v>
      </c>
      <c r="B6676" t="s">
        <v>6</v>
      </c>
      <c r="C6676" t="s">
        <v>186</v>
      </c>
      <c r="D6676" t="s">
        <v>27</v>
      </c>
      <c r="E6676">
        <v>14</v>
      </c>
      <c r="F6676">
        <v>140000</v>
      </c>
    </row>
    <row r="6677" spans="1:6" x14ac:dyDescent="0.25">
      <c r="A6677">
        <v>26</v>
      </c>
      <c r="B6677" t="s">
        <v>9</v>
      </c>
      <c r="C6677" t="s">
        <v>196</v>
      </c>
      <c r="D6677" t="s">
        <v>49</v>
      </c>
      <c r="E6677">
        <v>1</v>
      </c>
      <c r="F6677">
        <v>35000</v>
      </c>
    </row>
    <row r="6678" spans="1:6" x14ac:dyDescent="0.25">
      <c r="A6678">
        <v>42</v>
      </c>
      <c r="B6678" t="s">
        <v>6</v>
      </c>
      <c r="C6678" t="s">
        <v>185</v>
      </c>
      <c r="D6678" t="s">
        <v>80</v>
      </c>
      <c r="E6678">
        <v>13</v>
      </c>
      <c r="F6678">
        <v>130000</v>
      </c>
    </row>
    <row r="6679" spans="1:6" x14ac:dyDescent="0.25">
      <c r="A6679">
        <v>36</v>
      </c>
      <c r="B6679" t="s">
        <v>9</v>
      </c>
      <c r="C6679" t="s">
        <v>12</v>
      </c>
      <c r="D6679" t="s">
        <v>124</v>
      </c>
      <c r="E6679">
        <v>10</v>
      </c>
      <c r="F6679">
        <v>100000</v>
      </c>
    </row>
    <row r="6680" spans="1:6" x14ac:dyDescent="0.25">
      <c r="A6680">
        <v>24</v>
      </c>
      <c r="B6680" t="s">
        <v>6</v>
      </c>
      <c r="C6680" t="s">
        <v>185</v>
      </c>
      <c r="D6680" t="s">
        <v>82</v>
      </c>
      <c r="E6680">
        <v>1</v>
      </c>
      <c r="F6680">
        <v>35000</v>
      </c>
    </row>
    <row r="6681" spans="1:6" x14ac:dyDescent="0.25">
      <c r="A6681">
        <v>43</v>
      </c>
      <c r="B6681" t="s">
        <v>9</v>
      </c>
      <c r="C6681" t="s">
        <v>186</v>
      </c>
      <c r="D6681" t="s">
        <v>69</v>
      </c>
      <c r="E6681">
        <v>15</v>
      </c>
      <c r="F6681">
        <v>150000</v>
      </c>
    </row>
    <row r="6682" spans="1:6" x14ac:dyDescent="0.25">
      <c r="A6682">
        <v>27</v>
      </c>
      <c r="B6682" t="s">
        <v>6</v>
      </c>
      <c r="C6682" t="s">
        <v>196</v>
      </c>
      <c r="D6682" t="s">
        <v>18</v>
      </c>
      <c r="E6682">
        <v>2</v>
      </c>
      <c r="F6682">
        <v>40000</v>
      </c>
    </row>
    <row r="6683" spans="1:6" x14ac:dyDescent="0.25">
      <c r="A6683">
        <v>33</v>
      </c>
      <c r="B6683" t="s">
        <v>9</v>
      </c>
      <c r="C6683" t="s">
        <v>185</v>
      </c>
      <c r="D6683" t="s">
        <v>57</v>
      </c>
      <c r="E6683">
        <v>8</v>
      </c>
      <c r="F6683">
        <v>80000</v>
      </c>
    </row>
    <row r="6684" spans="1:6" x14ac:dyDescent="0.25">
      <c r="A6684">
        <v>28</v>
      </c>
      <c r="B6684" t="s">
        <v>6</v>
      </c>
      <c r="C6684" t="s">
        <v>12</v>
      </c>
      <c r="D6684" t="s">
        <v>27</v>
      </c>
      <c r="E6684">
        <v>4</v>
      </c>
      <c r="F6684">
        <v>55000</v>
      </c>
    </row>
    <row r="6685" spans="1:6" x14ac:dyDescent="0.25">
      <c r="A6685">
        <v>51</v>
      </c>
      <c r="B6685" t="s">
        <v>9</v>
      </c>
      <c r="C6685" t="s">
        <v>186</v>
      </c>
      <c r="D6685" t="s">
        <v>80</v>
      </c>
      <c r="E6685">
        <v>19</v>
      </c>
      <c r="F6685">
        <v>190000</v>
      </c>
    </row>
    <row r="6686" spans="1:6" x14ac:dyDescent="0.25">
      <c r="A6686">
        <v>37</v>
      </c>
      <c r="B6686" t="s">
        <v>6</v>
      </c>
      <c r="C6686" t="s">
        <v>185</v>
      </c>
      <c r="D6686" t="s">
        <v>30</v>
      </c>
      <c r="E6686">
        <v>7</v>
      </c>
      <c r="F6686">
        <v>90000</v>
      </c>
    </row>
    <row r="6687" spans="1:6" x14ac:dyDescent="0.25">
      <c r="A6687">
        <v>49</v>
      </c>
      <c r="B6687" t="s">
        <v>9</v>
      </c>
      <c r="C6687" t="s">
        <v>12</v>
      </c>
      <c r="D6687" t="s">
        <v>124</v>
      </c>
      <c r="E6687">
        <v>20</v>
      </c>
      <c r="F6687">
        <v>200000</v>
      </c>
    </row>
    <row r="6688" spans="1:6" x14ac:dyDescent="0.25">
      <c r="A6688">
        <v>32</v>
      </c>
      <c r="B6688" t="s">
        <v>6</v>
      </c>
      <c r="C6688" t="s">
        <v>196</v>
      </c>
      <c r="D6688" t="s">
        <v>121</v>
      </c>
      <c r="E6688">
        <v>3</v>
      </c>
      <c r="F6688">
        <v>40000</v>
      </c>
    </row>
    <row r="6689" spans="1:6" x14ac:dyDescent="0.25">
      <c r="A6689">
        <v>30</v>
      </c>
      <c r="B6689" t="s">
        <v>9</v>
      </c>
      <c r="C6689" t="s">
        <v>185</v>
      </c>
      <c r="D6689" t="s">
        <v>18</v>
      </c>
      <c r="E6689">
        <v>5</v>
      </c>
      <c r="F6689">
        <v>70000</v>
      </c>
    </row>
    <row r="6690" spans="1:6" x14ac:dyDescent="0.25">
      <c r="A6690">
        <v>46</v>
      </c>
      <c r="B6690" t="s">
        <v>6</v>
      </c>
      <c r="C6690" t="s">
        <v>186</v>
      </c>
      <c r="D6690" t="s">
        <v>57</v>
      </c>
      <c r="E6690">
        <v>16</v>
      </c>
      <c r="F6690">
        <v>160000</v>
      </c>
    </row>
    <row r="6691" spans="1:6" x14ac:dyDescent="0.25">
      <c r="A6691">
        <v>26</v>
      </c>
      <c r="B6691" t="s">
        <v>9</v>
      </c>
      <c r="C6691" t="s">
        <v>196</v>
      </c>
      <c r="D6691" t="s">
        <v>14</v>
      </c>
      <c r="E6691">
        <v>1</v>
      </c>
      <c r="F6691">
        <v>35000</v>
      </c>
    </row>
    <row r="6692" spans="1:6" x14ac:dyDescent="0.25">
      <c r="A6692">
        <v>42</v>
      </c>
      <c r="B6692" t="s">
        <v>6</v>
      </c>
      <c r="C6692" t="s">
        <v>185</v>
      </c>
      <c r="D6692" t="s">
        <v>35</v>
      </c>
      <c r="E6692">
        <v>13</v>
      </c>
      <c r="F6692">
        <v>130000</v>
      </c>
    </row>
    <row r="6693" spans="1:6" x14ac:dyDescent="0.25">
      <c r="A6693">
        <v>36</v>
      </c>
      <c r="B6693" t="s">
        <v>9</v>
      </c>
      <c r="C6693" t="s">
        <v>12</v>
      </c>
      <c r="D6693" t="s">
        <v>27</v>
      </c>
      <c r="E6693">
        <v>9</v>
      </c>
      <c r="F6693">
        <v>95000</v>
      </c>
    </row>
    <row r="6694" spans="1:6" x14ac:dyDescent="0.25">
      <c r="A6694">
        <v>24</v>
      </c>
      <c r="B6694" t="s">
        <v>6</v>
      </c>
      <c r="C6694" t="s">
        <v>185</v>
      </c>
      <c r="D6694" t="s">
        <v>49</v>
      </c>
      <c r="E6694">
        <v>1</v>
      </c>
      <c r="F6694">
        <v>35000</v>
      </c>
    </row>
    <row r="6695" spans="1:6" x14ac:dyDescent="0.25">
      <c r="A6695">
        <v>43</v>
      </c>
      <c r="B6695" t="s">
        <v>9</v>
      </c>
      <c r="C6695" t="s">
        <v>186</v>
      </c>
      <c r="D6695" t="s">
        <v>18</v>
      </c>
      <c r="E6695">
        <v>14</v>
      </c>
      <c r="F6695">
        <v>140000</v>
      </c>
    </row>
    <row r="6696" spans="1:6" x14ac:dyDescent="0.25">
      <c r="A6696">
        <v>27</v>
      </c>
      <c r="B6696" t="s">
        <v>6</v>
      </c>
      <c r="C6696" t="s">
        <v>196</v>
      </c>
      <c r="D6696" t="s">
        <v>69</v>
      </c>
      <c r="E6696">
        <v>2</v>
      </c>
      <c r="F6696">
        <v>40000</v>
      </c>
    </row>
    <row r="6697" spans="1:6" x14ac:dyDescent="0.25">
      <c r="A6697">
        <v>33</v>
      </c>
      <c r="B6697" t="s">
        <v>9</v>
      </c>
      <c r="C6697" t="s">
        <v>185</v>
      </c>
      <c r="D6697" t="s">
        <v>80</v>
      </c>
      <c r="E6697">
        <v>7</v>
      </c>
      <c r="F6697">
        <v>90000</v>
      </c>
    </row>
    <row r="6698" spans="1:6" x14ac:dyDescent="0.25">
      <c r="A6698">
        <v>28</v>
      </c>
      <c r="B6698" t="s">
        <v>6</v>
      </c>
      <c r="C6698" t="s">
        <v>12</v>
      </c>
      <c r="D6698" t="s">
        <v>82</v>
      </c>
      <c r="E6698">
        <v>4</v>
      </c>
      <c r="F6698">
        <v>55000</v>
      </c>
    </row>
    <row r="6699" spans="1:6" x14ac:dyDescent="0.25">
      <c r="A6699">
        <v>51</v>
      </c>
      <c r="B6699" t="s">
        <v>9</v>
      </c>
      <c r="C6699" t="s">
        <v>186</v>
      </c>
      <c r="D6699" t="s">
        <v>124</v>
      </c>
      <c r="E6699">
        <v>19</v>
      </c>
      <c r="F6699">
        <v>190000</v>
      </c>
    </row>
    <row r="6700" spans="1:6" x14ac:dyDescent="0.25">
      <c r="A6700">
        <v>37</v>
      </c>
      <c r="B6700" t="s">
        <v>6</v>
      </c>
      <c r="C6700" t="s">
        <v>185</v>
      </c>
      <c r="D6700" t="s">
        <v>121</v>
      </c>
      <c r="E6700">
        <v>6</v>
      </c>
      <c r="F6700">
        <v>75000</v>
      </c>
    </row>
    <row r="6701" spans="1:6" x14ac:dyDescent="0.25">
      <c r="A6701">
        <v>49</v>
      </c>
      <c r="B6701" t="s">
        <v>9</v>
      </c>
      <c r="C6701" t="s">
        <v>12</v>
      </c>
      <c r="D6701" t="s">
        <v>57</v>
      </c>
      <c r="E6701">
        <v>20</v>
      </c>
      <c r="F6701">
        <v>200000</v>
      </c>
    </row>
    <row r="6702" spans="1:6" x14ac:dyDescent="0.25">
      <c r="A6702">
        <v>32</v>
      </c>
      <c r="B6702" t="s">
        <v>6</v>
      </c>
      <c r="C6702" t="s">
        <v>196</v>
      </c>
      <c r="D6702" t="s">
        <v>14</v>
      </c>
      <c r="E6702">
        <v>3</v>
      </c>
      <c r="F6702">
        <v>50000</v>
      </c>
    </row>
    <row r="6703" spans="1:6" x14ac:dyDescent="0.25">
      <c r="A6703">
        <v>30</v>
      </c>
      <c r="B6703" t="s">
        <v>9</v>
      </c>
      <c r="C6703" t="s">
        <v>185</v>
      </c>
      <c r="D6703" t="s">
        <v>35</v>
      </c>
      <c r="E6703">
        <v>4</v>
      </c>
      <c r="F6703">
        <v>55000</v>
      </c>
    </row>
    <row r="6704" spans="1:6" x14ac:dyDescent="0.25">
      <c r="A6704">
        <v>46</v>
      </c>
      <c r="B6704" t="s">
        <v>6</v>
      </c>
      <c r="C6704" t="s">
        <v>186</v>
      </c>
      <c r="D6704" t="s">
        <v>27</v>
      </c>
      <c r="E6704">
        <v>14</v>
      </c>
      <c r="F6704">
        <v>140000</v>
      </c>
    </row>
    <row r="6705" spans="1:6" x14ac:dyDescent="0.25">
      <c r="A6705">
        <v>26</v>
      </c>
      <c r="B6705" t="s">
        <v>9</v>
      </c>
      <c r="C6705" t="s">
        <v>196</v>
      </c>
      <c r="D6705" t="s">
        <v>49</v>
      </c>
      <c r="E6705">
        <v>1</v>
      </c>
      <c r="F6705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31C3-9CED-4DA5-A8D8-861961CADAF2}">
  <dimension ref="A1:F1788"/>
  <sheetViews>
    <sheetView zoomScale="85" zoomScaleNormal="85" workbookViewId="0">
      <selection sqref="A1:F1"/>
    </sheetView>
  </sheetViews>
  <sheetFormatPr defaultRowHeight="15" x14ac:dyDescent="0.25"/>
  <cols>
    <col min="1" max="1" width="5.5703125" bestFit="1" customWidth="1"/>
    <col min="2" max="2" width="9" bestFit="1" customWidth="1"/>
    <col min="3" max="3" width="18" bestFit="1" customWidth="1"/>
    <col min="4" max="4" width="42.85546875" bestFit="1" customWidth="1"/>
    <col min="5" max="5" width="22.140625" bestFit="1" customWidth="1"/>
    <col min="6" max="6" width="7.5703125" bestFit="1" customWidth="1"/>
    <col min="7" max="7" width="7" bestFit="1" customWidth="1"/>
    <col min="8" max="8" width="6" bestFit="1" customWidth="1"/>
    <col min="9" max="9" width="12.42578125" bestFit="1" customWidth="1"/>
    <col min="10" max="10" width="7.85546875" bestFit="1" customWidth="1"/>
    <col min="11" max="11" width="18.5703125" bestFit="1" customWidth="1"/>
    <col min="12" max="12" width="6" bestFit="1" customWidth="1"/>
    <col min="13" max="13" width="7" bestFit="1" customWidth="1"/>
    <col min="14" max="14" width="6" bestFit="1" customWidth="1"/>
    <col min="15" max="16" width="12.42578125" bestFit="1" customWidth="1"/>
  </cols>
  <sheetData>
    <row r="1" spans="1:6" ht="17.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32</v>
      </c>
      <c r="B2" s="4" t="s">
        <v>6</v>
      </c>
      <c r="C2" s="4" t="s">
        <v>7</v>
      </c>
      <c r="D2" s="4" t="s">
        <v>8</v>
      </c>
      <c r="E2" s="4">
        <v>5</v>
      </c>
      <c r="F2" s="4">
        <v>90000</v>
      </c>
    </row>
    <row r="3" spans="1:6" x14ac:dyDescent="0.25">
      <c r="A3" s="4">
        <v>28</v>
      </c>
      <c r="B3" s="4" t="s">
        <v>9</v>
      </c>
      <c r="C3" s="4" t="s">
        <v>10</v>
      </c>
      <c r="D3" s="4" t="s">
        <v>11</v>
      </c>
      <c r="E3" s="4">
        <v>3</v>
      </c>
      <c r="F3" s="4">
        <v>65000</v>
      </c>
    </row>
    <row r="4" spans="1:6" x14ac:dyDescent="0.25">
      <c r="A4" s="4">
        <v>45</v>
      </c>
      <c r="B4" s="4" t="s">
        <v>6</v>
      </c>
      <c r="C4" s="4" t="s">
        <v>12</v>
      </c>
      <c r="D4" s="4" t="s">
        <v>13</v>
      </c>
      <c r="E4" s="4">
        <v>15</v>
      </c>
      <c r="F4" s="4">
        <v>150000</v>
      </c>
    </row>
    <row r="5" spans="1:6" x14ac:dyDescent="0.25">
      <c r="A5" s="4">
        <v>36</v>
      </c>
      <c r="B5" s="4" t="s">
        <v>9</v>
      </c>
      <c r="C5" s="4" t="s">
        <v>7</v>
      </c>
      <c r="D5" s="4" t="s">
        <v>14</v>
      </c>
      <c r="E5" s="4">
        <v>7</v>
      </c>
      <c r="F5" s="4">
        <v>60000</v>
      </c>
    </row>
    <row r="6" spans="1:6" x14ac:dyDescent="0.25">
      <c r="A6" s="4">
        <v>52</v>
      </c>
      <c r="B6" s="4" t="s">
        <v>6</v>
      </c>
      <c r="C6" s="4" t="s">
        <v>10</v>
      </c>
      <c r="D6" s="4" t="s">
        <v>15</v>
      </c>
      <c r="E6" s="4">
        <v>20</v>
      </c>
      <c r="F6" s="4">
        <v>200000</v>
      </c>
    </row>
    <row r="7" spans="1:6" x14ac:dyDescent="0.25">
      <c r="A7" s="4">
        <v>29</v>
      </c>
      <c r="B7" s="4" t="s">
        <v>6</v>
      </c>
      <c r="C7" s="4" t="s">
        <v>7</v>
      </c>
      <c r="D7" s="4" t="s">
        <v>16</v>
      </c>
      <c r="E7" s="4">
        <v>2</v>
      </c>
      <c r="F7" s="4">
        <v>55000</v>
      </c>
    </row>
    <row r="8" spans="1:6" x14ac:dyDescent="0.25">
      <c r="A8" s="4">
        <v>42</v>
      </c>
      <c r="B8" s="4" t="s">
        <v>9</v>
      </c>
      <c r="C8" s="4" t="s">
        <v>10</v>
      </c>
      <c r="D8" s="4" t="s">
        <v>17</v>
      </c>
      <c r="E8" s="4">
        <v>12</v>
      </c>
      <c r="F8" s="4">
        <v>120000</v>
      </c>
    </row>
    <row r="9" spans="1:6" x14ac:dyDescent="0.25">
      <c r="A9" s="4">
        <v>31</v>
      </c>
      <c r="B9" s="4" t="s">
        <v>6</v>
      </c>
      <c r="C9" s="4" t="s">
        <v>7</v>
      </c>
      <c r="D9" s="4" t="s">
        <v>18</v>
      </c>
      <c r="E9" s="4">
        <v>4</v>
      </c>
      <c r="F9" s="4">
        <v>80000</v>
      </c>
    </row>
    <row r="10" spans="1:6" x14ac:dyDescent="0.25">
      <c r="A10" s="4">
        <v>26</v>
      </c>
      <c r="B10" s="4" t="s">
        <v>9</v>
      </c>
      <c r="C10" s="4" t="s">
        <v>7</v>
      </c>
      <c r="D10" s="4" t="s">
        <v>19</v>
      </c>
      <c r="E10" s="4">
        <v>1</v>
      </c>
      <c r="F10" s="4">
        <v>45000</v>
      </c>
    </row>
    <row r="11" spans="1:6" x14ac:dyDescent="0.25">
      <c r="A11" s="4">
        <v>38</v>
      </c>
      <c r="B11" s="4" t="s">
        <v>6</v>
      </c>
      <c r="C11" s="4" t="s">
        <v>12</v>
      </c>
      <c r="D11" s="4" t="s">
        <v>20</v>
      </c>
      <c r="E11" s="4">
        <v>10</v>
      </c>
      <c r="F11" s="4">
        <v>110000</v>
      </c>
    </row>
    <row r="12" spans="1:6" x14ac:dyDescent="0.25">
      <c r="A12" s="4">
        <v>29</v>
      </c>
      <c r="B12" s="4" t="s">
        <v>6</v>
      </c>
      <c r="C12" s="4" t="s">
        <v>10</v>
      </c>
      <c r="D12" s="4" t="s">
        <v>21</v>
      </c>
      <c r="E12" s="4">
        <v>3</v>
      </c>
      <c r="F12" s="4">
        <v>75000</v>
      </c>
    </row>
    <row r="13" spans="1:6" x14ac:dyDescent="0.25">
      <c r="A13" s="4">
        <v>48</v>
      </c>
      <c r="B13" s="4" t="s">
        <v>9</v>
      </c>
      <c r="C13" s="4" t="s">
        <v>7</v>
      </c>
      <c r="D13" s="4" t="s">
        <v>22</v>
      </c>
      <c r="E13" s="4">
        <v>18</v>
      </c>
      <c r="F13" s="4">
        <v>140000</v>
      </c>
    </row>
    <row r="14" spans="1:6" x14ac:dyDescent="0.25">
      <c r="A14" s="4">
        <v>35</v>
      </c>
      <c r="B14" s="4" t="s">
        <v>6</v>
      </c>
      <c r="C14" s="4" t="s">
        <v>7</v>
      </c>
      <c r="D14" s="4" t="s">
        <v>23</v>
      </c>
      <c r="E14" s="4">
        <v>6</v>
      </c>
      <c r="F14" s="4">
        <v>65000</v>
      </c>
    </row>
    <row r="15" spans="1:6" x14ac:dyDescent="0.25">
      <c r="A15" s="4">
        <v>40</v>
      </c>
      <c r="B15" s="4" t="s">
        <v>9</v>
      </c>
      <c r="C15" s="4" t="s">
        <v>10</v>
      </c>
      <c r="D15" s="4" t="s">
        <v>24</v>
      </c>
      <c r="E15" s="4">
        <v>14</v>
      </c>
      <c r="F15" s="4">
        <v>130000</v>
      </c>
    </row>
    <row r="16" spans="1:6" x14ac:dyDescent="0.25">
      <c r="A16" s="4">
        <v>27</v>
      </c>
      <c r="B16" s="4" t="s">
        <v>6</v>
      </c>
      <c r="C16" s="4" t="s">
        <v>7</v>
      </c>
      <c r="D16" s="4" t="s">
        <v>71</v>
      </c>
      <c r="E16" s="4">
        <v>2</v>
      </c>
      <c r="F16" s="4">
        <v>40000</v>
      </c>
    </row>
    <row r="17" spans="1:6" x14ac:dyDescent="0.25">
      <c r="A17" s="4">
        <v>44</v>
      </c>
      <c r="B17" s="4" t="s">
        <v>6</v>
      </c>
      <c r="C17" s="4" t="s">
        <v>7</v>
      </c>
      <c r="D17" s="4" t="s">
        <v>26</v>
      </c>
      <c r="E17" s="4">
        <v>16</v>
      </c>
      <c r="F17" s="4">
        <v>125000</v>
      </c>
    </row>
    <row r="18" spans="1:6" x14ac:dyDescent="0.25">
      <c r="A18" s="4">
        <v>33</v>
      </c>
      <c r="B18" s="4" t="s">
        <v>9</v>
      </c>
      <c r="C18" s="4" t="s">
        <v>10</v>
      </c>
      <c r="D18" s="4" t="s">
        <v>27</v>
      </c>
      <c r="E18" s="4">
        <v>7</v>
      </c>
      <c r="F18" s="4">
        <v>90000</v>
      </c>
    </row>
    <row r="19" spans="1:6" x14ac:dyDescent="0.25">
      <c r="A19" s="4">
        <v>39</v>
      </c>
      <c r="B19" s="4" t="s">
        <v>6</v>
      </c>
      <c r="C19" s="4" t="s">
        <v>12</v>
      </c>
      <c r="D19" s="4" t="s">
        <v>28</v>
      </c>
      <c r="E19" s="4">
        <v>12</v>
      </c>
      <c r="F19" s="4">
        <v>115000</v>
      </c>
    </row>
    <row r="20" spans="1:6" x14ac:dyDescent="0.25">
      <c r="A20" s="4">
        <v>25</v>
      </c>
      <c r="B20" s="4" t="s">
        <v>9</v>
      </c>
      <c r="C20" s="4" t="s">
        <v>7</v>
      </c>
      <c r="D20" s="4" t="s">
        <v>29</v>
      </c>
      <c r="E20" s="4">
        <v>0</v>
      </c>
      <c r="F20" s="4">
        <v>35000</v>
      </c>
    </row>
    <row r="21" spans="1:6" x14ac:dyDescent="0.25">
      <c r="A21" s="4">
        <v>51</v>
      </c>
      <c r="B21" s="4" t="s">
        <v>6</v>
      </c>
      <c r="C21" s="4" t="s">
        <v>7</v>
      </c>
      <c r="D21" s="4" t="s">
        <v>30</v>
      </c>
      <c r="E21" s="4">
        <v>22</v>
      </c>
      <c r="F21" s="4">
        <v>180000</v>
      </c>
    </row>
    <row r="22" spans="1:6" x14ac:dyDescent="0.25">
      <c r="A22" s="4">
        <v>34</v>
      </c>
      <c r="B22" s="4" t="s">
        <v>9</v>
      </c>
      <c r="C22" s="4" t="s">
        <v>10</v>
      </c>
      <c r="D22" s="4" t="s">
        <v>31</v>
      </c>
      <c r="E22" s="4">
        <v>5</v>
      </c>
      <c r="F22" s="4">
        <v>80000</v>
      </c>
    </row>
    <row r="23" spans="1:6" x14ac:dyDescent="0.25">
      <c r="A23" s="4">
        <v>47</v>
      </c>
      <c r="B23" s="4" t="s">
        <v>6</v>
      </c>
      <c r="C23" s="4" t="s">
        <v>10</v>
      </c>
      <c r="D23" s="4" t="s">
        <v>32</v>
      </c>
      <c r="E23" s="4">
        <v>19</v>
      </c>
      <c r="F23" s="4">
        <v>190000</v>
      </c>
    </row>
    <row r="24" spans="1:6" x14ac:dyDescent="0.25">
      <c r="A24" s="4">
        <v>30</v>
      </c>
      <c r="B24" s="4" t="s">
        <v>6</v>
      </c>
      <c r="C24" s="4" t="s">
        <v>7</v>
      </c>
      <c r="D24" s="4" t="s">
        <v>33</v>
      </c>
      <c r="E24" s="4">
        <v>2</v>
      </c>
      <c r="F24" s="4">
        <v>50000</v>
      </c>
    </row>
    <row r="25" spans="1:6" x14ac:dyDescent="0.25">
      <c r="A25" s="4">
        <v>36</v>
      </c>
      <c r="B25" s="4" t="s">
        <v>9</v>
      </c>
      <c r="C25" s="4" t="s">
        <v>7</v>
      </c>
      <c r="D25" s="4" t="s">
        <v>34</v>
      </c>
      <c r="E25" s="4">
        <v>9</v>
      </c>
      <c r="F25" s="4">
        <v>60000</v>
      </c>
    </row>
    <row r="26" spans="1:6" x14ac:dyDescent="0.25">
      <c r="A26" s="4">
        <v>41</v>
      </c>
      <c r="B26" s="4" t="s">
        <v>6</v>
      </c>
      <c r="C26" s="4" t="s">
        <v>10</v>
      </c>
      <c r="D26" s="4" t="s">
        <v>35</v>
      </c>
      <c r="E26" s="4">
        <v>13</v>
      </c>
      <c r="F26" s="4">
        <v>140000</v>
      </c>
    </row>
    <row r="27" spans="1:6" x14ac:dyDescent="0.25">
      <c r="A27" s="4">
        <v>28</v>
      </c>
      <c r="B27" s="4" t="s">
        <v>9</v>
      </c>
      <c r="C27" s="4" t="s">
        <v>7</v>
      </c>
      <c r="D27" s="4" t="s">
        <v>36</v>
      </c>
      <c r="E27" s="4">
        <v>3</v>
      </c>
      <c r="F27" s="4">
        <v>45000</v>
      </c>
    </row>
    <row r="28" spans="1:6" x14ac:dyDescent="0.25">
      <c r="A28" s="4">
        <v>37</v>
      </c>
      <c r="B28" s="4" t="s">
        <v>9</v>
      </c>
      <c r="C28" s="4" t="s">
        <v>10</v>
      </c>
      <c r="D28" s="4" t="s">
        <v>37</v>
      </c>
      <c r="E28" s="4">
        <v>11</v>
      </c>
      <c r="F28" s="4">
        <v>110000</v>
      </c>
    </row>
    <row r="29" spans="1:6" x14ac:dyDescent="0.25">
      <c r="A29" s="4">
        <v>24</v>
      </c>
      <c r="B29" s="4" t="s">
        <v>6</v>
      </c>
      <c r="C29" s="4" t="s">
        <v>7</v>
      </c>
      <c r="D29" s="4" t="s">
        <v>38</v>
      </c>
      <c r="E29" s="4">
        <v>1</v>
      </c>
      <c r="F29" s="4">
        <v>40000</v>
      </c>
    </row>
    <row r="30" spans="1:6" x14ac:dyDescent="0.25">
      <c r="A30" s="4">
        <v>43</v>
      </c>
      <c r="B30" s="4" t="s">
        <v>9</v>
      </c>
      <c r="C30" s="4" t="s">
        <v>12</v>
      </c>
      <c r="D30" s="4" t="s">
        <v>39</v>
      </c>
      <c r="E30" s="4">
        <v>15</v>
      </c>
      <c r="F30" s="4">
        <v>140000</v>
      </c>
    </row>
    <row r="31" spans="1:6" x14ac:dyDescent="0.25">
      <c r="A31" s="4">
        <v>33</v>
      </c>
      <c r="B31" s="4" t="s">
        <v>6</v>
      </c>
      <c r="C31" s="4" t="s">
        <v>10</v>
      </c>
      <c r="D31" s="4" t="s">
        <v>40</v>
      </c>
      <c r="E31" s="4">
        <v>6</v>
      </c>
      <c r="F31" s="4">
        <v>90000</v>
      </c>
    </row>
    <row r="32" spans="1:6" x14ac:dyDescent="0.25">
      <c r="A32" s="4">
        <v>50</v>
      </c>
      <c r="B32" s="4" t="s">
        <v>6</v>
      </c>
      <c r="C32" s="4" t="s">
        <v>7</v>
      </c>
      <c r="D32" s="4" t="s">
        <v>41</v>
      </c>
      <c r="E32" s="4">
        <v>25</v>
      </c>
      <c r="F32" s="4">
        <v>250000</v>
      </c>
    </row>
    <row r="33" spans="1:6" x14ac:dyDescent="0.25">
      <c r="A33" s="4">
        <v>31</v>
      </c>
      <c r="B33" s="4" t="s">
        <v>9</v>
      </c>
      <c r="C33" s="4" t="s">
        <v>7</v>
      </c>
      <c r="D33" s="4" t="s">
        <v>42</v>
      </c>
      <c r="E33" s="4">
        <v>4</v>
      </c>
      <c r="F33" s="4">
        <v>55000</v>
      </c>
    </row>
    <row r="34" spans="1:6" x14ac:dyDescent="0.25">
      <c r="A34" s="4">
        <v>29</v>
      </c>
      <c r="B34" s="4" t="s">
        <v>6</v>
      </c>
      <c r="C34" s="4" t="s">
        <v>10</v>
      </c>
      <c r="D34" s="4" t="s">
        <v>43</v>
      </c>
      <c r="E34" s="4">
        <v>3</v>
      </c>
      <c r="F34" s="4">
        <v>75000</v>
      </c>
    </row>
    <row r="35" spans="1:6" x14ac:dyDescent="0.25">
      <c r="A35" s="4">
        <v>39</v>
      </c>
      <c r="B35" s="4" t="s">
        <v>9</v>
      </c>
      <c r="C35" s="4" t="s">
        <v>7</v>
      </c>
      <c r="D35" s="4" t="s">
        <v>44</v>
      </c>
      <c r="E35" s="4">
        <v>10</v>
      </c>
      <c r="F35" s="4">
        <v>65000</v>
      </c>
    </row>
    <row r="36" spans="1:6" x14ac:dyDescent="0.25">
      <c r="A36" s="4">
        <v>46</v>
      </c>
      <c r="B36" s="4" t="s">
        <v>6</v>
      </c>
      <c r="C36" s="4" t="s">
        <v>12</v>
      </c>
      <c r="D36" s="4" t="s">
        <v>13</v>
      </c>
      <c r="E36" s="4">
        <v>20</v>
      </c>
      <c r="F36" s="4">
        <v>170000</v>
      </c>
    </row>
    <row r="37" spans="1:6" x14ac:dyDescent="0.25">
      <c r="A37" s="4">
        <v>27</v>
      </c>
      <c r="B37" s="4" t="s">
        <v>6</v>
      </c>
      <c r="C37" s="4" t="s">
        <v>7</v>
      </c>
      <c r="D37" s="4" t="s">
        <v>45</v>
      </c>
      <c r="E37" s="4">
        <v>2</v>
      </c>
      <c r="F37" s="4">
        <v>45000</v>
      </c>
    </row>
    <row r="38" spans="1:6" x14ac:dyDescent="0.25">
      <c r="A38" s="4">
        <v>35</v>
      </c>
      <c r="B38" s="4" t="s">
        <v>9</v>
      </c>
      <c r="C38" s="4" t="s">
        <v>7</v>
      </c>
      <c r="D38" s="4" t="s">
        <v>46</v>
      </c>
      <c r="E38" s="4">
        <v>7</v>
      </c>
      <c r="F38" s="4">
        <v>60000</v>
      </c>
    </row>
    <row r="39" spans="1:6" x14ac:dyDescent="0.25">
      <c r="A39" s="4">
        <v>42</v>
      </c>
      <c r="B39" s="4" t="s">
        <v>6</v>
      </c>
      <c r="C39" s="4" t="s">
        <v>10</v>
      </c>
      <c r="D39" s="4" t="s">
        <v>47</v>
      </c>
      <c r="E39" s="4">
        <v>14</v>
      </c>
      <c r="F39" s="4">
        <v>115000</v>
      </c>
    </row>
    <row r="40" spans="1:6" x14ac:dyDescent="0.25">
      <c r="A40" s="4">
        <v>26</v>
      </c>
      <c r="B40" s="4" t="s">
        <v>9</v>
      </c>
      <c r="C40" s="4" t="s">
        <v>7</v>
      </c>
      <c r="D40" s="4" t="s">
        <v>211</v>
      </c>
      <c r="E40" s="4">
        <v>1</v>
      </c>
      <c r="F40" s="4">
        <v>40000</v>
      </c>
    </row>
    <row r="41" spans="1:6" x14ac:dyDescent="0.25">
      <c r="A41" s="4">
        <v>49</v>
      </c>
      <c r="B41" s="4" t="s">
        <v>6</v>
      </c>
      <c r="C41" s="4" t="s">
        <v>7</v>
      </c>
      <c r="D41" s="4" t="s">
        <v>49</v>
      </c>
      <c r="E41" s="4">
        <v>21</v>
      </c>
      <c r="F41" s="4">
        <v>160000</v>
      </c>
    </row>
    <row r="42" spans="1:6" x14ac:dyDescent="0.25">
      <c r="A42" s="4">
        <v>34</v>
      </c>
      <c r="B42" s="4" t="s">
        <v>9</v>
      </c>
      <c r="C42" s="4" t="s">
        <v>10</v>
      </c>
      <c r="D42" s="4" t="s">
        <v>50</v>
      </c>
      <c r="E42" s="4">
        <v>5</v>
      </c>
      <c r="F42" s="4">
        <v>80000</v>
      </c>
    </row>
    <row r="43" spans="1:6" x14ac:dyDescent="0.25">
      <c r="A43" s="4">
        <v>48</v>
      </c>
      <c r="B43" s="4" t="s">
        <v>6</v>
      </c>
      <c r="C43" s="4" t="s">
        <v>10</v>
      </c>
      <c r="D43" s="4" t="s">
        <v>51</v>
      </c>
      <c r="E43" s="4">
        <v>18</v>
      </c>
      <c r="F43" s="4">
        <v>190000</v>
      </c>
    </row>
    <row r="44" spans="1:6" x14ac:dyDescent="0.25">
      <c r="A44" s="4">
        <v>30</v>
      </c>
      <c r="B44" s="4" t="s">
        <v>6</v>
      </c>
      <c r="C44" s="4" t="s">
        <v>7</v>
      </c>
      <c r="D44" s="4" t="s">
        <v>52</v>
      </c>
      <c r="E44" s="4">
        <v>3</v>
      </c>
      <c r="F44" s="4">
        <v>60000</v>
      </c>
    </row>
    <row r="45" spans="1:6" x14ac:dyDescent="0.25">
      <c r="A45" s="4">
        <v>36</v>
      </c>
      <c r="B45" s="4" t="s">
        <v>9</v>
      </c>
      <c r="C45" s="4" t="s">
        <v>7</v>
      </c>
      <c r="D45" s="4" t="s">
        <v>53</v>
      </c>
      <c r="E45" s="4">
        <v>8</v>
      </c>
      <c r="F45" s="4">
        <v>45000</v>
      </c>
    </row>
    <row r="46" spans="1:6" x14ac:dyDescent="0.25">
      <c r="A46" s="4">
        <v>41</v>
      </c>
      <c r="B46" s="4" t="s">
        <v>6</v>
      </c>
      <c r="C46" s="4" t="s">
        <v>10</v>
      </c>
      <c r="D46" s="4" t="s">
        <v>54</v>
      </c>
      <c r="E46" s="4">
        <v>13</v>
      </c>
      <c r="F46" s="4">
        <v>130000</v>
      </c>
    </row>
    <row r="47" spans="1:6" x14ac:dyDescent="0.25">
      <c r="A47" s="4">
        <v>28</v>
      </c>
      <c r="B47" s="4" t="s">
        <v>9</v>
      </c>
      <c r="C47" s="4" t="s">
        <v>7</v>
      </c>
      <c r="D47" s="4" t="s">
        <v>55</v>
      </c>
      <c r="E47" s="4">
        <v>2</v>
      </c>
      <c r="F47" s="4">
        <v>40000</v>
      </c>
    </row>
    <row r="48" spans="1:6" x14ac:dyDescent="0.25">
      <c r="A48" s="4">
        <v>32</v>
      </c>
      <c r="B48" s="4" t="s">
        <v>6</v>
      </c>
      <c r="C48" s="4" t="s">
        <v>7</v>
      </c>
      <c r="D48" s="4" t="s">
        <v>56</v>
      </c>
      <c r="E48" s="4">
        <v>5</v>
      </c>
      <c r="F48" s="4">
        <v>75000</v>
      </c>
    </row>
    <row r="49" spans="1:6" x14ac:dyDescent="0.25">
      <c r="A49" s="4">
        <v>45</v>
      </c>
      <c r="B49" s="4" t="s">
        <v>9</v>
      </c>
      <c r="C49" s="4" t="s">
        <v>10</v>
      </c>
      <c r="D49" s="4" t="s">
        <v>57</v>
      </c>
      <c r="E49" s="4">
        <v>16</v>
      </c>
      <c r="F49" s="4">
        <v>180000</v>
      </c>
    </row>
    <row r="50" spans="1:6" x14ac:dyDescent="0.25">
      <c r="A50" s="4">
        <v>38</v>
      </c>
      <c r="B50" s="4" t="s">
        <v>6</v>
      </c>
      <c r="C50" s="4" t="s">
        <v>12</v>
      </c>
      <c r="D50" s="4" t="s">
        <v>20</v>
      </c>
      <c r="E50" s="4">
        <v>11</v>
      </c>
      <c r="F50" s="4">
        <v>120000</v>
      </c>
    </row>
    <row r="51" spans="1:6" x14ac:dyDescent="0.25">
      <c r="A51" s="4">
        <v>25</v>
      </c>
      <c r="B51" s="4" t="s">
        <v>6</v>
      </c>
      <c r="C51" s="4" t="s">
        <v>7</v>
      </c>
      <c r="D51" s="4" t="s">
        <v>58</v>
      </c>
      <c r="E51" s="4">
        <v>0</v>
      </c>
      <c r="F51" s="4">
        <v>35000</v>
      </c>
    </row>
    <row r="52" spans="1:6" x14ac:dyDescent="0.25">
      <c r="A52" s="4">
        <v>51</v>
      </c>
      <c r="B52" s="4" t="s">
        <v>9</v>
      </c>
      <c r="C52" s="4" t="s">
        <v>7</v>
      </c>
      <c r="D52" s="4" t="s">
        <v>59</v>
      </c>
      <c r="E52" s="4">
        <v>22</v>
      </c>
      <c r="F52" s="4">
        <v>130000</v>
      </c>
    </row>
    <row r="53" spans="1:6" x14ac:dyDescent="0.25">
      <c r="A53" s="4">
        <v>33</v>
      </c>
      <c r="B53" s="4" t="s">
        <v>6</v>
      </c>
      <c r="C53" s="4" t="s">
        <v>10</v>
      </c>
      <c r="D53" s="4" t="s">
        <v>60</v>
      </c>
      <c r="E53" s="4">
        <v>7</v>
      </c>
      <c r="F53" s="4">
        <v>85000</v>
      </c>
    </row>
    <row r="54" spans="1:6" x14ac:dyDescent="0.25">
      <c r="A54" s="4">
        <v>40</v>
      </c>
      <c r="B54" s="4" t="s">
        <v>9</v>
      </c>
      <c r="C54" s="4" t="s">
        <v>7</v>
      </c>
      <c r="D54" s="4" t="s">
        <v>61</v>
      </c>
      <c r="E54" s="4">
        <v>12</v>
      </c>
      <c r="F54" s="4">
        <v>60000</v>
      </c>
    </row>
    <row r="55" spans="1:6" x14ac:dyDescent="0.25">
      <c r="A55" s="4">
        <v>47</v>
      </c>
      <c r="B55" s="4" t="s">
        <v>6</v>
      </c>
      <c r="C55" s="4" t="s">
        <v>10</v>
      </c>
      <c r="D55" s="4" t="s">
        <v>62</v>
      </c>
      <c r="E55" s="4">
        <v>19</v>
      </c>
      <c r="F55" s="4">
        <v>200000</v>
      </c>
    </row>
    <row r="56" spans="1:6" x14ac:dyDescent="0.25">
      <c r="A56" s="4">
        <v>29</v>
      </c>
      <c r="B56" s="4" t="s">
        <v>9</v>
      </c>
      <c r="C56" s="4" t="s">
        <v>7</v>
      </c>
      <c r="D56" s="4" t="s">
        <v>63</v>
      </c>
      <c r="E56" s="4">
        <v>3</v>
      </c>
      <c r="F56" s="4">
        <v>50000</v>
      </c>
    </row>
    <row r="57" spans="1:6" x14ac:dyDescent="0.25">
      <c r="A57" s="4">
        <v>36</v>
      </c>
      <c r="B57" s="4" t="s">
        <v>6</v>
      </c>
      <c r="C57" s="4" t="s">
        <v>7</v>
      </c>
      <c r="D57" s="4" t="s">
        <v>18</v>
      </c>
      <c r="E57" s="4">
        <v>9</v>
      </c>
      <c r="F57" s="4">
        <v>95000</v>
      </c>
    </row>
    <row r="58" spans="1:6" x14ac:dyDescent="0.25">
      <c r="A58" s="4">
        <v>27</v>
      </c>
      <c r="B58" s="4" t="s">
        <v>9</v>
      </c>
      <c r="C58" s="4" t="s">
        <v>10</v>
      </c>
      <c r="D58" s="4" t="s">
        <v>64</v>
      </c>
      <c r="E58" s="4">
        <v>2</v>
      </c>
      <c r="F58" s="4">
        <v>65000</v>
      </c>
    </row>
    <row r="59" spans="1:6" x14ac:dyDescent="0.25">
      <c r="A59" s="4">
        <v>43</v>
      </c>
      <c r="B59" s="4" t="s">
        <v>6</v>
      </c>
      <c r="C59" s="4" t="s">
        <v>12</v>
      </c>
      <c r="D59" s="4" t="s">
        <v>28</v>
      </c>
      <c r="E59" s="4">
        <v>17</v>
      </c>
      <c r="F59" s="4">
        <v>140000</v>
      </c>
    </row>
    <row r="60" spans="1:6" x14ac:dyDescent="0.25">
      <c r="A60" s="4">
        <v>30</v>
      </c>
      <c r="B60" s="4" t="s">
        <v>9</v>
      </c>
      <c r="C60" s="4" t="s">
        <v>7</v>
      </c>
      <c r="D60" s="4" t="s">
        <v>65</v>
      </c>
      <c r="E60" s="4">
        <v>4</v>
      </c>
      <c r="F60" s="4">
        <v>55000</v>
      </c>
    </row>
    <row r="61" spans="1:6" x14ac:dyDescent="0.25">
      <c r="A61" s="4">
        <v>35</v>
      </c>
      <c r="B61" s="4" t="s">
        <v>6</v>
      </c>
      <c r="C61" s="4" t="s">
        <v>10</v>
      </c>
      <c r="D61" s="4" t="s">
        <v>17</v>
      </c>
      <c r="E61" s="4">
        <v>7</v>
      </c>
      <c r="F61" s="4">
        <v>105000</v>
      </c>
    </row>
    <row r="62" spans="1:6" x14ac:dyDescent="0.25">
      <c r="A62" s="4">
        <v>51</v>
      </c>
      <c r="B62" s="4" t="s">
        <v>9</v>
      </c>
      <c r="C62" s="4" t="s">
        <v>10</v>
      </c>
      <c r="D62" s="4" t="s">
        <v>66</v>
      </c>
      <c r="E62" s="4">
        <v>23</v>
      </c>
      <c r="F62" s="4">
        <v>170000</v>
      </c>
    </row>
    <row r="63" spans="1:6" x14ac:dyDescent="0.25">
      <c r="A63" s="4">
        <v>29</v>
      </c>
      <c r="B63" s="4" t="s">
        <v>6</v>
      </c>
      <c r="C63" s="4" t="s">
        <v>7</v>
      </c>
      <c r="D63" s="4" t="s">
        <v>16</v>
      </c>
      <c r="E63" s="4">
        <v>3</v>
      </c>
      <c r="F63" s="4">
        <v>50000</v>
      </c>
    </row>
    <row r="64" spans="1:6" x14ac:dyDescent="0.25">
      <c r="A64" s="4">
        <v>40</v>
      </c>
      <c r="B64" s="4" t="s">
        <v>9</v>
      </c>
      <c r="C64" s="4" t="s">
        <v>7</v>
      </c>
      <c r="D64" s="4" t="s">
        <v>22</v>
      </c>
      <c r="E64" s="4">
        <v>12</v>
      </c>
      <c r="F64" s="4">
        <v>80000</v>
      </c>
    </row>
    <row r="65" spans="1:6" x14ac:dyDescent="0.25">
      <c r="A65" s="4">
        <v>47</v>
      </c>
      <c r="B65" s="4" t="s">
        <v>6</v>
      </c>
      <c r="C65" s="4" t="s">
        <v>12</v>
      </c>
      <c r="D65" s="4" t="s">
        <v>67</v>
      </c>
      <c r="E65" s="4">
        <v>21</v>
      </c>
      <c r="F65" s="4">
        <v>180000</v>
      </c>
    </row>
    <row r="66" spans="1:6" x14ac:dyDescent="0.25">
      <c r="A66" s="4">
        <v>26</v>
      </c>
      <c r="B66" s="4" t="s">
        <v>6</v>
      </c>
      <c r="C66" s="4" t="s">
        <v>7</v>
      </c>
      <c r="D66" s="4" t="s">
        <v>68</v>
      </c>
      <c r="E66" s="4">
        <v>1</v>
      </c>
      <c r="F66" s="4">
        <v>35000</v>
      </c>
    </row>
    <row r="67" spans="1:6" x14ac:dyDescent="0.25">
      <c r="A67" s="4">
        <v>38</v>
      </c>
      <c r="B67" s="4" t="s">
        <v>9</v>
      </c>
      <c r="C67" s="4" t="s">
        <v>10</v>
      </c>
      <c r="D67" s="4" t="s">
        <v>69</v>
      </c>
      <c r="E67" s="4">
        <v>10</v>
      </c>
      <c r="F67" s="4">
        <v>90000</v>
      </c>
    </row>
    <row r="68" spans="1:6" x14ac:dyDescent="0.25">
      <c r="A68" s="4">
        <v>46</v>
      </c>
      <c r="B68" s="4" t="s">
        <v>6</v>
      </c>
      <c r="C68" s="4" t="s">
        <v>7</v>
      </c>
      <c r="D68" s="4" t="s">
        <v>70</v>
      </c>
      <c r="E68" s="4">
        <v>19</v>
      </c>
      <c r="F68" s="4">
        <v>120000</v>
      </c>
    </row>
    <row r="69" spans="1:6" x14ac:dyDescent="0.25">
      <c r="A69" s="4">
        <v>31</v>
      </c>
      <c r="B69" s="4" t="s">
        <v>9</v>
      </c>
      <c r="C69" s="4" t="s">
        <v>7</v>
      </c>
      <c r="D69" s="4" t="s">
        <v>210</v>
      </c>
      <c r="E69" s="4">
        <v>5</v>
      </c>
      <c r="F69" s="4">
        <v>45000</v>
      </c>
    </row>
    <row r="70" spans="1:6" x14ac:dyDescent="0.25">
      <c r="A70" s="4">
        <v>34</v>
      </c>
      <c r="B70" s="4" t="s">
        <v>6</v>
      </c>
      <c r="C70" s="4" t="s">
        <v>10</v>
      </c>
      <c r="D70" s="4" t="s">
        <v>72</v>
      </c>
      <c r="E70" s="4">
        <v>8</v>
      </c>
      <c r="F70" s="4">
        <v>90000</v>
      </c>
    </row>
    <row r="71" spans="1:6" x14ac:dyDescent="0.25">
      <c r="A71" s="4">
        <v>49</v>
      </c>
      <c r="B71" s="4" t="s">
        <v>9</v>
      </c>
      <c r="C71" s="4" t="s">
        <v>10</v>
      </c>
      <c r="D71" s="4" t="s">
        <v>73</v>
      </c>
      <c r="E71" s="4">
        <v>18</v>
      </c>
      <c r="F71" s="4">
        <v>150000</v>
      </c>
    </row>
    <row r="72" spans="1:6" x14ac:dyDescent="0.25">
      <c r="A72" s="4">
        <v>33</v>
      </c>
      <c r="B72" s="4" t="s">
        <v>6</v>
      </c>
      <c r="C72" s="4" t="s">
        <v>7</v>
      </c>
      <c r="D72" s="4" t="s">
        <v>74</v>
      </c>
      <c r="E72" s="4">
        <v>6</v>
      </c>
      <c r="F72" s="4">
        <v>65000</v>
      </c>
    </row>
    <row r="73" spans="1:6" x14ac:dyDescent="0.25">
      <c r="A73" s="4">
        <v>39</v>
      </c>
      <c r="B73" s="4" t="s">
        <v>9</v>
      </c>
      <c r="C73" s="4" t="s">
        <v>7</v>
      </c>
      <c r="D73" s="4" t="s">
        <v>34</v>
      </c>
      <c r="E73" s="4">
        <v>11</v>
      </c>
      <c r="F73" s="4">
        <v>70000</v>
      </c>
    </row>
    <row r="74" spans="1:6" x14ac:dyDescent="0.25">
      <c r="A74" s="4">
        <v>45</v>
      </c>
      <c r="B74" s="4" t="s">
        <v>6</v>
      </c>
      <c r="C74" s="4" t="s">
        <v>12</v>
      </c>
      <c r="D74" s="4" t="s">
        <v>75</v>
      </c>
      <c r="E74" s="4">
        <v>16</v>
      </c>
      <c r="F74" s="4">
        <v>190000</v>
      </c>
    </row>
    <row r="75" spans="1:6" x14ac:dyDescent="0.25">
      <c r="A75" s="4">
        <v>28</v>
      </c>
      <c r="B75" s="4" t="s">
        <v>6</v>
      </c>
      <c r="C75" s="4" t="s">
        <v>7</v>
      </c>
      <c r="D75" s="4" t="s">
        <v>76</v>
      </c>
      <c r="E75" s="4">
        <v>2</v>
      </c>
      <c r="F75" s="4">
        <v>40000</v>
      </c>
    </row>
    <row r="76" spans="1:6" x14ac:dyDescent="0.25">
      <c r="A76" s="4">
        <v>42</v>
      </c>
      <c r="B76" s="4" t="s">
        <v>9</v>
      </c>
      <c r="C76" s="4" t="s">
        <v>10</v>
      </c>
      <c r="D76" s="4" t="s">
        <v>77</v>
      </c>
      <c r="E76" s="4">
        <v>14</v>
      </c>
      <c r="F76" s="4">
        <v>120000</v>
      </c>
    </row>
    <row r="77" spans="1:6" x14ac:dyDescent="0.25">
      <c r="A77" s="4">
        <v>37</v>
      </c>
      <c r="B77" s="4" t="s">
        <v>6</v>
      </c>
      <c r="C77" s="4" t="s">
        <v>7</v>
      </c>
      <c r="D77" s="4" t="s">
        <v>24</v>
      </c>
      <c r="E77" s="4">
        <v>10</v>
      </c>
      <c r="F77" s="4">
        <v>95000</v>
      </c>
    </row>
    <row r="78" spans="1:6" x14ac:dyDescent="0.25">
      <c r="A78" s="4">
        <v>50</v>
      </c>
      <c r="B78" s="4" t="s">
        <v>9</v>
      </c>
      <c r="C78" s="4" t="s">
        <v>7</v>
      </c>
      <c r="D78" s="4" t="s">
        <v>26</v>
      </c>
      <c r="E78" s="4">
        <v>22</v>
      </c>
      <c r="F78" s="4">
        <v>160000</v>
      </c>
    </row>
    <row r="79" spans="1:6" x14ac:dyDescent="0.25">
      <c r="A79" s="4">
        <v>32</v>
      </c>
      <c r="B79" s="4" t="s">
        <v>6</v>
      </c>
      <c r="C79" s="4" t="s">
        <v>10</v>
      </c>
      <c r="D79" s="4" t="s">
        <v>78</v>
      </c>
      <c r="E79" s="4">
        <v>6</v>
      </c>
      <c r="F79" s="4">
        <v>100000</v>
      </c>
    </row>
    <row r="80" spans="1:6" x14ac:dyDescent="0.25">
      <c r="A80" s="4">
        <v>48</v>
      </c>
      <c r="B80" s="4" t="s">
        <v>9</v>
      </c>
      <c r="C80" s="4" t="s">
        <v>10</v>
      </c>
      <c r="D80" s="4" t="s">
        <v>79</v>
      </c>
      <c r="E80" s="4">
        <v>20</v>
      </c>
      <c r="F80" s="4">
        <v>180000</v>
      </c>
    </row>
    <row r="81" spans="1:6" x14ac:dyDescent="0.25">
      <c r="A81" s="4">
        <v>30</v>
      </c>
      <c r="B81" s="4" t="s">
        <v>9</v>
      </c>
      <c r="C81" s="4" t="s">
        <v>7</v>
      </c>
      <c r="D81" s="4" t="s">
        <v>80</v>
      </c>
      <c r="E81" s="4">
        <v>3</v>
      </c>
      <c r="F81" s="4">
        <v>55000</v>
      </c>
    </row>
    <row r="82" spans="1:6" x14ac:dyDescent="0.25">
      <c r="A82" s="4">
        <v>36</v>
      </c>
      <c r="B82" s="4" t="s">
        <v>6</v>
      </c>
      <c r="C82" s="4" t="s">
        <v>7</v>
      </c>
      <c r="D82" s="4" t="s">
        <v>81</v>
      </c>
      <c r="E82" s="4">
        <v>8</v>
      </c>
      <c r="F82" s="4">
        <v>70000</v>
      </c>
    </row>
    <row r="83" spans="1:6" x14ac:dyDescent="0.25">
      <c r="A83" s="4">
        <v>41</v>
      </c>
      <c r="B83" s="4" t="s">
        <v>9</v>
      </c>
      <c r="C83" s="4" t="s">
        <v>10</v>
      </c>
      <c r="D83" s="4" t="s">
        <v>11</v>
      </c>
      <c r="E83" s="4">
        <v>13</v>
      </c>
      <c r="F83" s="4">
        <v>80000</v>
      </c>
    </row>
    <row r="84" spans="1:6" x14ac:dyDescent="0.25">
      <c r="A84" s="4">
        <v>25</v>
      </c>
      <c r="B84" s="4" t="s">
        <v>6</v>
      </c>
      <c r="C84" s="4" t="s">
        <v>7</v>
      </c>
      <c r="D84" s="4" t="s">
        <v>82</v>
      </c>
      <c r="E84" s="4">
        <v>0</v>
      </c>
      <c r="F84" s="4">
        <v>30000</v>
      </c>
    </row>
    <row r="85" spans="1:6" x14ac:dyDescent="0.25">
      <c r="A85" s="4">
        <v>52</v>
      </c>
      <c r="B85" s="4" t="s">
        <v>6</v>
      </c>
      <c r="C85" s="4" t="s">
        <v>12</v>
      </c>
      <c r="D85" s="4" t="s">
        <v>83</v>
      </c>
      <c r="E85" s="4">
        <v>24</v>
      </c>
      <c r="F85" s="4">
        <v>250000</v>
      </c>
    </row>
    <row r="86" spans="1:6" x14ac:dyDescent="0.25">
      <c r="A86" s="4">
        <v>29</v>
      </c>
      <c r="B86" s="4" t="s">
        <v>9</v>
      </c>
      <c r="C86" s="4" t="s">
        <v>7</v>
      </c>
      <c r="D86" s="4" t="s">
        <v>84</v>
      </c>
      <c r="E86" s="4">
        <v>2</v>
      </c>
      <c r="F86" s="4">
        <v>40000</v>
      </c>
    </row>
    <row r="87" spans="1:6" x14ac:dyDescent="0.25">
      <c r="A87" s="4">
        <v>34</v>
      </c>
      <c r="B87" s="4" t="s">
        <v>9</v>
      </c>
      <c r="C87" s="4" t="s">
        <v>10</v>
      </c>
      <c r="D87" s="4" t="s">
        <v>85</v>
      </c>
      <c r="E87" s="4">
        <v>10</v>
      </c>
      <c r="F87" s="4">
        <v>95000</v>
      </c>
    </row>
    <row r="88" spans="1:6" x14ac:dyDescent="0.25">
      <c r="A88" s="4">
        <v>27</v>
      </c>
      <c r="B88" s="4" t="s">
        <v>6</v>
      </c>
      <c r="C88" s="4" t="s">
        <v>7</v>
      </c>
      <c r="D88" s="4" t="s">
        <v>86</v>
      </c>
      <c r="E88" s="4">
        <v>2</v>
      </c>
      <c r="F88" s="4">
        <v>45000</v>
      </c>
    </row>
    <row r="89" spans="1:6" x14ac:dyDescent="0.25">
      <c r="A89" s="4">
        <v>40</v>
      </c>
      <c r="B89" s="4" t="s">
        <v>9</v>
      </c>
      <c r="C89" s="4" t="s">
        <v>7</v>
      </c>
      <c r="D89" s="4" t="s">
        <v>46</v>
      </c>
      <c r="E89" s="4">
        <v>15</v>
      </c>
      <c r="F89" s="4">
        <v>80000</v>
      </c>
    </row>
    <row r="90" spans="1:6" x14ac:dyDescent="0.25">
      <c r="A90" s="4">
        <v>46</v>
      </c>
      <c r="B90" s="4" t="s">
        <v>6</v>
      </c>
      <c r="C90" s="4" t="s">
        <v>10</v>
      </c>
      <c r="D90" s="4" t="s">
        <v>87</v>
      </c>
      <c r="E90" s="4">
        <v>21</v>
      </c>
      <c r="F90" s="4">
        <v>135000</v>
      </c>
    </row>
    <row r="91" spans="1:6" x14ac:dyDescent="0.25">
      <c r="A91" s="4">
        <v>31</v>
      </c>
      <c r="B91" s="4" t="s">
        <v>9</v>
      </c>
      <c r="C91" s="4" t="s">
        <v>7</v>
      </c>
      <c r="D91" s="4" t="s">
        <v>19</v>
      </c>
      <c r="E91" s="4">
        <v>6</v>
      </c>
      <c r="F91" s="4">
        <v>55000</v>
      </c>
    </row>
    <row r="92" spans="1:6" x14ac:dyDescent="0.25">
      <c r="A92" s="4">
        <v>36</v>
      </c>
      <c r="B92" s="4" t="s">
        <v>6</v>
      </c>
      <c r="C92" s="4" t="s">
        <v>12</v>
      </c>
      <c r="D92" s="4" t="s">
        <v>88</v>
      </c>
      <c r="E92" s="4">
        <v>11</v>
      </c>
      <c r="F92" s="4">
        <v>120000</v>
      </c>
    </row>
    <row r="93" spans="1:6" x14ac:dyDescent="0.25">
      <c r="A93" s="4">
        <v>29</v>
      </c>
      <c r="B93" s="4" t="s">
        <v>9</v>
      </c>
      <c r="C93" s="4" t="s">
        <v>7</v>
      </c>
      <c r="D93" s="4" t="s">
        <v>14</v>
      </c>
      <c r="E93" s="4">
        <v>3</v>
      </c>
      <c r="F93" s="4">
        <v>40000</v>
      </c>
    </row>
    <row r="94" spans="1:6" x14ac:dyDescent="0.25">
      <c r="A94" s="4">
        <v>43</v>
      </c>
      <c r="B94" s="4" t="s">
        <v>6</v>
      </c>
      <c r="C94" s="4" t="s">
        <v>7</v>
      </c>
      <c r="D94" s="4" t="s">
        <v>89</v>
      </c>
      <c r="E94" s="4">
        <v>18</v>
      </c>
      <c r="F94" s="4">
        <v>105000</v>
      </c>
    </row>
    <row r="95" spans="1:6" x14ac:dyDescent="0.25">
      <c r="A95" s="4">
        <v>52</v>
      </c>
      <c r="B95" s="4" t="s">
        <v>9</v>
      </c>
      <c r="C95" s="4" t="s">
        <v>10</v>
      </c>
      <c r="D95" s="4" t="s">
        <v>90</v>
      </c>
      <c r="E95" s="4">
        <v>25</v>
      </c>
      <c r="F95" s="4">
        <v>170000</v>
      </c>
    </row>
    <row r="96" spans="1:6" x14ac:dyDescent="0.25">
      <c r="A96" s="4">
        <v>33</v>
      </c>
      <c r="B96" s="4" t="s">
        <v>6</v>
      </c>
      <c r="C96" s="4" t="s">
        <v>7</v>
      </c>
      <c r="D96" s="4" t="s">
        <v>31</v>
      </c>
      <c r="E96" s="4">
        <v>7</v>
      </c>
      <c r="F96" s="4">
        <v>75000</v>
      </c>
    </row>
    <row r="97" spans="1:6" x14ac:dyDescent="0.25">
      <c r="A97" s="4">
        <v>39</v>
      </c>
      <c r="B97" s="4" t="s">
        <v>9</v>
      </c>
      <c r="C97" s="4" t="s">
        <v>7</v>
      </c>
      <c r="D97" s="4" t="s">
        <v>91</v>
      </c>
      <c r="E97" s="4">
        <v>12</v>
      </c>
      <c r="F97" s="4">
        <v>65000</v>
      </c>
    </row>
    <row r="98" spans="1:6" x14ac:dyDescent="0.25">
      <c r="A98" s="4">
        <v>47</v>
      </c>
      <c r="B98" s="4" t="s">
        <v>6</v>
      </c>
      <c r="C98" s="4" t="s">
        <v>12</v>
      </c>
      <c r="D98" s="4" t="s">
        <v>92</v>
      </c>
      <c r="E98" s="4">
        <v>22</v>
      </c>
      <c r="F98" s="4">
        <v>160000</v>
      </c>
    </row>
    <row r="99" spans="1:6" x14ac:dyDescent="0.25">
      <c r="A99" s="4">
        <v>26</v>
      </c>
      <c r="B99" s="4" t="s">
        <v>6</v>
      </c>
      <c r="C99" s="4" t="s">
        <v>7</v>
      </c>
      <c r="D99" s="4" t="s">
        <v>93</v>
      </c>
      <c r="E99" s="4">
        <v>1</v>
      </c>
      <c r="F99" s="4">
        <v>35000</v>
      </c>
    </row>
    <row r="100" spans="1:6" x14ac:dyDescent="0.25">
      <c r="A100" s="4">
        <v>38</v>
      </c>
      <c r="B100" s="4" t="s">
        <v>9</v>
      </c>
      <c r="C100" s="4" t="s">
        <v>10</v>
      </c>
      <c r="D100" s="4" t="s">
        <v>94</v>
      </c>
      <c r="E100" s="4">
        <v>10</v>
      </c>
      <c r="F100" s="4">
        <v>90000</v>
      </c>
    </row>
    <row r="101" spans="1:6" x14ac:dyDescent="0.25">
      <c r="A101" s="4">
        <v>45</v>
      </c>
      <c r="B101" s="4" t="s">
        <v>6</v>
      </c>
      <c r="C101" s="4" t="s">
        <v>7</v>
      </c>
      <c r="D101" s="4" t="s">
        <v>95</v>
      </c>
      <c r="E101" s="4">
        <v>20</v>
      </c>
      <c r="F101" s="4">
        <v>110000</v>
      </c>
    </row>
    <row r="102" spans="1:6" x14ac:dyDescent="0.25">
      <c r="A102" s="4">
        <v>31</v>
      </c>
      <c r="B102" s="4" t="s">
        <v>9</v>
      </c>
      <c r="C102" s="4" t="s">
        <v>7</v>
      </c>
      <c r="D102" s="4" t="s">
        <v>61</v>
      </c>
      <c r="E102" s="4">
        <v>5</v>
      </c>
      <c r="F102" s="4">
        <v>45000</v>
      </c>
    </row>
    <row r="103" spans="1:6" x14ac:dyDescent="0.25">
      <c r="A103" s="4">
        <v>35</v>
      </c>
      <c r="B103" s="4" t="s">
        <v>6</v>
      </c>
      <c r="C103" s="4" t="s">
        <v>10</v>
      </c>
      <c r="D103" s="4" t="s">
        <v>96</v>
      </c>
      <c r="E103" s="4">
        <v>8</v>
      </c>
      <c r="F103" s="4">
        <v>95000</v>
      </c>
    </row>
    <row r="104" spans="1:6" x14ac:dyDescent="0.25">
      <c r="A104" s="4">
        <v>49</v>
      </c>
      <c r="B104" s="4" t="s">
        <v>9</v>
      </c>
      <c r="C104" s="4" t="s">
        <v>10</v>
      </c>
      <c r="D104" s="4" t="s">
        <v>97</v>
      </c>
      <c r="E104" s="4">
        <v>19</v>
      </c>
      <c r="F104" s="4">
        <v>150000</v>
      </c>
    </row>
    <row r="105" spans="1:6" x14ac:dyDescent="0.25">
      <c r="A105" s="4">
        <v>33</v>
      </c>
      <c r="B105" s="4" t="s">
        <v>6</v>
      </c>
      <c r="C105" s="4" t="s">
        <v>7</v>
      </c>
      <c r="D105" s="4" t="s">
        <v>98</v>
      </c>
      <c r="E105" s="4">
        <v>5</v>
      </c>
      <c r="F105" s="4">
        <v>50000</v>
      </c>
    </row>
    <row r="106" spans="1:6" x14ac:dyDescent="0.25">
      <c r="A106" s="4">
        <v>39</v>
      </c>
      <c r="B106" s="4" t="s">
        <v>9</v>
      </c>
      <c r="C106" s="4" t="s">
        <v>10</v>
      </c>
      <c r="D106" s="4" t="s">
        <v>99</v>
      </c>
      <c r="E106" s="4">
        <v>13</v>
      </c>
      <c r="F106" s="4">
        <v>80000</v>
      </c>
    </row>
    <row r="107" spans="1:6" x14ac:dyDescent="0.25">
      <c r="A107" s="4">
        <v>44</v>
      </c>
      <c r="B107" s="4" t="s">
        <v>6</v>
      </c>
      <c r="C107" s="4" t="s">
        <v>12</v>
      </c>
      <c r="D107" s="4" t="s">
        <v>100</v>
      </c>
      <c r="E107" s="4">
        <v>16</v>
      </c>
      <c r="F107" s="4">
        <v>220000</v>
      </c>
    </row>
    <row r="108" spans="1:6" x14ac:dyDescent="0.25">
      <c r="A108" s="4">
        <v>30</v>
      </c>
      <c r="B108" s="4" t="s">
        <v>9</v>
      </c>
      <c r="C108" s="4" t="s">
        <v>7</v>
      </c>
      <c r="D108" s="4" t="s">
        <v>101</v>
      </c>
      <c r="E108" s="4">
        <v>3</v>
      </c>
      <c r="F108" s="4">
        <v>50000</v>
      </c>
    </row>
    <row r="109" spans="1:6" x14ac:dyDescent="0.25">
      <c r="A109" s="4">
        <v>36</v>
      </c>
      <c r="B109" s="4" t="s">
        <v>6</v>
      </c>
      <c r="C109" s="4" t="s">
        <v>7</v>
      </c>
      <c r="D109" s="4" t="s">
        <v>102</v>
      </c>
      <c r="E109" s="4">
        <v>7</v>
      </c>
      <c r="F109" s="4">
        <v>60000</v>
      </c>
    </row>
    <row r="110" spans="1:6" x14ac:dyDescent="0.25">
      <c r="A110" s="4">
        <v>41</v>
      </c>
      <c r="B110" s="4" t="s">
        <v>9</v>
      </c>
      <c r="C110" s="4" t="s">
        <v>10</v>
      </c>
      <c r="D110" s="4" t="s">
        <v>103</v>
      </c>
      <c r="E110" s="4">
        <v>14</v>
      </c>
      <c r="F110" s="4">
        <v>100000</v>
      </c>
    </row>
    <row r="111" spans="1:6" x14ac:dyDescent="0.25">
      <c r="A111" s="4">
        <v>28</v>
      </c>
      <c r="B111" s="4" t="s">
        <v>6</v>
      </c>
      <c r="C111" s="4" t="s">
        <v>7</v>
      </c>
      <c r="D111" s="4" t="s">
        <v>104</v>
      </c>
      <c r="E111" s="4">
        <v>2</v>
      </c>
      <c r="F111" s="4">
        <v>40000</v>
      </c>
    </row>
    <row r="112" spans="1:6" x14ac:dyDescent="0.25">
      <c r="A112" s="4">
        <v>42</v>
      </c>
      <c r="B112" s="4" t="s">
        <v>9</v>
      </c>
      <c r="C112" s="4" t="s">
        <v>10</v>
      </c>
      <c r="D112" s="4" t="s">
        <v>105</v>
      </c>
      <c r="E112" s="4">
        <v>15</v>
      </c>
      <c r="F112" s="4">
        <v>110000</v>
      </c>
    </row>
    <row r="113" spans="1:6" x14ac:dyDescent="0.25">
      <c r="A113" s="4">
        <v>37</v>
      </c>
      <c r="B113" s="4" t="s">
        <v>6</v>
      </c>
      <c r="C113" s="4" t="s">
        <v>7</v>
      </c>
      <c r="D113" s="4" t="s">
        <v>106</v>
      </c>
      <c r="E113" s="4">
        <v>9</v>
      </c>
      <c r="F113" s="4">
        <v>95000</v>
      </c>
    </row>
    <row r="114" spans="1:6" x14ac:dyDescent="0.25">
      <c r="A114" s="4">
        <v>50</v>
      </c>
      <c r="B114" s="4" t="s">
        <v>9</v>
      </c>
      <c r="C114" s="4" t="s">
        <v>7</v>
      </c>
      <c r="D114" s="4" t="s">
        <v>107</v>
      </c>
      <c r="E114" s="4">
        <v>22</v>
      </c>
      <c r="F114" s="4">
        <v>130000</v>
      </c>
    </row>
    <row r="115" spans="1:6" x14ac:dyDescent="0.25">
      <c r="A115" s="4">
        <v>32</v>
      </c>
      <c r="B115" s="4" t="s">
        <v>6</v>
      </c>
      <c r="C115" s="4" t="s">
        <v>10</v>
      </c>
      <c r="D115" s="4" t="s">
        <v>108</v>
      </c>
      <c r="E115" s="4">
        <v>6</v>
      </c>
      <c r="F115" s="4">
        <v>90000</v>
      </c>
    </row>
    <row r="116" spans="1:6" x14ac:dyDescent="0.25">
      <c r="A116" s="4">
        <v>23</v>
      </c>
      <c r="B116" s="4" t="s">
        <v>9</v>
      </c>
      <c r="C116" s="4" t="s">
        <v>7</v>
      </c>
      <c r="D116" s="4" t="s">
        <v>109</v>
      </c>
      <c r="E116" s="4">
        <v>0.5</v>
      </c>
      <c r="F116" s="4">
        <v>35000</v>
      </c>
    </row>
    <row r="117" spans="1:6" x14ac:dyDescent="0.25">
      <c r="A117" s="4">
        <v>31</v>
      </c>
      <c r="B117" s="4" t="s">
        <v>6</v>
      </c>
      <c r="C117" s="4" t="s">
        <v>10</v>
      </c>
      <c r="D117" s="4" t="s">
        <v>73</v>
      </c>
      <c r="E117" s="4">
        <v>6</v>
      </c>
      <c r="F117" s="4">
        <v>95000</v>
      </c>
    </row>
    <row r="118" spans="1:6" x14ac:dyDescent="0.25">
      <c r="A118" s="4">
        <v>40</v>
      </c>
      <c r="B118" s="4" t="s">
        <v>9</v>
      </c>
      <c r="C118" s="4" t="s">
        <v>7</v>
      </c>
      <c r="D118" s="4" t="s">
        <v>110</v>
      </c>
      <c r="E118" s="4">
        <v>15</v>
      </c>
      <c r="F118" s="4">
        <v>65000</v>
      </c>
    </row>
    <row r="119" spans="1:6" x14ac:dyDescent="0.25">
      <c r="A119" s="4">
        <v>48</v>
      </c>
      <c r="B119" s="4" t="s">
        <v>6</v>
      </c>
      <c r="C119" s="4" t="s">
        <v>12</v>
      </c>
      <c r="D119" s="4" t="s">
        <v>111</v>
      </c>
      <c r="E119" s="4">
        <v>20</v>
      </c>
      <c r="F119" s="4">
        <v>170000</v>
      </c>
    </row>
    <row r="120" spans="1:6" x14ac:dyDescent="0.25">
      <c r="A120" s="4">
        <v>29</v>
      </c>
      <c r="B120" s="4" t="s">
        <v>9</v>
      </c>
      <c r="C120" s="4" t="s">
        <v>7</v>
      </c>
      <c r="D120" s="4" t="s">
        <v>112</v>
      </c>
      <c r="E120" s="4">
        <v>3</v>
      </c>
      <c r="F120" s="4">
        <v>45000</v>
      </c>
    </row>
    <row r="121" spans="1:6" x14ac:dyDescent="0.25">
      <c r="A121" s="4">
        <v>35</v>
      </c>
      <c r="B121" s="4" t="s">
        <v>6</v>
      </c>
      <c r="C121" s="4" t="s">
        <v>10</v>
      </c>
      <c r="D121" s="4" t="s">
        <v>113</v>
      </c>
      <c r="E121" s="4">
        <v>10</v>
      </c>
      <c r="F121" s="4">
        <v>120000</v>
      </c>
    </row>
    <row r="122" spans="1:6" x14ac:dyDescent="0.25">
      <c r="A122" s="4">
        <v>42</v>
      </c>
      <c r="B122" s="4" t="s">
        <v>9</v>
      </c>
      <c r="C122" s="4" t="s">
        <v>7</v>
      </c>
      <c r="D122" s="4" t="s">
        <v>18</v>
      </c>
      <c r="E122" s="4">
        <v>17</v>
      </c>
      <c r="F122" s="4">
        <v>100000</v>
      </c>
    </row>
    <row r="123" spans="1:6" x14ac:dyDescent="0.25">
      <c r="A123" s="4">
        <v>53</v>
      </c>
      <c r="B123" s="4" t="s">
        <v>6</v>
      </c>
      <c r="C123" s="4" t="s">
        <v>10</v>
      </c>
      <c r="D123" s="4" t="s">
        <v>57</v>
      </c>
      <c r="E123" s="4">
        <v>25</v>
      </c>
      <c r="F123" s="4">
        <v>180000</v>
      </c>
    </row>
    <row r="124" spans="1:6" x14ac:dyDescent="0.25">
      <c r="A124" s="4">
        <v>33</v>
      </c>
      <c r="B124" s="4" t="s">
        <v>9</v>
      </c>
      <c r="C124" s="4" t="s">
        <v>7</v>
      </c>
      <c r="D124" s="4" t="s">
        <v>114</v>
      </c>
      <c r="E124" s="4">
        <v>5</v>
      </c>
      <c r="F124" s="4">
        <v>50000</v>
      </c>
    </row>
    <row r="125" spans="1:6" x14ac:dyDescent="0.25">
      <c r="A125" s="4">
        <v>38</v>
      </c>
      <c r="B125" s="4" t="s">
        <v>6</v>
      </c>
      <c r="C125" s="4" t="s">
        <v>7</v>
      </c>
      <c r="D125" s="4" t="s">
        <v>59</v>
      </c>
      <c r="E125" s="4">
        <v>11</v>
      </c>
      <c r="F125" s="4">
        <v>80000</v>
      </c>
    </row>
    <row r="126" spans="1:6" x14ac:dyDescent="0.25">
      <c r="A126" s="4">
        <v>44</v>
      </c>
      <c r="B126" s="4" t="s">
        <v>9</v>
      </c>
      <c r="C126" s="4" t="s">
        <v>12</v>
      </c>
      <c r="D126" s="4" t="s">
        <v>20</v>
      </c>
      <c r="E126" s="4">
        <v>16</v>
      </c>
      <c r="F126" s="4">
        <v>140000</v>
      </c>
    </row>
    <row r="127" spans="1:6" x14ac:dyDescent="0.25">
      <c r="A127" s="4">
        <v>26</v>
      </c>
      <c r="B127" s="4" t="s">
        <v>6</v>
      </c>
      <c r="C127" s="4" t="s">
        <v>7</v>
      </c>
      <c r="D127" s="4" t="s">
        <v>68</v>
      </c>
      <c r="E127" s="4">
        <v>2</v>
      </c>
      <c r="F127" s="4">
        <v>40000</v>
      </c>
    </row>
    <row r="128" spans="1:6" x14ac:dyDescent="0.25">
      <c r="A128" s="4">
        <v>37</v>
      </c>
      <c r="B128" s="4" t="s">
        <v>9</v>
      </c>
      <c r="C128" s="4" t="s">
        <v>10</v>
      </c>
      <c r="D128" s="4" t="s">
        <v>115</v>
      </c>
      <c r="E128" s="4">
        <v>9</v>
      </c>
      <c r="F128" s="4">
        <v>95000</v>
      </c>
    </row>
    <row r="129" spans="1:6" x14ac:dyDescent="0.25">
      <c r="A129" s="4">
        <v>45</v>
      </c>
      <c r="B129" s="4" t="s">
        <v>6</v>
      </c>
      <c r="C129" s="4" t="s">
        <v>7</v>
      </c>
      <c r="D129" s="4" t="s">
        <v>116</v>
      </c>
      <c r="E129" s="4">
        <v>18</v>
      </c>
      <c r="F129" s="4">
        <v>110000</v>
      </c>
    </row>
    <row r="130" spans="1:6" x14ac:dyDescent="0.25">
      <c r="A130" s="4">
        <v>32</v>
      </c>
      <c r="B130" s="4" t="s">
        <v>9</v>
      </c>
      <c r="C130" s="4" t="s">
        <v>7</v>
      </c>
      <c r="D130" s="4" t="s">
        <v>19</v>
      </c>
      <c r="E130" s="4">
        <v>4</v>
      </c>
      <c r="F130" s="4">
        <v>50000</v>
      </c>
    </row>
    <row r="131" spans="1:6" x14ac:dyDescent="0.25">
      <c r="A131" s="4">
        <v>34</v>
      </c>
      <c r="B131" s="4" t="s">
        <v>6</v>
      </c>
      <c r="C131" s="4" t="s">
        <v>10</v>
      </c>
      <c r="D131" s="4" t="s">
        <v>117</v>
      </c>
      <c r="E131" s="4">
        <v>8</v>
      </c>
      <c r="F131" s="4">
        <v>105000</v>
      </c>
    </row>
    <row r="132" spans="1:6" x14ac:dyDescent="0.25">
      <c r="A132" s="4">
        <v>50</v>
      </c>
      <c r="B132" s="4" t="s">
        <v>9</v>
      </c>
      <c r="C132" s="4" t="s">
        <v>10</v>
      </c>
      <c r="D132" s="4" t="s">
        <v>66</v>
      </c>
      <c r="E132" s="4">
        <v>21</v>
      </c>
      <c r="F132" s="4">
        <v>160000</v>
      </c>
    </row>
    <row r="133" spans="1:6" x14ac:dyDescent="0.25">
      <c r="A133" s="4">
        <v>29</v>
      </c>
      <c r="B133" s="4" t="s">
        <v>6</v>
      </c>
      <c r="C133" s="4" t="s">
        <v>7</v>
      </c>
      <c r="D133" s="4" t="s">
        <v>118</v>
      </c>
      <c r="E133" s="4">
        <v>3</v>
      </c>
      <c r="F133" s="4">
        <v>45000</v>
      </c>
    </row>
    <row r="134" spans="1:6" x14ac:dyDescent="0.25">
      <c r="A134" s="4">
        <v>40</v>
      </c>
      <c r="B134" s="4" t="s">
        <v>9</v>
      </c>
      <c r="C134" s="4" t="s">
        <v>10</v>
      </c>
      <c r="D134" s="4" t="s">
        <v>119</v>
      </c>
      <c r="E134" s="4">
        <v>12</v>
      </c>
      <c r="F134" s="4">
        <v>100000</v>
      </c>
    </row>
    <row r="135" spans="1:6" x14ac:dyDescent="0.25">
      <c r="A135" s="4">
        <v>47</v>
      </c>
      <c r="B135" s="4" t="s">
        <v>6</v>
      </c>
      <c r="C135" s="4" t="s">
        <v>12</v>
      </c>
      <c r="D135" s="4" t="s">
        <v>120</v>
      </c>
      <c r="E135" s="4">
        <v>22</v>
      </c>
      <c r="F135" s="4">
        <v>160000</v>
      </c>
    </row>
    <row r="136" spans="1:6" x14ac:dyDescent="0.25">
      <c r="A136" s="4">
        <v>27</v>
      </c>
      <c r="B136" s="4" t="s">
        <v>6</v>
      </c>
      <c r="C136" s="4" t="s">
        <v>7</v>
      </c>
      <c r="D136" s="4" t="s">
        <v>121</v>
      </c>
      <c r="E136" s="4">
        <v>1</v>
      </c>
      <c r="F136" s="4">
        <v>35000</v>
      </c>
    </row>
    <row r="137" spans="1:6" x14ac:dyDescent="0.25">
      <c r="A137" s="4">
        <v>39</v>
      </c>
      <c r="B137" s="4" t="s">
        <v>9</v>
      </c>
      <c r="C137" s="4" t="s">
        <v>7</v>
      </c>
      <c r="D137" s="4" t="s">
        <v>53</v>
      </c>
      <c r="E137" s="4">
        <v>10</v>
      </c>
      <c r="F137" s="4">
        <v>55000</v>
      </c>
    </row>
    <row r="138" spans="1:6" x14ac:dyDescent="0.25">
      <c r="A138" s="4">
        <v>46</v>
      </c>
      <c r="B138" s="4" t="s">
        <v>6</v>
      </c>
      <c r="C138" s="4" t="s">
        <v>10</v>
      </c>
      <c r="D138" s="4" t="s">
        <v>87</v>
      </c>
      <c r="E138" s="4">
        <v>19</v>
      </c>
      <c r="F138" s="4">
        <v>140000</v>
      </c>
    </row>
    <row r="139" spans="1:6" x14ac:dyDescent="0.25">
      <c r="A139" s="4">
        <v>30</v>
      </c>
      <c r="B139" s="4" t="s">
        <v>9</v>
      </c>
      <c r="C139" s="4" t="s">
        <v>7</v>
      </c>
      <c r="D139" s="4" t="s">
        <v>122</v>
      </c>
      <c r="E139" s="4">
        <v>4</v>
      </c>
      <c r="F139" s="4">
        <v>50000</v>
      </c>
    </row>
    <row r="140" spans="1:6" x14ac:dyDescent="0.25">
      <c r="A140" s="4">
        <v>36</v>
      </c>
      <c r="B140" s="4" t="s">
        <v>6</v>
      </c>
      <c r="C140" s="4" t="s">
        <v>7</v>
      </c>
      <c r="D140" s="4" t="s">
        <v>123</v>
      </c>
      <c r="E140" s="4">
        <v>7</v>
      </c>
      <c r="F140" s="4">
        <v>60000</v>
      </c>
    </row>
    <row r="141" spans="1:6" x14ac:dyDescent="0.25">
      <c r="A141" s="4">
        <v>43</v>
      </c>
      <c r="B141" s="4" t="s">
        <v>9</v>
      </c>
      <c r="C141" s="4" t="s">
        <v>10</v>
      </c>
      <c r="D141" s="4" t="s">
        <v>124</v>
      </c>
      <c r="E141" s="4">
        <v>14</v>
      </c>
      <c r="F141" s="4">
        <v>120000</v>
      </c>
    </row>
    <row r="142" spans="1:6" x14ac:dyDescent="0.25">
      <c r="A142" s="4">
        <v>28</v>
      </c>
      <c r="B142" s="4" t="s">
        <v>6</v>
      </c>
      <c r="C142" s="4" t="s">
        <v>7</v>
      </c>
      <c r="D142" s="4" t="s">
        <v>125</v>
      </c>
      <c r="E142" s="4">
        <v>2</v>
      </c>
      <c r="F142" s="4">
        <v>40000</v>
      </c>
    </row>
    <row r="143" spans="1:6" x14ac:dyDescent="0.25">
      <c r="A143" s="4">
        <v>41</v>
      </c>
      <c r="B143" s="4" t="s">
        <v>9</v>
      </c>
      <c r="C143" s="4" t="s">
        <v>10</v>
      </c>
      <c r="D143" s="4" t="s">
        <v>90</v>
      </c>
      <c r="E143" s="4">
        <v>13</v>
      </c>
      <c r="F143" s="4">
        <v>110000</v>
      </c>
    </row>
    <row r="144" spans="1:6" x14ac:dyDescent="0.25">
      <c r="A144" s="4">
        <v>33</v>
      </c>
      <c r="B144" s="4" t="s">
        <v>6</v>
      </c>
      <c r="C144" s="4" t="s">
        <v>7</v>
      </c>
      <c r="D144" s="4" t="s">
        <v>93</v>
      </c>
      <c r="E144" s="4">
        <v>5</v>
      </c>
      <c r="F144" s="4">
        <v>50000</v>
      </c>
    </row>
    <row r="145" spans="1:6" x14ac:dyDescent="0.25">
      <c r="A145" s="4">
        <v>47</v>
      </c>
      <c r="B145" s="4" t="s">
        <v>6</v>
      </c>
      <c r="C145" s="4" t="s">
        <v>7</v>
      </c>
      <c r="D145" s="4" t="s">
        <v>126</v>
      </c>
      <c r="E145" s="4">
        <v>20</v>
      </c>
      <c r="F145" s="4">
        <v>135000</v>
      </c>
    </row>
    <row r="146" spans="1:6" x14ac:dyDescent="0.25">
      <c r="A146" s="4">
        <v>25</v>
      </c>
      <c r="B146" s="4" t="s">
        <v>9</v>
      </c>
      <c r="C146" s="4" t="s">
        <v>10</v>
      </c>
      <c r="D146" s="4" t="s">
        <v>127</v>
      </c>
      <c r="E146" s="4">
        <v>1.5</v>
      </c>
      <c r="F146" s="4">
        <v>40000</v>
      </c>
    </row>
    <row r="147" spans="1:6" x14ac:dyDescent="0.25">
      <c r="A147" s="4">
        <v>34</v>
      </c>
      <c r="B147" s="4" t="s">
        <v>6</v>
      </c>
      <c r="C147" s="4" t="s">
        <v>7</v>
      </c>
      <c r="D147" s="4" t="s">
        <v>108</v>
      </c>
      <c r="E147" s="4">
        <v>8</v>
      </c>
      <c r="F147" s="4">
        <v>90000</v>
      </c>
    </row>
    <row r="148" spans="1:6" x14ac:dyDescent="0.25">
      <c r="A148" s="4">
        <v>42</v>
      </c>
      <c r="B148" s="4" t="s">
        <v>9</v>
      </c>
      <c r="C148" s="4" t="s">
        <v>12</v>
      </c>
      <c r="D148" s="4" t="s">
        <v>67</v>
      </c>
      <c r="E148" s="4">
        <v>16</v>
      </c>
      <c r="F148" s="4">
        <v>150000</v>
      </c>
    </row>
    <row r="149" spans="1:6" x14ac:dyDescent="0.25">
      <c r="A149" s="4">
        <v>31</v>
      </c>
      <c r="B149" s="4" t="s">
        <v>6</v>
      </c>
      <c r="C149" s="4" t="s">
        <v>7</v>
      </c>
      <c r="D149" s="4" t="s">
        <v>128</v>
      </c>
      <c r="E149" s="4">
        <v>4</v>
      </c>
      <c r="F149" s="4">
        <v>60000</v>
      </c>
    </row>
    <row r="150" spans="1:6" x14ac:dyDescent="0.25">
      <c r="A150" s="4">
        <v>38</v>
      </c>
      <c r="B150" s="4" t="s">
        <v>9</v>
      </c>
      <c r="C150" s="4" t="s">
        <v>7</v>
      </c>
      <c r="D150" s="4" t="s">
        <v>129</v>
      </c>
      <c r="E150" s="4">
        <v>10</v>
      </c>
      <c r="F150" s="4">
        <v>80000</v>
      </c>
    </row>
    <row r="151" spans="1:6" x14ac:dyDescent="0.25">
      <c r="A151" s="4">
        <v>45</v>
      </c>
      <c r="B151" s="4" t="s">
        <v>6</v>
      </c>
      <c r="C151" s="4" t="s">
        <v>10</v>
      </c>
      <c r="D151" s="4" t="s">
        <v>130</v>
      </c>
      <c r="E151" s="4">
        <v>19</v>
      </c>
      <c r="F151" s="4">
        <v>175000</v>
      </c>
    </row>
    <row r="152" spans="1:6" x14ac:dyDescent="0.25">
      <c r="A152" s="4">
        <v>29</v>
      </c>
      <c r="B152" s="4" t="s">
        <v>9</v>
      </c>
      <c r="C152" s="4" t="s">
        <v>7</v>
      </c>
      <c r="D152" s="4" t="s">
        <v>131</v>
      </c>
      <c r="E152" s="4">
        <v>3</v>
      </c>
      <c r="F152" s="4">
        <v>45000</v>
      </c>
    </row>
    <row r="153" spans="1:6" x14ac:dyDescent="0.25">
      <c r="A153" s="4">
        <v>36</v>
      </c>
      <c r="B153" s="4" t="s">
        <v>6</v>
      </c>
      <c r="C153" s="4" t="s">
        <v>10</v>
      </c>
      <c r="D153" s="4" t="s">
        <v>132</v>
      </c>
      <c r="E153" s="4">
        <v>11</v>
      </c>
      <c r="F153" s="4">
        <v>120000</v>
      </c>
    </row>
    <row r="154" spans="1:6" x14ac:dyDescent="0.25">
      <c r="A154" s="4">
        <v>43</v>
      </c>
      <c r="B154" s="4" t="s">
        <v>9</v>
      </c>
      <c r="C154" s="4" t="s">
        <v>12</v>
      </c>
      <c r="D154" s="4" t="s">
        <v>133</v>
      </c>
      <c r="E154" s="4">
        <v>18</v>
      </c>
      <c r="F154" s="4">
        <v>140000</v>
      </c>
    </row>
    <row r="155" spans="1:6" x14ac:dyDescent="0.25">
      <c r="A155" s="4">
        <v>26</v>
      </c>
      <c r="B155" s="4" t="s">
        <v>6</v>
      </c>
      <c r="C155" s="4" t="s">
        <v>7</v>
      </c>
      <c r="D155" s="4" t="s">
        <v>134</v>
      </c>
      <c r="E155" s="4">
        <v>2</v>
      </c>
      <c r="F155" s="4">
        <v>35000</v>
      </c>
    </row>
    <row r="156" spans="1:6" x14ac:dyDescent="0.25">
      <c r="A156" s="4">
        <v>37</v>
      </c>
      <c r="B156" s="4" t="s">
        <v>9</v>
      </c>
      <c r="C156" s="4" t="s">
        <v>10</v>
      </c>
      <c r="D156" s="4" t="s">
        <v>103</v>
      </c>
      <c r="E156" s="4">
        <v>9</v>
      </c>
      <c r="F156" s="4">
        <v>95000</v>
      </c>
    </row>
    <row r="157" spans="1:6" x14ac:dyDescent="0.25">
      <c r="A157" s="4">
        <v>44</v>
      </c>
      <c r="B157" s="4" t="s">
        <v>6</v>
      </c>
      <c r="C157" s="4" t="s">
        <v>7</v>
      </c>
      <c r="D157" s="4" t="s">
        <v>135</v>
      </c>
      <c r="E157" s="4">
        <v>14</v>
      </c>
      <c r="F157" s="4">
        <v>110000</v>
      </c>
    </row>
    <row r="158" spans="1:6" x14ac:dyDescent="0.25">
      <c r="A158" s="4">
        <v>32</v>
      </c>
      <c r="B158" s="4" t="s">
        <v>9</v>
      </c>
      <c r="C158" s="4" t="s">
        <v>7</v>
      </c>
      <c r="D158" s="4" t="s">
        <v>136</v>
      </c>
      <c r="E158" s="4">
        <v>5</v>
      </c>
      <c r="F158" s="4">
        <v>50000</v>
      </c>
    </row>
    <row r="159" spans="1:6" x14ac:dyDescent="0.25">
      <c r="A159" s="4">
        <v>33</v>
      </c>
      <c r="B159" s="4" t="s">
        <v>6</v>
      </c>
      <c r="C159" s="4" t="s">
        <v>10</v>
      </c>
      <c r="D159" s="4" t="s">
        <v>137</v>
      </c>
      <c r="E159" s="4">
        <v>7</v>
      </c>
      <c r="F159" s="4">
        <v>115000</v>
      </c>
    </row>
    <row r="160" spans="1:6" x14ac:dyDescent="0.25">
      <c r="A160" s="4">
        <v>51</v>
      </c>
      <c r="B160" s="4" t="s">
        <v>9</v>
      </c>
      <c r="C160" s="4" t="s">
        <v>12</v>
      </c>
      <c r="D160" s="4" t="s">
        <v>138</v>
      </c>
      <c r="E160" s="4">
        <v>23</v>
      </c>
      <c r="F160" s="4">
        <v>185000</v>
      </c>
    </row>
    <row r="161" spans="1:6" x14ac:dyDescent="0.25">
      <c r="A161" s="4">
        <v>28</v>
      </c>
      <c r="B161" s="4" t="s">
        <v>6</v>
      </c>
      <c r="C161" s="4" t="s">
        <v>7</v>
      </c>
      <c r="D161" s="4" t="s">
        <v>139</v>
      </c>
      <c r="E161" s="4">
        <v>2</v>
      </c>
      <c r="F161" s="4">
        <v>40000</v>
      </c>
    </row>
    <row r="162" spans="1:6" x14ac:dyDescent="0.25">
      <c r="A162" s="4">
        <v>39</v>
      </c>
      <c r="B162" s="4" t="s">
        <v>9</v>
      </c>
      <c r="C162" s="4" t="s">
        <v>7</v>
      </c>
      <c r="D162" s="4" t="s">
        <v>140</v>
      </c>
      <c r="E162" s="4">
        <v>12</v>
      </c>
      <c r="F162" s="4">
        <v>90000</v>
      </c>
    </row>
    <row r="163" spans="1:6" x14ac:dyDescent="0.25">
      <c r="A163" s="4">
        <v>48</v>
      </c>
      <c r="B163" s="4" t="s">
        <v>6</v>
      </c>
      <c r="C163" s="4" t="s">
        <v>10</v>
      </c>
      <c r="D163" s="4" t="s">
        <v>141</v>
      </c>
      <c r="E163" s="4">
        <v>21</v>
      </c>
      <c r="F163" s="4">
        <v>175000</v>
      </c>
    </row>
    <row r="164" spans="1:6" x14ac:dyDescent="0.25">
      <c r="A164" s="4">
        <v>30</v>
      </c>
      <c r="B164" s="4" t="s">
        <v>9</v>
      </c>
      <c r="C164" s="4" t="s">
        <v>7</v>
      </c>
      <c r="D164" s="4" t="s">
        <v>142</v>
      </c>
      <c r="E164" s="4">
        <v>3</v>
      </c>
      <c r="F164" s="4">
        <v>45000</v>
      </c>
    </row>
    <row r="165" spans="1:6" x14ac:dyDescent="0.25">
      <c r="A165" s="4">
        <v>35</v>
      </c>
      <c r="B165" s="4" t="s">
        <v>6</v>
      </c>
      <c r="C165" s="4" t="s">
        <v>7</v>
      </c>
      <c r="D165" s="4" t="s">
        <v>143</v>
      </c>
      <c r="E165" s="4">
        <v>7</v>
      </c>
      <c r="F165" s="4">
        <v>80000</v>
      </c>
    </row>
    <row r="166" spans="1:6" x14ac:dyDescent="0.25">
      <c r="A166" s="4">
        <v>41</v>
      </c>
      <c r="B166" s="4" t="s">
        <v>9</v>
      </c>
      <c r="C166" s="4" t="s">
        <v>10</v>
      </c>
      <c r="D166" s="4" t="s">
        <v>144</v>
      </c>
      <c r="E166" s="4">
        <v>13</v>
      </c>
      <c r="F166" s="4">
        <v>120000</v>
      </c>
    </row>
    <row r="167" spans="1:6" x14ac:dyDescent="0.25">
      <c r="A167" s="4">
        <v>27</v>
      </c>
      <c r="B167" s="4" t="s">
        <v>6</v>
      </c>
      <c r="C167" s="4" t="s">
        <v>7</v>
      </c>
      <c r="D167" s="4" t="s">
        <v>145</v>
      </c>
      <c r="E167" s="4">
        <v>1.5</v>
      </c>
      <c r="F167" s="4">
        <v>35000</v>
      </c>
    </row>
    <row r="168" spans="1:6" x14ac:dyDescent="0.25">
      <c r="A168" s="4">
        <v>40</v>
      </c>
      <c r="B168" s="4" t="s">
        <v>9</v>
      </c>
      <c r="C168" s="4" t="s">
        <v>7</v>
      </c>
      <c r="D168" s="4" t="s">
        <v>146</v>
      </c>
      <c r="E168" s="4">
        <v>14</v>
      </c>
      <c r="F168" s="4">
        <v>110000</v>
      </c>
    </row>
    <row r="169" spans="1:6" x14ac:dyDescent="0.25">
      <c r="A169" s="4">
        <v>46</v>
      </c>
      <c r="B169" s="4" t="s">
        <v>6</v>
      </c>
      <c r="C169" s="4" t="s">
        <v>12</v>
      </c>
      <c r="D169" s="4" t="s">
        <v>147</v>
      </c>
      <c r="E169" s="4">
        <v>18</v>
      </c>
      <c r="F169" s="4">
        <v>150000</v>
      </c>
    </row>
    <row r="170" spans="1:6" x14ac:dyDescent="0.25">
      <c r="A170" s="4">
        <v>31</v>
      </c>
      <c r="B170" s="4" t="s">
        <v>9</v>
      </c>
      <c r="C170" s="4" t="s">
        <v>7</v>
      </c>
      <c r="D170" s="4" t="s">
        <v>148</v>
      </c>
      <c r="E170" s="4">
        <v>4</v>
      </c>
      <c r="F170" s="4">
        <v>50000</v>
      </c>
    </row>
    <row r="171" spans="1:6" x14ac:dyDescent="0.25">
      <c r="A171" s="4">
        <v>34</v>
      </c>
      <c r="B171" s="4" t="s">
        <v>6</v>
      </c>
      <c r="C171" s="4" t="s">
        <v>10</v>
      </c>
      <c r="D171" s="4" t="s">
        <v>78</v>
      </c>
      <c r="E171" s="4">
        <v>9</v>
      </c>
      <c r="F171" s="4">
        <v>105000</v>
      </c>
    </row>
    <row r="172" spans="1:6" x14ac:dyDescent="0.25">
      <c r="A172" s="4">
        <v>50</v>
      </c>
      <c r="B172" s="4" t="s">
        <v>9</v>
      </c>
      <c r="C172" s="4" t="s">
        <v>10</v>
      </c>
      <c r="D172" s="4" t="s">
        <v>149</v>
      </c>
      <c r="E172" s="4">
        <v>20</v>
      </c>
      <c r="F172" s="4">
        <v>180000</v>
      </c>
    </row>
    <row r="173" spans="1:6" x14ac:dyDescent="0.25">
      <c r="A173" s="4">
        <v>29</v>
      </c>
      <c r="B173" s="4" t="s">
        <v>6</v>
      </c>
      <c r="C173" s="4" t="s">
        <v>7</v>
      </c>
      <c r="D173" s="4" t="s">
        <v>150</v>
      </c>
      <c r="E173" s="4">
        <v>2</v>
      </c>
      <c r="F173" s="4">
        <v>40000</v>
      </c>
    </row>
    <row r="174" spans="1:6" x14ac:dyDescent="0.25">
      <c r="A174" s="4">
        <v>43</v>
      </c>
      <c r="B174" s="4" t="s">
        <v>6</v>
      </c>
      <c r="C174" s="4" t="s">
        <v>7</v>
      </c>
      <c r="D174" s="4" t="s">
        <v>87</v>
      </c>
      <c r="E174" s="4">
        <v>16</v>
      </c>
      <c r="F174" s="4">
        <v>140000</v>
      </c>
    </row>
    <row r="175" spans="1:6" x14ac:dyDescent="0.25">
      <c r="A175" s="4">
        <v>26</v>
      </c>
      <c r="B175" s="4" t="s">
        <v>9</v>
      </c>
      <c r="C175" s="4" t="s">
        <v>10</v>
      </c>
      <c r="D175" s="4" t="s">
        <v>151</v>
      </c>
      <c r="E175" s="4">
        <v>1.5</v>
      </c>
      <c r="F175" s="4">
        <v>45000</v>
      </c>
    </row>
    <row r="176" spans="1:6" x14ac:dyDescent="0.25">
      <c r="A176" s="4">
        <v>35</v>
      </c>
      <c r="B176" s="4" t="s">
        <v>6</v>
      </c>
      <c r="C176" s="4" t="s">
        <v>7</v>
      </c>
      <c r="D176" s="4" t="s">
        <v>152</v>
      </c>
      <c r="E176" s="4">
        <v>7</v>
      </c>
      <c r="F176" s="4">
        <v>85000</v>
      </c>
    </row>
    <row r="177" spans="1:6" x14ac:dyDescent="0.25">
      <c r="A177" s="4">
        <v>42</v>
      </c>
      <c r="B177" s="4" t="s">
        <v>9</v>
      </c>
      <c r="C177" s="4" t="s">
        <v>12</v>
      </c>
      <c r="D177" s="4" t="s">
        <v>90</v>
      </c>
      <c r="E177" s="4">
        <v>18</v>
      </c>
      <c r="F177" s="4">
        <v>140000</v>
      </c>
    </row>
    <row r="178" spans="1:6" x14ac:dyDescent="0.25">
      <c r="A178" s="4">
        <v>31</v>
      </c>
      <c r="B178" s="4" t="s">
        <v>6</v>
      </c>
      <c r="C178" s="4" t="s">
        <v>7</v>
      </c>
      <c r="D178" s="4" t="s">
        <v>68</v>
      </c>
      <c r="E178" s="4">
        <v>4</v>
      </c>
      <c r="F178" s="4">
        <v>50000</v>
      </c>
    </row>
    <row r="179" spans="1:6" x14ac:dyDescent="0.25">
      <c r="A179" s="4">
        <v>38</v>
      </c>
      <c r="B179" s="4" t="s">
        <v>9</v>
      </c>
      <c r="C179" s="4" t="s">
        <v>7</v>
      </c>
      <c r="D179" s="4" t="s">
        <v>153</v>
      </c>
      <c r="E179" s="4">
        <v>10</v>
      </c>
      <c r="F179" s="4">
        <v>80000</v>
      </c>
    </row>
    <row r="180" spans="1:6" x14ac:dyDescent="0.25">
      <c r="A180" s="4">
        <v>46</v>
      </c>
      <c r="B180" s="4" t="s">
        <v>6</v>
      </c>
      <c r="C180" s="4" t="s">
        <v>10</v>
      </c>
      <c r="D180" s="4" t="s">
        <v>66</v>
      </c>
      <c r="E180" s="4">
        <v>20</v>
      </c>
      <c r="F180" s="4">
        <v>170000</v>
      </c>
    </row>
    <row r="181" spans="1:6" x14ac:dyDescent="0.25">
      <c r="A181" s="4">
        <v>29</v>
      </c>
      <c r="B181" s="4" t="s">
        <v>9</v>
      </c>
      <c r="C181" s="4" t="s">
        <v>7</v>
      </c>
      <c r="D181" s="4" t="s">
        <v>121</v>
      </c>
      <c r="E181" s="4">
        <v>2</v>
      </c>
      <c r="F181" s="4">
        <v>40000</v>
      </c>
    </row>
    <row r="182" spans="1:6" x14ac:dyDescent="0.25">
      <c r="A182" s="4">
        <v>37</v>
      </c>
      <c r="B182" s="4" t="s">
        <v>6</v>
      </c>
      <c r="C182" s="4" t="s">
        <v>10</v>
      </c>
      <c r="D182" s="4" t="s">
        <v>108</v>
      </c>
      <c r="E182" s="4">
        <v>9</v>
      </c>
      <c r="F182" s="4">
        <v>105000</v>
      </c>
    </row>
    <row r="183" spans="1:6" x14ac:dyDescent="0.25">
      <c r="A183" s="4">
        <v>44</v>
      </c>
      <c r="B183" s="4" t="s">
        <v>9</v>
      </c>
      <c r="C183" s="4" t="s">
        <v>12</v>
      </c>
      <c r="D183" s="4" t="s">
        <v>154</v>
      </c>
      <c r="E183" s="4">
        <v>15</v>
      </c>
      <c r="F183" s="4">
        <v>145000</v>
      </c>
    </row>
    <row r="184" spans="1:6" x14ac:dyDescent="0.25">
      <c r="A184" s="4">
        <v>27</v>
      </c>
      <c r="B184" s="4" t="s">
        <v>6</v>
      </c>
      <c r="C184" s="4" t="s">
        <v>7</v>
      </c>
      <c r="D184" s="4" t="s">
        <v>155</v>
      </c>
      <c r="E184" s="4">
        <v>2</v>
      </c>
      <c r="F184" s="4">
        <v>40000</v>
      </c>
    </row>
    <row r="185" spans="1:6" x14ac:dyDescent="0.25">
      <c r="A185" s="4">
        <v>36</v>
      </c>
      <c r="B185" s="4" t="s">
        <v>9</v>
      </c>
      <c r="C185" s="4" t="s">
        <v>7</v>
      </c>
      <c r="D185" s="4" t="s">
        <v>156</v>
      </c>
      <c r="E185" s="4">
        <v>8</v>
      </c>
      <c r="F185" s="4">
        <v>85000</v>
      </c>
    </row>
    <row r="186" spans="1:6" x14ac:dyDescent="0.25">
      <c r="A186" s="4">
        <v>43</v>
      </c>
      <c r="B186" s="4" t="s">
        <v>6</v>
      </c>
      <c r="C186" s="4" t="s">
        <v>7</v>
      </c>
      <c r="D186" s="4" t="s">
        <v>157</v>
      </c>
      <c r="E186" s="4">
        <v>14</v>
      </c>
      <c r="F186" s="4">
        <v>130000</v>
      </c>
    </row>
    <row r="187" spans="1:6" x14ac:dyDescent="0.25">
      <c r="A187" s="4">
        <v>33</v>
      </c>
      <c r="B187" s="4" t="s">
        <v>9</v>
      </c>
      <c r="C187" s="4" t="s">
        <v>10</v>
      </c>
      <c r="D187" s="4" t="s">
        <v>73</v>
      </c>
      <c r="E187" s="4">
        <v>6</v>
      </c>
      <c r="F187" s="4">
        <v>95000</v>
      </c>
    </row>
    <row r="188" spans="1:6" x14ac:dyDescent="0.25">
      <c r="A188" s="4">
        <v>34</v>
      </c>
      <c r="B188" s="4" t="s">
        <v>6</v>
      </c>
      <c r="C188" s="4" t="s">
        <v>7</v>
      </c>
      <c r="D188" s="4" t="s">
        <v>158</v>
      </c>
      <c r="E188" s="4">
        <v>9</v>
      </c>
      <c r="F188" s="4">
        <v>100000</v>
      </c>
    </row>
    <row r="189" spans="1:6" x14ac:dyDescent="0.25">
      <c r="A189" s="4">
        <v>50</v>
      </c>
      <c r="B189" s="4" t="s">
        <v>9</v>
      </c>
      <c r="C189" s="4" t="s">
        <v>12</v>
      </c>
      <c r="D189" s="4" t="s">
        <v>159</v>
      </c>
      <c r="E189" s="4">
        <v>22</v>
      </c>
      <c r="F189" s="4">
        <v>180000</v>
      </c>
    </row>
    <row r="190" spans="1:6" x14ac:dyDescent="0.25">
      <c r="A190" s="4">
        <v>28</v>
      </c>
      <c r="B190" s="4" t="s">
        <v>6</v>
      </c>
      <c r="C190" s="4" t="s">
        <v>7</v>
      </c>
      <c r="D190" s="4" t="s">
        <v>114</v>
      </c>
      <c r="E190" s="4">
        <v>1.5</v>
      </c>
      <c r="F190" s="4">
        <v>35000</v>
      </c>
    </row>
    <row r="191" spans="1:6" x14ac:dyDescent="0.25">
      <c r="A191" s="4">
        <v>39</v>
      </c>
      <c r="B191" s="4" t="s">
        <v>9</v>
      </c>
      <c r="C191" s="4" t="s">
        <v>7</v>
      </c>
      <c r="D191" s="4" t="s">
        <v>160</v>
      </c>
      <c r="E191" s="4">
        <v>12</v>
      </c>
      <c r="F191" s="4">
        <v>95000</v>
      </c>
    </row>
    <row r="192" spans="1:6" x14ac:dyDescent="0.25">
      <c r="A192" s="4">
        <v>47</v>
      </c>
      <c r="B192" s="4" t="s">
        <v>6</v>
      </c>
      <c r="C192" s="4" t="s">
        <v>10</v>
      </c>
      <c r="D192" s="4" t="s">
        <v>161</v>
      </c>
      <c r="E192" s="4">
        <v>19</v>
      </c>
      <c r="F192" s="4">
        <v>170000</v>
      </c>
    </row>
    <row r="193" spans="1:6" x14ac:dyDescent="0.25">
      <c r="A193" s="4">
        <v>30</v>
      </c>
      <c r="B193" s="4" t="s">
        <v>9</v>
      </c>
      <c r="C193" s="4" t="s">
        <v>7</v>
      </c>
      <c r="D193" s="4" t="s">
        <v>162</v>
      </c>
      <c r="E193" s="4">
        <v>3</v>
      </c>
      <c r="F193" s="4">
        <v>45000</v>
      </c>
    </row>
    <row r="194" spans="1:6" x14ac:dyDescent="0.25">
      <c r="A194" s="4">
        <v>34</v>
      </c>
      <c r="B194" s="4" t="s">
        <v>6</v>
      </c>
      <c r="C194" s="4" t="s">
        <v>7</v>
      </c>
      <c r="D194" s="4" t="s">
        <v>113</v>
      </c>
      <c r="E194" s="4">
        <v>7</v>
      </c>
      <c r="F194" s="4">
        <v>95000</v>
      </c>
    </row>
    <row r="195" spans="1:6" x14ac:dyDescent="0.25">
      <c r="A195" s="4">
        <v>40</v>
      </c>
      <c r="B195" s="4" t="s">
        <v>9</v>
      </c>
      <c r="C195" s="4" t="s">
        <v>10</v>
      </c>
      <c r="D195" s="4" t="s">
        <v>163</v>
      </c>
      <c r="E195" s="4">
        <v>13</v>
      </c>
      <c r="F195" s="4">
        <v>120000</v>
      </c>
    </row>
    <row r="196" spans="1:6" x14ac:dyDescent="0.25">
      <c r="A196" s="4">
        <v>41</v>
      </c>
      <c r="B196" s="4" t="s">
        <v>9</v>
      </c>
      <c r="C196" s="4" t="s">
        <v>7</v>
      </c>
      <c r="D196" s="4" t="s">
        <v>143</v>
      </c>
      <c r="E196" s="4">
        <v>11</v>
      </c>
      <c r="F196" s="4">
        <v>90000</v>
      </c>
    </row>
    <row r="197" spans="1:6" x14ac:dyDescent="0.25">
      <c r="A197" s="4">
        <v>45</v>
      </c>
      <c r="B197" s="4" t="s">
        <v>6</v>
      </c>
      <c r="C197" s="4" t="s">
        <v>12</v>
      </c>
      <c r="D197" s="4" t="s">
        <v>164</v>
      </c>
      <c r="E197" s="4">
        <v>17</v>
      </c>
      <c r="F197" s="4">
        <v>155000</v>
      </c>
    </row>
    <row r="198" spans="1:6" x14ac:dyDescent="0.25">
      <c r="A198" s="4">
        <v>32</v>
      </c>
      <c r="B198" s="4" t="s">
        <v>9</v>
      </c>
      <c r="C198" s="4" t="s">
        <v>7</v>
      </c>
      <c r="D198" s="4" t="s">
        <v>86</v>
      </c>
      <c r="E198" s="4">
        <v>5</v>
      </c>
      <c r="F198" s="4">
        <v>55000</v>
      </c>
    </row>
    <row r="199" spans="1:6" x14ac:dyDescent="0.25">
      <c r="A199" s="4">
        <v>35</v>
      </c>
      <c r="B199" s="4" t="s">
        <v>6</v>
      </c>
      <c r="C199" s="4" t="s">
        <v>10</v>
      </c>
      <c r="D199" s="4" t="s">
        <v>117</v>
      </c>
      <c r="E199" s="4">
        <v>9</v>
      </c>
      <c r="F199" s="4">
        <v>110000</v>
      </c>
    </row>
    <row r="200" spans="1:6" x14ac:dyDescent="0.25">
      <c r="A200" s="4">
        <v>49</v>
      </c>
      <c r="B200" s="4" t="s">
        <v>9</v>
      </c>
      <c r="C200" s="4" t="s">
        <v>10</v>
      </c>
      <c r="D200" s="4" t="s">
        <v>165</v>
      </c>
      <c r="E200" s="4">
        <v>21</v>
      </c>
      <c r="F200" s="4">
        <v>180000</v>
      </c>
    </row>
    <row r="201" spans="1:6" x14ac:dyDescent="0.25">
      <c r="A201" s="4">
        <v>30</v>
      </c>
      <c r="B201" s="4" t="s">
        <v>6</v>
      </c>
      <c r="C201" s="4" t="s">
        <v>7</v>
      </c>
      <c r="D201" s="4" t="s">
        <v>166</v>
      </c>
      <c r="E201" s="4">
        <v>3</v>
      </c>
      <c r="F201" s="4">
        <v>45000</v>
      </c>
    </row>
    <row r="202" spans="1:6" x14ac:dyDescent="0.25">
      <c r="A202" s="4">
        <v>44</v>
      </c>
      <c r="B202" s="4" t="s">
        <v>6</v>
      </c>
      <c r="C202" s="4" t="s">
        <v>7</v>
      </c>
      <c r="D202" s="4" t="s">
        <v>126</v>
      </c>
      <c r="E202" s="4">
        <v>16</v>
      </c>
      <c r="F202" s="4">
        <v>130000</v>
      </c>
    </row>
    <row r="203" spans="1:6" x14ac:dyDescent="0.25">
      <c r="A203" s="4">
        <v>27</v>
      </c>
      <c r="B203" s="4" t="s">
        <v>9</v>
      </c>
      <c r="C203" s="4" t="s">
        <v>10</v>
      </c>
      <c r="D203" s="4" t="s">
        <v>167</v>
      </c>
      <c r="E203" s="4">
        <v>1.5</v>
      </c>
      <c r="F203" s="4">
        <v>45000</v>
      </c>
    </row>
    <row r="204" spans="1:6" x14ac:dyDescent="0.25">
      <c r="A204" s="4">
        <v>36</v>
      </c>
      <c r="B204" s="4" t="s">
        <v>6</v>
      </c>
      <c r="C204" s="4" t="s">
        <v>7</v>
      </c>
      <c r="D204" s="4" t="s">
        <v>129</v>
      </c>
      <c r="E204" s="4">
        <v>7</v>
      </c>
      <c r="F204" s="4">
        <v>90000</v>
      </c>
    </row>
    <row r="205" spans="1:6" x14ac:dyDescent="0.25">
      <c r="A205" s="4">
        <v>41</v>
      </c>
      <c r="B205" s="4" t="s">
        <v>9</v>
      </c>
      <c r="C205" s="4" t="s">
        <v>12</v>
      </c>
      <c r="D205" s="4" t="s">
        <v>168</v>
      </c>
      <c r="E205" s="4">
        <v>17</v>
      </c>
      <c r="F205" s="4">
        <v>160000</v>
      </c>
    </row>
    <row r="206" spans="1:6" x14ac:dyDescent="0.25">
      <c r="A206" s="4">
        <v>31</v>
      </c>
      <c r="B206" s="4" t="s">
        <v>6</v>
      </c>
      <c r="C206" s="4" t="s">
        <v>7</v>
      </c>
      <c r="D206" s="4" t="s">
        <v>112</v>
      </c>
      <c r="E206" s="4">
        <v>4</v>
      </c>
      <c r="F206" s="4">
        <v>50000</v>
      </c>
    </row>
    <row r="207" spans="1:6" x14ac:dyDescent="0.25">
      <c r="A207" s="4">
        <v>39</v>
      </c>
      <c r="B207" s="4" t="s">
        <v>9</v>
      </c>
      <c r="C207" s="4" t="s">
        <v>7</v>
      </c>
      <c r="D207" s="4" t="s">
        <v>137</v>
      </c>
      <c r="E207" s="4">
        <v>10</v>
      </c>
      <c r="F207" s="4">
        <v>120000</v>
      </c>
    </row>
    <row r="208" spans="1:6" x14ac:dyDescent="0.25">
      <c r="A208" s="4">
        <v>47</v>
      </c>
      <c r="B208" s="4" t="s">
        <v>6</v>
      </c>
      <c r="C208" s="4" t="s">
        <v>10</v>
      </c>
      <c r="D208" s="4" t="s">
        <v>149</v>
      </c>
      <c r="E208" s="4">
        <v>20</v>
      </c>
      <c r="F208" s="4">
        <v>170000</v>
      </c>
    </row>
    <row r="209" spans="1:6" x14ac:dyDescent="0.25">
      <c r="A209" s="4">
        <v>30</v>
      </c>
      <c r="B209" s="4" t="s">
        <v>9</v>
      </c>
      <c r="C209" s="4" t="s">
        <v>7</v>
      </c>
      <c r="D209" s="4" t="s">
        <v>150</v>
      </c>
      <c r="E209" s="4">
        <v>2</v>
      </c>
      <c r="F209" s="4">
        <v>40000</v>
      </c>
    </row>
    <row r="210" spans="1:6" x14ac:dyDescent="0.25">
      <c r="A210" s="4">
        <v>38</v>
      </c>
      <c r="B210" s="4" t="s">
        <v>6</v>
      </c>
      <c r="C210" s="4" t="s">
        <v>10</v>
      </c>
      <c r="D210" s="4" t="s">
        <v>169</v>
      </c>
      <c r="E210" s="4">
        <v>9</v>
      </c>
      <c r="F210" s="4">
        <v>110000</v>
      </c>
    </row>
    <row r="211" spans="1:6" x14ac:dyDescent="0.25">
      <c r="A211" s="4">
        <v>45</v>
      </c>
      <c r="B211" s="4" t="s">
        <v>9</v>
      </c>
      <c r="C211" s="4" t="s">
        <v>12</v>
      </c>
      <c r="D211" s="4" t="s">
        <v>133</v>
      </c>
      <c r="E211" s="4">
        <v>15</v>
      </c>
      <c r="F211" s="4">
        <v>150000</v>
      </c>
    </row>
    <row r="212" spans="1:6" x14ac:dyDescent="0.25">
      <c r="A212" s="4">
        <v>28</v>
      </c>
      <c r="B212" s="4" t="s">
        <v>6</v>
      </c>
      <c r="C212" s="4" t="s">
        <v>7</v>
      </c>
      <c r="D212" s="4" t="s">
        <v>145</v>
      </c>
      <c r="E212" s="4">
        <v>2</v>
      </c>
      <c r="F212" s="4">
        <v>40000</v>
      </c>
    </row>
    <row r="213" spans="1:6" x14ac:dyDescent="0.25">
      <c r="A213" s="4">
        <v>35</v>
      </c>
      <c r="B213" s="4" t="s">
        <v>9</v>
      </c>
      <c r="C213" s="4" t="s">
        <v>7</v>
      </c>
      <c r="D213" s="4" t="s">
        <v>103</v>
      </c>
      <c r="E213" s="4">
        <v>8</v>
      </c>
      <c r="F213" s="4">
        <v>85000</v>
      </c>
    </row>
    <row r="214" spans="1:6" x14ac:dyDescent="0.25">
      <c r="A214" s="4">
        <v>44</v>
      </c>
      <c r="B214" s="4" t="s">
        <v>6</v>
      </c>
      <c r="C214" s="4" t="s">
        <v>7</v>
      </c>
      <c r="D214" s="4" t="s">
        <v>78</v>
      </c>
      <c r="E214" s="4">
        <v>14</v>
      </c>
      <c r="F214" s="4">
        <v>130000</v>
      </c>
    </row>
    <row r="215" spans="1:6" x14ac:dyDescent="0.25">
      <c r="A215" s="4">
        <v>34</v>
      </c>
      <c r="B215" s="4" t="s">
        <v>9</v>
      </c>
      <c r="C215" s="4" t="s">
        <v>10</v>
      </c>
      <c r="D215" s="4" t="s">
        <v>170</v>
      </c>
      <c r="E215" s="4">
        <v>6</v>
      </c>
      <c r="F215" s="4">
        <v>100000</v>
      </c>
    </row>
    <row r="216" spans="1:6" x14ac:dyDescent="0.25">
      <c r="A216" s="4">
        <v>35</v>
      </c>
      <c r="B216" s="4" t="s">
        <v>6</v>
      </c>
      <c r="C216" s="4" t="s">
        <v>7</v>
      </c>
      <c r="D216" s="4" t="s">
        <v>99</v>
      </c>
      <c r="E216" s="4">
        <v>9</v>
      </c>
      <c r="F216" s="4">
        <v>95000</v>
      </c>
    </row>
    <row r="217" spans="1:6" x14ac:dyDescent="0.25">
      <c r="A217" s="4">
        <v>50</v>
      </c>
      <c r="B217" s="4" t="s">
        <v>9</v>
      </c>
      <c r="C217" s="4" t="s">
        <v>12</v>
      </c>
      <c r="D217" s="4" t="s">
        <v>66</v>
      </c>
      <c r="E217" s="4">
        <v>22</v>
      </c>
      <c r="F217" s="4">
        <v>180000</v>
      </c>
    </row>
    <row r="218" spans="1:6" x14ac:dyDescent="0.25">
      <c r="A218" s="4">
        <v>29</v>
      </c>
      <c r="B218" s="4" t="s">
        <v>6</v>
      </c>
      <c r="C218" s="4" t="s">
        <v>7</v>
      </c>
      <c r="D218" s="4" t="s">
        <v>171</v>
      </c>
      <c r="E218" s="4">
        <v>1.5</v>
      </c>
      <c r="F218" s="4">
        <v>35000</v>
      </c>
    </row>
    <row r="219" spans="1:6" x14ac:dyDescent="0.25">
      <c r="A219" s="4">
        <v>40</v>
      </c>
      <c r="B219" s="4" t="s">
        <v>9</v>
      </c>
      <c r="C219" s="4" t="s">
        <v>7</v>
      </c>
      <c r="D219" s="4" t="s">
        <v>140</v>
      </c>
      <c r="E219" s="4">
        <v>12</v>
      </c>
      <c r="F219" s="4">
        <v>100000</v>
      </c>
    </row>
    <row r="220" spans="1:6" x14ac:dyDescent="0.25">
      <c r="A220" s="4">
        <v>48</v>
      </c>
      <c r="B220" s="4" t="s">
        <v>6</v>
      </c>
      <c r="C220" s="4" t="s">
        <v>10</v>
      </c>
      <c r="D220" s="4" t="s">
        <v>57</v>
      </c>
      <c r="E220" s="4">
        <v>19</v>
      </c>
      <c r="F220" s="4">
        <v>170000</v>
      </c>
    </row>
    <row r="221" spans="1:6" x14ac:dyDescent="0.25">
      <c r="A221" s="4">
        <v>31</v>
      </c>
      <c r="B221" s="4" t="s">
        <v>9</v>
      </c>
      <c r="C221" s="4" t="s">
        <v>7</v>
      </c>
      <c r="D221" s="4" t="s">
        <v>172</v>
      </c>
      <c r="E221" s="4">
        <v>3</v>
      </c>
      <c r="F221" s="4">
        <v>45000</v>
      </c>
    </row>
    <row r="222" spans="1:6" x14ac:dyDescent="0.25">
      <c r="A222" s="4">
        <v>33</v>
      </c>
      <c r="B222" s="4" t="s">
        <v>6</v>
      </c>
      <c r="C222" s="4" t="s">
        <v>7</v>
      </c>
      <c r="D222" s="4" t="s">
        <v>173</v>
      </c>
      <c r="E222" s="4">
        <v>7</v>
      </c>
      <c r="F222" s="4">
        <v>100000</v>
      </c>
    </row>
    <row r="223" spans="1:6" x14ac:dyDescent="0.25">
      <c r="A223" s="4">
        <v>42</v>
      </c>
      <c r="B223" s="4" t="s">
        <v>9</v>
      </c>
      <c r="C223" s="4" t="s">
        <v>10</v>
      </c>
      <c r="D223" s="4" t="s">
        <v>144</v>
      </c>
      <c r="E223" s="4">
        <v>13</v>
      </c>
      <c r="F223" s="4">
        <v>140000</v>
      </c>
    </row>
    <row r="224" spans="1:6" x14ac:dyDescent="0.25">
      <c r="A224" s="4">
        <v>28</v>
      </c>
      <c r="B224" s="4" t="s">
        <v>6</v>
      </c>
      <c r="C224" s="4" t="s">
        <v>7</v>
      </c>
      <c r="D224" s="4" t="s">
        <v>136</v>
      </c>
      <c r="E224" s="4">
        <v>2</v>
      </c>
      <c r="F224" s="4">
        <v>40000</v>
      </c>
    </row>
    <row r="225" spans="1:6" x14ac:dyDescent="0.25">
      <c r="A225" s="4">
        <v>40</v>
      </c>
      <c r="B225" s="4" t="s">
        <v>9</v>
      </c>
      <c r="C225" s="4" t="s">
        <v>7</v>
      </c>
      <c r="D225" s="4" t="s">
        <v>90</v>
      </c>
      <c r="E225" s="4">
        <v>11</v>
      </c>
      <c r="F225" s="4">
        <v>105000</v>
      </c>
    </row>
    <row r="226" spans="1:6" x14ac:dyDescent="0.25">
      <c r="A226" s="4">
        <v>46</v>
      </c>
      <c r="B226" s="4" t="s">
        <v>6</v>
      </c>
      <c r="C226" s="4" t="s">
        <v>12</v>
      </c>
      <c r="D226" s="4" t="s">
        <v>67</v>
      </c>
      <c r="E226" s="4">
        <v>18</v>
      </c>
      <c r="F226" s="4">
        <v>160000</v>
      </c>
    </row>
    <row r="227" spans="1:6" x14ac:dyDescent="0.25">
      <c r="A227" s="4">
        <v>33</v>
      </c>
      <c r="B227" s="4" t="s">
        <v>9</v>
      </c>
      <c r="C227" s="4" t="s">
        <v>7</v>
      </c>
      <c r="D227" s="4" t="s">
        <v>174</v>
      </c>
      <c r="E227" s="4">
        <v>5</v>
      </c>
      <c r="F227" s="4">
        <v>70000</v>
      </c>
    </row>
    <row r="228" spans="1:6" x14ac:dyDescent="0.25">
      <c r="A228" s="4">
        <v>37</v>
      </c>
      <c r="B228" s="4" t="s">
        <v>6</v>
      </c>
      <c r="C228" s="4" t="s">
        <v>10</v>
      </c>
      <c r="D228" s="4" t="s">
        <v>175</v>
      </c>
      <c r="E228" s="4">
        <v>9</v>
      </c>
      <c r="F228" s="4">
        <v>120000</v>
      </c>
    </row>
    <row r="229" spans="1:6" x14ac:dyDescent="0.25">
      <c r="A229" s="4">
        <v>51</v>
      </c>
      <c r="B229" s="4" t="s">
        <v>9</v>
      </c>
      <c r="C229" s="4" t="s">
        <v>10</v>
      </c>
      <c r="D229" s="4" t="s">
        <v>138</v>
      </c>
      <c r="E229" s="4">
        <v>21</v>
      </c>
      <c r="F229" s="4">
        <v>190000</v>
      </c>
    </row>
    <row r="230" spans="1:6" x14ac:dyDescent="0.25">
      <c r="A230" s="4">
        <v>30</v>
      </c>
      <c r="B230" s="4" t="s">
        <v>6</v>
      </c>
      <c r="C230" s="4" t="s">
        <v>7</v>
      </c>
      <c r="D230" s="4" t="s">
        <v>127</v>
      </c>
      <c r="E230" s="4">
        <v>3</v>
      </c>
      <c r="F230" s="4">
        <v>45000</v>
      </c>
    </row>
    <row r="231" spans="1:6" x14ac:dyDescent="0.25">
      <c r="A231" s="4">
        <v>43</v>
      </c>
      <c r="B231" s="4" t="s">
        <v>6</v>
      </c>
      <c r="C231" s="4" t="s">
        <v>7</v>
      </c>
      <c r="D231" s="4" t="s">
        <v>87</v>
      </c>
      <c r="E231" s="4">
        <v>15</v>
      </c>
      <c r="F231" s="4">
        <v>120000</v>
      </c>
    </row>
    <row r="232" spans="1:6" x14ac:dyDescent="0.25">
      <c r="A232" s="4">
        <v>27</v>
      </c>
      <c r="B232" s="4" t="s">
        <v>9</v>
      </c>
      <c r="C232" s="4" t="s">
        <v>10</v>
      </c>
      <c r="D232" s="4" t="s">
        <v>176</v>
      </c>
      <c r="E232" s="4">
        <v>1.5</v>
      </c>
      <c r="F232" s="4">
        <v>50000</v>
      </c>
    </row>
    <row r="233" spans="1:6" x14ac:dyDescent="0.25">
      <c r="A233" s="4">
        <v>35</v>
      </c>
      <c r="B233" s="4" t="s">
        <v>6</v>
      </c>
      <c r="C233" s="4" t="s">
        <v>7</v>
      </c>
      <c r="D233" s="4" t="s">
        <v>152</v>
      </c>
      <c r="E233" s="4">
        <v>8</v>
      </c>
      <c r="F233" s="4">
        <v>85000</v>
      </c>
    </row>
    <row r="234" spans="1:6" x14ac:dyDescent="0.25">
      <c r="A234" s="4">
        <v>42</v>
      </c>
      <c r="B234" s="4" t="s">
        <v>9</v>
      </c>
      <c r="C234" s="4" t="s">
        <v>12</v>
      </c>
      <c r="D234" s="4" t="s">
        <v>90</v>
      </c>
      <c r="E234" s="4">
        <v>13</v>
      </c>
      <c r="F234" s="4">
        <v>140000</v>
      </c>
    </row>
    <row r="235" spans="1:6" x14ac:dyDescent="0.25">
      <c r="A235" s="4">
        <v>32</v>
      </c>
      <c r="B235" s="4" t="s">
        <v>6</v>
      </c>
      <c r="C235" s="4" t="s">
        <v>7</v>
      </c>
      <c r="D235" s="4" t="s">
        <v>121</v>
      </c>
      <c r="E235" s="4">
        <v>3</v>
      </c>
      <c r="F235" s="4">
        <v>45000</v>
      </c>
    </row>
    <row r="236" spans="1:6" x14ac:dyDescent="0.25">
      <c r="A236" s="4">
        <v>37</v>
      </c>
      <c r="B236" s="4" t="s">
        <v>9</v>
      </c>
      <c r="C236" s="4" t="s">
        <v>7</v>
      </c>
      <c r="D236" s="4" t="s">
        <v>73</v>
      </c>
      <c r="E236" s="4">
        <v>9</v>
      </c>
      <c r="F236" s="4">
        <v>100000</v>
      </c>
    </row>
    <row r="237" spans="1:6" x14ac:dyDescent="0.25">
      <c r="A237" s="4">
        <v>45</v>
      </c>
      <c r="B237" s="4" t="s">
        <v>6</v>
      </c>
      <c r="C237" s="4" t="s">
        <v>10</v>
      </c>
      <c r="D237" s="4" t="s">
        <v>117</v>
      </c>
      <c r="E237" s="4">
        <v>16</v>
      </c>
      <c r="F237" s="4">
        <v>140000</v>
      </c>
    </row>
    <row r="238" spans="1:6" x14ac:dyDescent="0.25">
      <c r="A238" s="4">
        <v>33</v>
      </c>
      <c r="B238" s="4" t="s">
        <v>9</v>
      </c>
      <c r="C238" s="4" t="s">
        <v>7</v>
      </c>
      <c r="D238" s="4" t="s">
        <v>114</v>
      </c>
      <c r="E238" s="4">
        <v>5</v>
      </c>
      <c r="F238" s="4">
        <v>70000</v>
      </c>
    </row>
    <row r="239" spans="1:6" x14ac:dyDescent="0.25">
      <c r="A239" s="4">
        <v>39</v>
      </c>
      <c r="B239" s="4" t="s">
        <v>6</v>
      </c>
      <c r="C239" s="4" t="s">
        <v>7</v>
      </c>
      <c r="D239" s="4" t="s">
        <v>156</v>
      </c>
      <c r="E239" s="4">
        <v>10</v>
      </c>
      <c r="F239" s="4">
        <v>120000</v>
      </c>
    </row>
    <row r="240" spans="1:6" x14ac:dyDescent="0.25">
      <c r="A240" s="4">
        <v>44</v>
      </c>
      <c r="B240" s="4" t="s">
        <v>9</v>
      </c>
      <c r="C240" s="4" t="s">
        <v>12</v>
      </c>
      <c r="D240" s="4" t="s">
        <v>97</v>
      </c>
      <c r="E240" s="4">
        <v>18</v>
      </c>
      <c r="F240" s="4">
        <v>160000</v>
      </c>
    </row>
    <row r="241" spans="1:6" x14ac:dyDescent="0.25">
      <c r="A241" s="4">
        <v>29</v>
      </c>
      <c r="B241" s="4" t="s">
        <v>6</v>
      </c>
      <c r="C241" s="4" t="s">
        <v>7</v>
      </c>
      <c r="D241" s="4" t="s">
        <v>125</v>
      </c>
      <c r="E241" s="4">
        <v>1.5</v>
      </c>
      <c r="F241" s="4">
        <v>40000</v>
      </c>
    </row>
    <row r="242" spans="1:6" x14ac:dyDescent="0.25">
      <c r="A242" s="4">
        <v>38</v>
      </c>
      <c r="B242" s="4" t="s">
        <v>9</v>
      </c>
      <c r="C242" s="4" t="s">
        <v>7</v>
      </c>
      <c r="D242" s="4" t="s">
        <v>113</v>
      </c>
      <c r="E242" s="4">
        <v>10</v>
      </c>
      <c r="F242" s="4">
        <v>120000</v>
      </c>
    </row>
    <row r="243" spans="1:6" x14ac:dyDescent="0.25">
      <c r="A243" s="4">
        <v>46</v>
      </c>
      <c r="B243" s="4" t="s">
        <v>6</v>
      </c>
      <c r="C243" s="4" t="s">
        <v>12</v>
      </c>
      <c r="D243" s="4" t="s">
        <v>164</v>
      </c>
      <c r="E243" s="4">
        <v>19</v>
      </c>
      <c r="F243" s="4">
        <v>150000</v>
      </c>
    </row>
    <row r="244" spans="1:6" x14ac:dyDescent="0.25">
      <c r="A244" s="4">
        <v>34</v>
      </c>
      <c r="B244" s="4" t="s">
        <v>9</v>
      </c>
      <c r="C244" s="4" t="s">
        <v>7</v>
      </c>
      <c r="D244" s="4" t="s">
        <v>109</v>
      </c>
      <c r="E244" s="4">
        <v>6</v>
      </c>
      <c r="F244" s="4">
        <v>70000</v>
      </c>
    </row>
    <row r="245" spans="1:6" x14ac:dyDescent="0.25">
      <c r="A245" s="4">
        <v>36</v>
      </c>
      <c r="B245" s="4" t="s">
        <v>6</v>
      </c>
      <c r="C245" s="4" t="s">
        <v>7</v>
      </c>
      <c r="D245" s="4" t="s">
        <v>137</v>
      </c>
      <c r="E245" s="4">
        <v>8</v>
      </c>
      <c r="F245" s="4">
        <v>95000</v>
      </c>
    </row>
    <row r="246" spans="1:6" x14ac:dyDescent="0.25">
      <c r="A246" s="4">
        <v>49</v>
      </c>
      <c r="B246" s="4" t="s">
        <v>9</v>
      </c>
      <c r="C246" s="4" t="s">
        <v>10</v>
      </c>
      <c r="D246" s="4" t="s">
        <v>57</v>
      </c>
      <c r="E246" s="4">
        <v>21</v>
      </c>
      <c r="F246" s="4">
        <v>180000</v>
      </c>
    </row>
    <row r="247" spans="1:6" x14ac:dyDescent="0.25">
      <c r="A247" s="4">
        <v>31</v>
      </c>
      <c r="B247" s="4" t="s">
        <v>6</v>
      </c>
      <c r="C247" s="4" t="s">
        <v>7</v>
      </c>
      <c r="D247" s="4" t="s">
        <v>136</v>
      </c>
      <c r="E247" s="4">
        <v>3</v>
      </c>
      <c r="F247" s="4">
        <v>50000</v>
      </c>
    </row>
    <row r="248" spans="1:6" x14ac:dyDescent="0.25">
      <c r="A248" s="4">
        <v>41</v>
      </c>
      <c r="B248" s="4" t="s">
        <v>9</v>
      </c>
      <c r="C248" s="4" t="s">
        <v>7</v>
      </c>
      <c r="D248" s="4" t="s">
        <v>99</v>
      </c>
      <c r="E248" s="4">
        <v>11</v>
      </c>
      <c r="F248" s="4">
        <v>95000</v>
      </c>
    </row>
    <row r="249" spans="1:6" x14ac:dyDescent="0.25">
      <c r="A249" s="4">
        <v>47</v>
      </c>
      <c r="B249" s="4" t="s">
        <v>6</v>
      </c>
      <c r="C249" s="4" t="s">
        <v>10</v>
      </c>
      <c r="D249" s="4" t="s">
        <v>66</v>
      </c>
      <c r="E249" s="4">
        <v>20</v>
      </c>
      <c r="F249" s="4">
        <v>170000</v>
      </c>
    </row>
    <row r="250" spans="1:6" x14ac:dyDescent="0.25">
      <c r="A250" s="4">
        <v>29</v>
      </c>
      <c r="B250" s="4" t="s">
        <v>6</v>
      </c>
      <c r="C250" s="4" t="s">
        <v>7</v>
      </c>
      <c r="D250" s="4" t="s">
        <v>171</v>
      </c>
      <c r="E250" s="4">
        <v>1.5</v>
      </c>
      <c r="F250" s="4">
        <v>350</v>
      </c>
    </row>
    <row r="251" spans="1:6" x14ac:dyDescent="0.25">
      <c r="A251" s="4">
        <v>37</v>
      </c>
      <c r="B251" s="4" t="s">
        <v>9</v>
      </c>
      <c r="C251" s="4" t="s">
        <v>7</v>
      </c>
      <c r="D251" s="4" t="s">
        <v>177</v>
      </c>
      <c r="E251" s="4">
        <v>10</v>
      </c>
      <c r="F251" s="4">
        <v>120000</v>
      </c>
    </row>
    <row r="252" spans="1:6" x14ac:dyDescent="0.25">
      <c r="A252" s="4">
        <v>31</v>
      </c>
      <c r="B252" s="4" t="s">
        <v>9</v>
      </c>
      <c r="C252" s="4" t="s">
        <v>7</v>
      </c>
      <c r="D252" s="4" t="s">
        <v>150</v>
      </c>
      <c r="E252" s="4">
        <v>3</v>
      </c>
      <c r="F252" s="4">
        <v>50000</v>
      </c>
    </row>
    <row r="253" spans="1:6" x14ac:dyDescent="0.25">
      <c r="A253" s="4">
        <v>42</v>
      </c>
      <c r="B253" s="4" t="s">
        <v>6</v>
      </c>
      <c r="C253" s="4" t="s">
        <v>7</v>
      </c>
      <c r="D253" s="4" t="s">
        <v>137</v>
      </c>
      <c r="E253" s="4">
        <v>12</v>
      </c>
      <c r="F253" s="4">
        <v>110000</v>
      </c>
    </row>
    <row r="254" spans="1:6" x14ac:dyDescent="0.25">
      <c r="A254" s="4">
        <v>29</v>
      </c>
      <c r="B254" s="4" t="s">
        <v>9</v>
      </c>
      <c r="C254" s="4" t="s">
        <v>7</v>
      </c>
      <c r="D254" s="4" t="s">
        <v>121</v>
      </c>
      <c r="E254" s="4">
        <v>1.5</v>
      </c>
      <c r="F254" s="4">
        <v>40000</v>
      </c>
    </row>
    <row r="255" spans="1:6" x14ac:dyDescent="0.25">
      <c r="A255" s="4">
        <v>36</v>
      </c>
      <c r="B255" s="4" t="s">
        <v>6</v>
      </c>
      <c r="C255" s="4" t="s">
        <v>7</v>
      </c>
      <c r="D255" s="4" t="s">
        <v>156</v>
      </c>
      <c r="E255" s="4">
        <v>8</v>
      </c>
      <c r="F255" s="4">
        <v>95000</v>
      </c>
    </row>
    <row r="256" spans="1:6" x14ac:dyDescent="0.25">
      <c r="A256" s="4">
        <v>44</v>
      </c>
      <c r="B256" s="4" t="s">
        <v>9</v>
      </c>
      <c r="C256" s="4" t="s">
        <v>10</v>
      </c>
      <c r="D256" s="4" t="s">
        <v>178</v>
      </c>
      <c r="E256" s="4">
        <v>15</v>
      </c>
      <c r="F256" s="4">
        <v>140000</v>
      </c>
    </row>
    <row r="257" spans="1:6" x14ac:dyDescent="0.25">
      <c r="A257" s="4">
        <v>33</v>
      </c>
      <c r="B257" s="4" t="s">
        <v>6</v>
      </c>
      <c r="C257" s="4" t="s">
        <v>7</v>
      </c>
      <c r="D257" s="4" t="s">
        <v>174</v>
      </c>
      <c r="E257" s="4">
        <v>4</v>
      </c>
      <c r="F257" s="4">
        <v>60000</v>
      </c>
    </row>
    <row r="258" spans="1:6" x14ac:dyDescent="0.25">
      <c r="A258" s="4">
        <v>39</v>
      </c>
      <c r="B258" s="4" t="s">
        <v>9</v>
      </c>
      <c r="C258" s="4" t="s">
        <v>7</v>
      </c>
      <c r="D258" s="4" t="s">
        <v>143</v>
      </c>
      <c r="E258" s="4">
        <v>9</v>
      </c>
      <c r="F258" s="4">
        <v>110000</v>
      </c>
    </row>
    <row r="259" spans="1:6" x14ac:dyDescent="0.25">
      <c r="A259" s="4">
        <v>45</v>
      </c>
      <c r="B259" s="4" t="s">
        <v>6</v>
      </c>
      <c r="C259" s="4" t="s">
        <v>12</v>
      </c>
      <c r="D259" s="4" t="s">
        <v>179</v>
      </c>
      <c r="E259" s="4">
        <v>16</v>
      </c>
      <c r="F259" s="4">
        <v>150000</v>
      </c>
    </row>
    <row r="260" spans="1:6" x14ac:dyDescent="0.25">
      <c r="A260" s="4">
        <v>32</v>
      </c>
      <c r="B260" s="4" t="s">
        <v>9</v>
      </c>
      <c r="C260" s="4" t="s">
        <v>7</v>
      </c>
      <c r="D260" s="4" t="s">
        <v>122</v>
      </c>
      <c r="E260" s="4">
        <v>4</v>
      </c>
      <c r="F260" s="4">
        <v>60000</v>
      </c>
    </row>
    <row r="261" spans="1:6" x14ac:dyDescent="0.25">
      <c r="A261" s="4">
        <v>37</v>
      </c>
      <c r="B261" s="4" t="s">
        <v>6</v>
      </c>
      <c r="C261" s="4" t="s">
        <v>7</v>
      </c>
      <c r="D261" s="4" t="s">
        <v>73</v>
      </c>
      <c r="E261" s="4">
        <v>8</v>
      </c>
      <c r="F261" s="4">
        <v>90000</v>
      </c>
    </row>
    <row r="262" spans="1:6" x14ac:dyDescent="0.25">
      <c r="A262" s="4">
        <v>47</v>
      </c>
      <c r="B262" s="4" t="s">
        <v>9</v>
      </c>
      <c r="C262" s="4" t="s">
        <v>10</v>
      </c>
      <c r="D262" s="4" t="s">
        <v>57</v>
      </c>
      <c r="E262" s="4">
        <v>20</v>
      </c>
      <c r="F262" s="4">
        <v>180000</v>
      </c>
    </row>
    <row r="263" spans="1:6" x14ac:dyDescent="0.25">
      <c r="A263" s="4">
        <v>30</v>
      </c>
      <c r="B263" s="4" t="s">
        <v>6</v>
      </c>
      <c r="C263" s="4" t="s">
        <v>7</v>
      </c>
      <c r="D263" s="4" t="s">
        <v>125</v>
      </c>
      <c r="E263" s="4">
        <v>2</v>
      </c>
      <c r="F263" s="4">
        <v>40000</v>
      </c>
    </row>
    <row r="264" spans="1:6" x14ac:dyDescent="0.25">
      <c r="A264" s="4">
        <v>38</v>
      </c>
      <c r="B264" s="4" t="s">
        <v>9</v>
      </c>
      <c r="C264" s="4" t="s">
        <v>7</v>
      </c>
      <c r="D264" s="4" t="s">
        <v>87</v>
      </c>
      <c r="E264" s="4">
        <v>9</v>
      </c>
      <c r="F264" s="4">
        <v>120000</v>
      </c>
    </row>
    <row r="265" spans="1:6" x14ac:dyDescent="0.25">
      <c r="A265" s="4">
        <v>46</v>
      </c>
      <c r="B265" s="4" t="s">
        <v>6</v>
      </c>
      <c r="C265" s="4" t="s">
        <v>12</v>
      </c>
      <c r="D265" s="4" t="s">
        <v>164</v>
      </c>
      <c r="E265" s="4">
        <v>17</v>
      </c>
      <c r="F265" s="4">
        <v>160000</v>
      </c>
    </row>
    <row r="266" spans="1:6" x14ac:dyDescent="0.25">
      <c r="A266" s="4">
        <v>34</v>
      </c>
      <c r="B266" s="4" t="s">
        <v>9</v>
      </c>
      <c r="C266" s="4" t="s">
        <v>7</v>
      </c>
      <c r="D266" s="4" t="s">
        <v>136</v>
      </c>
      <c r="E266" s="4">
        <v>5</v>
      </c>
      <c r="F266" s="4">
        <v>70000</v>
      </c>
    </row>
    <row r="267" spans="1:6" x14ac:dyDescent="0.25">
      <c r="A267" s="4">
        <v>36</v>
      </c>
      <c r="B267" s="4" t="s">
        <v>6</v>
      </c>
      <c r="C267" s="4" t="s">
        <v>7</v>
      </c>
      <c r="D267" s="4" t="s">
        <v>113</v>
      </c>
      <c r="E267" s="4">
        <v>8</v>
      </c>
      <c r="F267" s="4">
        <v>95000</v>
      </c>
    </row>
    <row r="268" spans="1:6" x14ac:dyDescent="0.25">
      <c r="A268" s="4">
        <v>49</v>
      </c>
      <c r="B268" s="4" t="s">
        <v>9</v>
      </c>
      <c r="C268" s="4" t="s">
        <v>10</v>
      </c>
      <c r="D268" s="4" t="s">
        <v>66</v>
      </c>
      <c r="E268" s="4">
        <v>21</v>
      </c>
      <c r="F268" s="4">
        <v>180000</v>
      </c>
    </row>
    <row r="269" spans="1:6" x14ac:dyDescent="0.25">
      <c r="A269" s="4">
        <v>31</v>
      </c>
      <c r="B269" s="4" t="s">
        <v>6</v>
      </c>
      <c r="C269" s="4" t="s">
        <v>7</v>
      </c>
      <c r="D269" s="4" t="s">
        <v>114</v>
      </c>
      <c r="E269" s="4">
        <v>3</v>
      </c>
      <c r="F269" s="4">
        <v>50000</v>
      </c>
    </row>
    <row r="270" spans="1:6" x14ac:dyDescent="0.25">
      <c r="A270" s="4">
        <v>47</v>
      </c>
      <c r="B270" s="4" t="s">
        <v>6</v>
      </c>
      <c r="C270" s="4" t="s">
        <v>10</v>
      </c>
      <c r="D270" s="4" t="s">
        <v>57</v>
      </c>
      <c r="E270" s="4">
        <v>19</v>
      </c>
      <c r="F270" s="4">
        <v>170000</v>
      </c>
    </row>
    <row r="271" spans="1:6" x14ac:dyDescent="0.25">
      <c r="A271" s="4">
        <v>29</v>
      </c>
      <c r="B271" s="4" t="s">
        <v>9</v>
      </c>
      <c r="C271" s="4" t="s">
        <v>7</v>
      </c>
      <c r="D271" s="4" t="s">
        <v>145</v>
      </c>
      <c r="E271" s="4">
        <v>1.5</v>
      </c>
      <c r="F271" s="4">
        <v>35000</v>
      </c>
    </row>
    <row r="272" spans="1:6" x14ac:dyDescent="0.25">
      <c r="A272" s="4">
        <v>35</v>
      </c>
      <c r="B272" s="4" t="s">
        <v>6</v>
      </c>
      <c r="C272" s="4" t="s">
        <v>7</v>
      </c>
      <c r="D272" s="4" t="s">
        <v>177</v>
      </c>
      <c r="E272" s="4">
        <v>9</v>
      </c>
      <c r="F272" s="4">
        <v>100000</v>
      </c>
    </row>
    <row r="273" spans="1:6" x14ac:dyDescent="0.25">
      <c r="A273" s="4">
        <v>44</v>
      </c>
      <c r="B273" s="4" t="s">
        <v>9</v>
      </c>
      <c r="C273" s="4" t="s">
        <v>12</v>
      </c>
      <c r="D273" s="4" t="s">
        <v>133</v>
      </c>
      <c r="E273" s="4">
        <v>15</v>
      </c>
      <c r="F273" s="4">
        <v>150000</v>
      </c>
    </row>
    <row r="274" spans="1:6" x14ac:dyDescent="0.25">
      <c r="A274" s="4">
        <v>33</v>
      </c>
      <c r="B274" s="4" t="s">
        <v>6</v>
      </c>
      <c r="C274" s="4" t="s">
        <v>7</v>
      </c>
      <c r="D274" s="4" t="s">
        <v>125</v>
      </c>
      <c r="E274" s="4">
        <v>4</v>
      </c>
      <c r="F274" s="4">
        <v>60000</v>
      </c>
    </row>
    <row r="275" spans="1:6" x14ac:dyDescent="0.25">
      <c r="A275" s="4">
        <v>44</v>
      </c>
      <c r="B275" s="4" t="s">
        <v>6</v>
      </c>
      <c r="C275" s="4" t="s">
        <v>7</v>
      </c>
      <c r="D275" s="4" t="s">
        <v>78</v>
      </c>
      <c r="E275" s="4">
        <v>13</v>
      </c>
      <c r="F275" s="4">
        <v>130000</v>
      </c>
    </row>
    <row r="276" spans="1:6" x14ac:dyDescent="0.25">
      <c r="A276" s="4">
        <v>32</v>
      </c>
      <c r="B276" s="4" t="s">
        <v>6</v>
      </c>
      <c r="C276" s="4" t="s">
        <v>7</v>
      </c>
      <c r="D276" s="4" t="s">
        <v>155</v>
      </c>
      <c r="E276" s="4">
        <v>4</v>
      </c>
      <c r="F276" s="4">
        <v>65000</v>
      </c>
    </row>
    <row r="277" spans="1:6" x14ac:dyDescent="0.25">
      <c r="A277" s="4">
        <v>38</v>
      </c>
      <c r="B277" s="4" t="s">
        <v>9</v>
      </c>
      <c r="C277" s="4" t="s">
        <v>7</v>
      </c>
      <c r="D277" s="4" t="s">
        <v>108</v>
      </c>
      <c r="E277" s="4">
        <v>10</v>
      </c>
      <c r="F277" s="4">
        <v>110000</v>
      </c>
    </row>
    <row r="278" spans="1:6" x14ac:dyDescent="0.25">
      <c r="A278" s="4">
        <v>49</v>
      </c>
      <c r="B278" s="4" t="s">
        <v>6</v>
      </c>
      <c r="C278" s="4" t="s">
        <v>12</v>
      </c>
      <c r="D278" s="4" t="s">
        <v>66</v>
      </c>
      <c r="E278" s="4">
        <v>21</v>
      </c>
      <c r="F278" s="4">
        <v>180000</v>
      </c>
    </row>
    <row r="279" spans="1:6" x14ac:dyDescent="0.25">
      <c r="A279" s="4">
        <v>29</v>
      </c>
      <c r="B279" s="4" t="s">
        <v>9</v>
      </c>
      <c r="C279" s="4" t="s">
        <v>7</v>
      </c>
      <c r="D279" s="4" t="s">
        <v>127</v>
      </c>
      <c r="E279" s="4">
        <v>2</v>
      </c>
      <c r="F279" s="4">
        <v>40000</v>
      </c>
    </row>
    <row r="280" spans="1:6" x14ac:dyDescent="0.25">
      <c r="A280" s="4">
        <v>35</v>
      </c>
      <c r="B280" s="4" t="s">
        <v>6</v>
      </c>
      <c r="C280" s="4" t="s">
        <v>7</v>
      </c>
      <c r="D280" s="4" t="s">
        <v>132</v>
      </c>
      <c r="E280" s="4">
        <v>7</v>
      </c>
      <c r="F280" s="4">
        <v>90000</v>
      </c>
    </row>
    <row r="281" spans="1:6" x14ac:dyDescent="0.25">
      <c r="A281" s="4">
        <v>45</v>
      </c>
      <c r="B281" s="4" t="s">
        <v>9</v>
      </c>
      <c r="C281" s="4" t="s">
        <v>10</v>
      </c>
      <c r="D281" s="4" t="s">
        <v>97</v>
      </c>
      <c r="E281" s="4">
        <v>14</v>
      </c>
      <c r="F281" s="4">
        <v>140000</v>
      </c>
    </row>
    <row r="282" spans="1:6" x14ac:dyDescent="0.25">
      <c r="A282" s="4">
        <v>33</v>
      </c>
      <c r="B282" s="4" t="s">
        <v>6</v>
      </c>
      <c r="C282" s="4" t="s">
        <v>7</v>
      </c>
      <c r="D282" s="4" t="s">
        <v>136</v>
      </c>
      <c r="E282" s="4">
        <v>4</v>
      </c>
      <c r="F282" s="4">
        <v>60000</v>
      </c>
    </row>
    <row r="283" spans="1:6" x14ac:dyDescent="0.25">
      <c r="A283" s="4">
        <v>40</v>
      </c>
      <c r="B283" s="4" t="s">
        <v>9</v>
      </c>
      <c r="C283" s="4" t="s">
        <v>7</v>
      </c>
      <c r="D283" s="4" t="s">
        <v>90</v>
      </c>
      <c r="E283" s="4">
        <v>12</v>
      </c>
      <c r="F283" s="4">
        <v>130000</v>
      </c>
    </row>
    <row r="284" spans="1:6" x14ac:dyDescent="0.25">
      <c r="A284" s="4">
        <v>44</v>
      </c>
      <c r="B284" s="4" t="s">
        <v>6</v>
      </c>
      <c r="C284" s="4" t="s">
        <v>12</v>
      </c>
      <c r="D284" s="4" t="s">
        <v>67</v>
      </c>
      <c r="E284" s="4">
        <v>16</v>
      </c>
      <c r="F284" s="4">
        <v>160000</v>
      </c>
    </row>
    <row r="285" spans="1:6" x14ac:dyDescent="0.25">
      <c r="A285" s="4">
        <v>30</v>
      </c>
      <c r="B285" s="4" t="s">
        <v>9</v>
      </c>
      <c r="C285" s="4" t="s">
        <v>7</v>
      </c>
      <c r="D285" s="4" t="s">
        <v>180</v>
      </c>
      <c r="E285" s="4">
        <v>2</v>
      </c>
      <c r="F285" s="4">
        <v>40000</v>
      </c>
    </row>
    <row r="286" spans="1:6" x14ac:dyDescent="0.25">
      <c r="A286" s="4">
        <v>37</v>
      </c>
      <c r="B286" s="4" t="s">
        <v>6</v>
      </c>
      <c r="C286" s="4" t="s">
        <v>7</v>
      </c>
      <c r="D286" s="4" t="s">
        <v>103</v>
      </c>
      <c r="E286" s="4">
        <v>9</v>
      </c>
      <c r="F286" s="4">
        <v>100000</v>
      </c>
    </row>
    <row r="287" spans="1:6" x14ac:dyDescent="0.25">
      <c r="A287" s="4">
        <v>48</v>
      </c>
      <c r="B287" s="4" t="s">
        <v>9</v>
      </c>
      <c r="C287" s="4" t="s">
        <v>10</v>
      </c>
      <c r="D287" s="4" t="s">
        <v>181</v>
      </c>
      <c r="E287" s="4">
        <v>20</v>
      </c>
      <c r="F287" s="4">
        <v>180000</v>
      </c>
    </row>
    <row r="288" spans="1:6" x14ac:dyDescent="0.25">
      <c r="A288" s="4">
        <v>31</v>
      </c>
      <c r="B288" s="4" t="s">
        <v>6</v>
      </c>
      <c r="C288" s="4" t="s">
        <v>7</v>
      </c>
      <c r="D288" s="4" t="s">
        <v>128</v>
      </c>
      <c r="E288" s="4">
        <v>3</v>
      </c>
      <c r="F288" s="4">
        <v>55000</v>
      </c>
    </row>
    <row r="289" spans="1:6" x14ac:dyDescent="0.25">
      <c r="A289" s="4">
        <v>38</v>
      </c>
      <c r="B289" s="4" t="s">
        <v>9</v>
      </c>
      <c r="C289" s="4" t="s">
        <v>7</v>
      </c>
      <c r="D289" s="4" t="s">
        <v>182</v>
      </c>
      <c r="E289" s="4">
        <v>9</v>
      </c>
      <c r="F289" s="4">
        <v>120000</v>
      </c>
    </row>
    <row r="290" spans="1:6" x14ac:dyDescent="0.25">
      <c r="A290" s="4">
        <v>33</v>
      </c>
      <c r="B290" s="4" t="s">
        <v>9</v>
      </c>
      <c r="C290" s="4" t="s">
        <v>7</v>
      </c>
      <c r="D290" s="4" t="s">
        <v>122</v>
      </c>
      <c r="E290" s="4">
        <v>5</v>
      </c>
      <c r="F290" s="4">
        <v>70000</v>
      </c>
    </row>
    <row r="291" spans="1:6" x14ac:dyDescent="0.25">
      <c r="A291" s="4">
        <v>36</v>
      </c>
      <c r="B291" s="4" t="s">
        <v>6</v>
      </c>
      <c r="C291" s="4" t="s">
        <v>7</v>
      </c>
      <c r="D291" s="4" t="s">
        <v>108</v>
      </c>
      <c r="E291" s="4">
        <v>8</v>
      </c>
      <c r="F291" s="4">
        <v>95000</v>
      </c>
    </row>
    <row r="292" spans="1:6" x14ac:dyDescent="0.25">
      <c r="A292" s="4">
        <v>42</v>
      </c>
      <c r="B292" s="4" t="s">
        <v>9</v>
      </c>
      <c r="C292" s="4" t="s">
        <v>7</v>
      </c>
      <c r="D292" s="4" t="s">
        <v>87</v>
      </c>
      <c r="E292" s="4">
        <v>12</v>
      </c>
      <c r="F292" s="4">
        <v>120000</v>
      </c>
    </row>
    <row r="293" spans="1:6" x14ac:dyDescent="0.25">
      <c r="A293" s="4">
        <v>34</v>
      </c>
      <c r="B293" s="4" t="s">
        <v>9</v>
      </c>
      <c r="C293" s="4" t="s">
        <v>10</v>
      </c>
      <c r="D293" s="4" t="s">
        <v>170</v>
      </c>
      <c r="E293" s="4">
        <v>6</v>
      </c>
      <c r="F293" s="4">
        <v>80000</v>
      </c>
    </row>
    <row r="294" spans="1:6" x14ac:dyDescent="0.25">
      <c r="A294" s="4">
        <v>30</v>
      </c>
      <c r="B294" s="4" t="s">
        <v>9</v>
      </c>
      <c r="C294" s="4" t="s">
        <v>7</v>
      </c>
      <c r="D294" s="4" t="s">
        <v>148</v>
      </c>
      <c r="E294" s="4">
        <v>2</v>
      </c>
      <c r="F294" s="4">
        <v>40000</v>
      </c>
    </row>
    <row r="295" spans="1:6" x14ac:dyDescent="0.25">
      <c r="A295" s="4">
        <v>37</v>
      </c>
      <c r="B295" s="4" t="s">
        <v>6</v>
      </c>
      <c r="C295" s="4" t="s">
        <v>7</v>
      </c>
      <c r="D295" s="4" t="s">
        <v>132</v>
      </c>
      <c r="E295" s="4">
        <v>10</v>
      </c>
      <c r="F295" s="4">
        <v>120000</v>
      </c>
    </row>
    <row r="296" spans="1:6" x14ac:dyDescent="0.25">
      <c r="A296" s="4">
        <v>45</v>
      </c>
      <c r="B296" s="4" t="s">
        <v>9</v>
      </c>
      <c r="C296" s="4" t="s">
        <v>10</v>
      </c>
      <c r="D296" s="4" t="s">
        <v>90</v>
      </c>
      <c r="E296" s="4">
        <v>16</v>
      </c>
      <c r="F296" s="4">
        <v>160000</v>
      </c>
    </row>
    <row r="297" spans="1:6" x14ac:dyDescent="0.25">
      <c r="A297" s="4">
        <v>32</v>
      </c>
      <c r="B297" s="4" t="s">
        <v>6</v>
      </c>
      <c r="C297" s="4" t="s">
        <v>7</v>
      </c>
      <c r="D297" s="4" t="s">
        <v>183</v>
      </c>
      <c r="E297" s="4">
        <v>4</v>
      </c>
      <c r="F297" s="4">
        <v>65000</v>
      </c>
    </row>
    <row r="298" spans="1:6" x14ac:dyDescent="0.25">
      <c r="A298" s="4">
        <v>39</v>
      </c>
      <c r="B298" s="4" t="s">
        <v>9</v>
      </c>
      <c r="C298" s="4" t="s">
        <v>7</v>
      </c>
      <c r="D298" s="4" t="s">
        <v>87</v>
      </c>
      <c r="E298" s="4">
        <v>12</v>
      </c>
      <c r="F298" s="4">
        <v>130000</v>
      </c>
    </row>
    <row r="299" spans="1:6" x14ac:dyDescent="0.25">
      <c r="A299" s="4">
        <v>47</v>
      </c>
      <c r="B299" s="4" t="s">
        <v>6</v>
      </c>
      <c r="C299" s="4" t="s">
        <v>12</v>
      </c>
      <c r="D299" s="4" t="s">
        <v>184</v>
      </c>
      <c r="E299" s="4">
        <v>20</v>
      </c>
      <c r="F299" s="4">
        <v>180000</v>
      </c>
    </row>
    <row r="300" spans="1:6" x14ac:dyDescent="0.25">
      <c r="A300" s="4">
        <v>29</v>
      </c>
      <c r="B300" s="4" t="s">
        <v>9</v>
      </c>
      <c r="C300" s="4" t="s">
        <v>7</v>
      </c>
      <c r="D300" s="4" t="s">
        <v>109</v>
      </c>
      <c r="E300" s="4">
        <v>2</v>
      </c>
      <c r="F300" s="4">
        <v>40000</v>
      </c>
    </row>
    <row r="301" spans="1:6" x14ac:dyDescent="0.25">
      <c r="A301" s="4">
        <v>36</v>
      </c>
      <c r="B301" s="4" t="s">
        <v>6</v>
      </c>
      <c r="C301" s="4" t="s">
        <v>7</v>
      </c>
      <c r="D301" s="4" t="s">
        <v>137</v>
      </c>
      <c r="E301" s="4">
        <v>9</v>
      </c>
      <c r="F301" s="4">
        <v>100000</v>
      </c>
    </row>
    <row r="302" spans="1:6" x14ac:dyDescent="0.25">
      <c r="A302" s="4">
        <v>43</v>
      </c>
      <c r="B302" s="4" t="s">
        <v>9</v>
      </c>
      <c r="C302" s="4" t="s">
        <v>12</v>
      </c>
      <c r="D302" s="4" t="s">
        <v>67</v>
      </c>
      <c r="E302" s="4">
        <v>15</v>
      </c>
      <c r="F302" s="4">
        <v>150000</v>
      </c>
    </row>
    <row r="303" spans="1:6" x14ac:dyDescent="0.25">
      <c r="A303" s="4">
        <v>32</v>
      </c>
      <c r="B303" s="4" t="s">
        <v>6</v>
      </c>
      <c r="C303" s="4" t="s">
        <v>7</v>
      </c>
      <c r="D303" s="4" t="s">
        <v>150</v>
      </c>
      <c r="E303" s="4">
        <v>3</v>
      </c>
      <c r="F303" s="4">
        <v>55000</v>
      </c>
    </row>
    <row r="304" spans="1:6" x14ac:dyDescent="0.25">
      <c r="A304" s="4">
        <v>48</v>
      </c>
      <c r="B304" s="4" t="s">
        <v>6</v>
      </c>
      <c r="C304" s="4" t="s">
        <v>10</v>
      </c>
      <c r="D304" s="4" t="s">
        <v>57</v>
      </c>
      <c r="E304" s="4">
        <v>21</v>
      </c>
      <c r="F304" s="4">
        <v>180000</v>
      </c>
    </row>
    <row r="305" spans="1:6" x14ac:dyDescent="0.25">
      <c r="A305" s="4">
        <v>31</v>
      </c>
      <c r="B305" s="4" t="s">
        <v>9</v>
      </c>
      <c r="C305" s="4" t="s">
        <v>7</v>
      </c>
      <c r="D305" s="4" t="s">
        <v>145</v>
      </c>
      <c r="E305" s="4">
        <v>3</v>
      </c>
      <c r="F305" s="4">
        <v>50000</v>
      </c>
    </row>
    <row r="306" spans="1:6" x14ac:dyDescent="0.25">
      <c r="A306" s="4">
        <v>40</v>
      </c>
      <c r="B306" s="4" t="s">
        <v>6</v>
      </c>
      <c r="C306" s="4" t="s">
        <v>7</v>
      </c>
      <c r="D306" s="4" t="s">
        <v>73</v>
      </c>
      <c r="E306" s="4">
        <v>12</v>
      </c>
      <c r="F306" s="4">
        <v>130000</v>
      </c>
    </row>
    <row r="307" spans="1:6" x14ac:dyDescent="0.25">
      <c r="A307" s="4">
        <v>45</v>
      </c>
      <c r="B307" s="4" t="s">
        <v>9</v>
      </c>
      <c r="C307" s="4" t="s">
        <v>12</v>
      </c>
      <c r="D307" s="4" t="s">
        <v>154</v>
      </c>
      <c r="E307" s="4">
        <v>16</v>
      </c>
      <c r="F307" s="4">
        <v>160000</v>
      </c>
    </row>
    <row r="308" spans="1:6" x14ac:dyDescent="0.25">
      <c r="A308" s="4">
        <v>33</v>
      </c>
      <c r="B308" s="4" t="s">
        <v>6</v>
      </c>
      <c r="C308" s="4" t="s">
        <v>7</v>
      </c>
      <c r="D308" s="4" t="s">
        <v>155</v>
      </c>
      <c r="E308" s="4">
        <v>4</v>
      </c>
      <c r="F308" s="4">
        <v>60000</v>
      </c>
    </row>
    <row r="309" spans="1:6" x14ac:dyDescent="0.25">
      <c r="A309" s="4">
        <v>36</v>
      </c>
      <c r="B309" s="4" t="s">
        <v>9</v>
      </c>
      <c r="C309" s="4" t="s">
        <v>7</v>
      </c>
      <c r="D309" s="4" t="s">
        <v>90</v>
      </c>
      <c r="E309" s="4">
        <v>8</v>
      </c>
      <c r="F309" s="4">
        <v>95000</v>
      </c>
    </row>
    <row r="310" spans="1:6" x14ac:dyDescent="0.25">
      <c r="A310" s="4">
        <v>47</v>
      </c>
      <c r="B310" s="4" t="s">
        <v>6</v>
      </c>
      <c r="C310" s="4" t="s">
        <v>10</v>
      </c>
      <c r="D310" s="4" t="s">
        <v>66</v>
      </c>
      <c r="E310" s="4">
        <v>19</v>
      </c>
      <c r="F310" s="4">
        <v>170000</v>
      </c>
    </row>
    <row r="311" spans="1:6" x14ac:dyDescent="0.25">
      <c r="A311" s="4">
        <v>29</v>
      </c>
      <c r="B311" s="4" t="s">
        <v>9</v>
      </c>
      <c r="C311" s="4" t="s">
        <v>7</v>
      </c>
      <c r="D311" s="4" t="s">
        <v>128</v>
      </c>
      <c r="E311" s="4">
        <v>2</v>
      </c>
      <c r="F311" s="4">
        <v>40000</v>
      </c>
    </row>
    <row r="312" spans="1:6" x14ac:dyDescent="0.25">
      <c r="A312" s="4">
        <v>34</v>
      </c>
      <c r="B312" s="4" t="s">
        <v>6</v>
      </c>
      <c r="C312" s="4" t="s">
        <v>7</v>
      </c>
      <c r="D312" s="4" t="s">
        <v>182</v>
      </c>
      <c r="E312" s="4">
        <v>7</v>
      </c>
      <c r="F312" s="4">
        <v>90000</v>
      </c>
    </row>
    <row r="313" spans="1:6" x14ac:dyDescent="0.25">
      <c r="A313" s="4">
        <v>44</v>
      </c>
      <c r="B313" s="4" t="s">
        <v>9</v>
      </c>
      <c r="C313" s="4" t="s">
        <v>12</v>
      </c>
      <c r="D313" s="4" t="s">
        <v>108</v>
      </c>
      <c r="E313" s="4">
        <v>15</v>
      </c>
      <c r="F313" s="4">
        <v>150000</v>
      </c>
    </row>
    <row r="314" spans="1:6" x14ac:dyDescent="0.25">
      <c r="A314" s="4">
        <v>33</v>
      </c>
      <c r="B314" s="4" t="s">
        <v>6</v>
      </c>
      <c r="C314" s="4" t="s">
        <v>7</v>
      </c>
      <c r="D314" s="4" t="s">
        <v>127</v>
      </c>
      <c r="E314" s="4">
        <v>5</v>
      </c>
      <c r="F314" s="4">
        <v>70000</v>
      </c>
    </row>
    <row r="315" spans="1:6" x14ac:dyDescent="0.25">
      <c r="A315" s="4">
        <v>35</v>
      </c>
      <c r="B315" s="4" t="s">
        <v>9</v>
      </c>
      <c r="C315" s="4" t="s">
        <v>7</v>
      </c>
      <c r="D315" s="4" t="s">
        <v>177</v>
      </c>
      <c r="E315" s="4">
        <v>8</v>
      </c>
      <c r="F315" s="4">
        <v>90000</v>
      </c>
    </row>
    <row r="316" spans="1:6" x14ac:dyDescent="0.25">
      <c r="A316" s="4">
        <v>43</v>
      </c>
      <c r="B316" s="4" t="s">
        <v>6</v>
      </c>
      <c r="C316" s="4" t="s">
        <v>10</v>
      </c>
      <c r="D316" s="4" t="s">
        <v>57</v>
      </c>
      <c r="E316" s="4">
        <v>18</v>
      </c>
      <c r="F316" s="4">
        <v>170000</v>
      </c>
    </row>
    <row r="317" spans="1:6" x14ac:dyDescent="0.25">
      <c r="A317" s="4">
        <v>31</v>
      </c>
      <c r="B317" s="4" t="s">
        <v>9</v>
      </c>
      <c r="C317" s="4" t="s">
        <v>7</v>
      </c>
      <c r="D317" s="4" t="s">
        <v>136</v>
      </c>
      <c r="E317" s="4">
        <v>3</v>
      </c>
      <c r="F317" s="4">
        <v>50000</v>
      </c>
    </row>
    <row r="318" spans="1:6" x14ac:dyDescent="0.25">
      <c r="A318" s="4">
        <v>41</v>
      </c>
      <c r="B318" s="4" t="s">
        <v>6</v>
      </c>
      <c r="C318" s="4" t="s">
        <v>7</v>
      </c>
      <c r="D318" s="4" t="s">
        <v>113</v>
      </c>
      <c r="E318" s="4">
        <v>14</v>
      </c>
      <c r="F318" s="4">
        <v>150000</v>
      </c>
    </row>
    <row r="319" spans="1:6" x14ac:dyDescent="0.25">
      <c r="A319" s="4">
        <v>44</v>
      </c>
      <c r="B319" s="4" t="s">
        <v>9</v>
      </c>
      <c r="C319" s="4" t="s">
        <v>12</v>
      </c>
      <c r="D319" s="4" t="s">
        <v>179</v>
      </c>
      <c r="E319" s="4">
        <v>16</v>
      </c>
      <c r="F319" s="4">
        <v>160000</v>
      </c>
    </row>
    <row r="320" spans="1:6" x14ac:dyDescent="0.25">
      <c r="A320" s="4">
        <v>45</v>
      </c>
      <c r="B320" s="4" t="s">
        <v>6</v>
      </c>
      <c r="C320" s="4" t="s">
        <v>10</v>
      </c>
      <c r="D320" s="4" t="s">
        <v>184</v>
      </c>
      <c r="E320" s="4">
        <v>19</v>
      </c>
      <c r="F320" s="4">
        <v>180000</v>
      </c>
    </row>
    <row r="321" spans="1:6" x14ac:dyDescent="0.25">
      <c r="A321" s="4">
        <v>28</v>
      </c>
      <c r="B321" s="4" t="s">
        <v>9</v>
      </c>
      <c r="C321" s="4" t="s">
        <v>7</v>
      </c>
      <c r="D321" s="4" t="s">
        <v>174</v>
      </c>
      <c r="E321" s="4">
        <v>1</v>
      </c>
      <c r="F321" s="4">
        <v>35000</v>
      </c>
    </row>
    <row r="322" spans="1:6" x14ac:dyDescent="0.25">
      <c r="A322" s="4">
        <v>36</v>
      </c>
      <c r="B322" s="4" t="s">
        <v>6</v>
      </c>
      <c r="C322" s="4" t="s">
        <v>7</v>
      </c>
      <c r="D322" s="4" t="s">
        <v>132</v>
      </c>
      <c r="E322" s="4">
        <v>8</v>
      </c>
      <c r="F322" s="4">
        <v>110000</v>
      </c>
    </row>
    <row r="323" spans="1:6" x14ac:dyDescent="0.25">
      <c r="A323" s="4">
        <v>44</v>
      </c>
      <c r="B323" s="4" t="s">
        <v>9</v>
      </c>
      <c r="C323" s="4" t="s">
        <v>12</v>
      </c>
      <c r="D323" s="4" t="s">
        <v>67</v>
      </c>
      <c r="E323" s="4">
        <v>16</v>
      </c>
      <c r="F323" s="4">
        <v>160000</v>
      </c>
    </row>
    <row r="324" spans="1:6" x14ac:dyDescent="0.25">
      <c r="A324" s="4">
        <v>31</v>
      </c>
      <c r="B324" s="4" t="s">
        <v>6</v>
      </c>
      <c r="C324" s="4" t="s">
        <v>7</v>
      </c>
      <c r="D324" s="4" t="s">
        <v>150</v>
      </c>
      <c r="E324" s="4">
        <v>3</v>
      </c>
      <c r="F324" s="4">
        <v>55000</v>
      </c>
    </row>
    <row r="325" spans="1:6" x14ac:dyDescent="0.25">
      <c r="A325" s="4">
        <v>43</v>
      </c>
      <c r="B325" s="4" t="s">
        <v>6</v>
      </c>
      <c r="C325" s="4" t="s">
        <v>10</v>
      </c>
      <c r="D325" s="4" t="s">
        <v>66</v>
      </c>
      <c r="E325" s="4">
        <v>19</v>
      </c>
      <c r="F325" s="4">
        <v>170000</v>
      </c>
    </row>
    <row r="326" spans="1:6" x14ac:dyDescent="0.25">
      <c r="A326" s="4">
        <v>31</v>
      </c>
      <c r="B326" s="4" t="s">
        <v>6</v>
      </c>
      <c r="C326" s="4" t="s">
        <v>10</v>
      </c>
      <c r="D326" s="4" t="s">
        <v>43</v>
      </c>
      <c r="E326" s="4">
        <v>6</v>
      </c>
      <c r="F326" s="4">
        <v>160000</v>
      </c>
    </row>
    <row r="327" spans="1:6" x14ac:dyDescent="0.25">
      <c r="A327" s="4">
        <v>28</v>
      </c>
      <c r="B327" s="4" t="s">
        <v>9</v>
      </c>
      <c r="C327" s="4" t="s">
        <v>7</v>
      </c>
      <c r="D327" s="4" t="s">
        <v>8</v>
      </c>
      <c r="E327" s="4">
        <v>3</v>
      </c>
      <c r="F327" s="4">
        <v>125000</v>
      </c>
    </row>
    <row r="328" spans="1:6" x14ac:dyDescent="0.25">
      <c r="A328" s="4">
        <v>26</v>
      </c>
      <c r="B328" s="4" t="s">
        <v>6</v>
      </c>
      <c r="C328" s="4" t="s">
        <v>10</v>
      </c>
      <c r="D328" s="4" t="s">
        <v>17</v>
      </c>
      <c r="E328" s="4">
        <v>2</v>
      </c>
      <c r="F328" s="4">
        <v>120000</v>
      </c>
    </row>
    <row r="329" spans="1:6" x14ac:dyDescent="0.25">
      <c r="A329" s="4">
        <v>27</v>
      </c>
      <c r="B329" s="4" t="s">
        <v>9</v>
      </c>
      <c r="C329" s="4" t="s">
        <v>7</v>
      </c>
      <c r="D329" s="4" t="s">
        <v>11</v>
      </c>
      <c r="E329" s="4">
        <v>2</v>
      </c>
      <c r="F329" s="4">
        <v>110000</v>
      </c>
    </row>
    <row r="330" spans="1:6" x14ac:dyDescent="0.25">
      <c r="A330" s="4">
        <v>30</v>
      </c>
      <c r="B330" s="4" t="s">
        <v>6</v>
      </c>
      <c r="C330" s="4" t="s">
        <v>12</v>
      </c>
      <c r="D330" s="4" t="s">
        <v>43</v>
      </c>
      <c r="E330" s="4">
        <v>5</v>
      </c>
      <c r="F330" s="4">
        <v>180000</v>
      </c>
    </row>
    <row r="331" spans="1:6" x14ac:dyDescent="0.25">
      <c r="A331" s="4">
        <v>29</v>
      </c>
      <c r="B331" s="4" t="s">
        <v>9</v>
      </c>
      <c r="C331" s="4" t="s">
        <v>7</v>
      </c>
      <c r="D331" s="4" t="s">
        <v>8</v>
      </c>
      <c r="E331" s="4">
        <v>4</v>
      </c>
      <c r="F331" s="4">
        <v>140000</v>
      </c>
    </row>
    <row r="332" spans="1:6" x14ac:dyDescent="0.25">
      <c r="A332" s="4">
        <v>32</v>
      </c>
      <c r="B332" s="4" t="s">
        <v>6</v>
      </c>
      <c r="C332" s="4" t="s">
        <v>7</v>
      </c>
      <c r="D332" s="4" t="s">
        <v>17</v>
      </c>
      <c r="E332" s="4">
        <v>7</v>
      </c>
      <c r="F332" s="4">
        <v>170000</v>
      </c>
    </row>
    <row r="333" spans="1:6" x14ac:dyDescent="0.25">
      <c r="A333" s="4">
        <v>25</v>
      </c>
      <c r="B333" s="4" t="s">
        <v>9</v>
      </c>
      <c r="C333" s="4" t="s">
        <v>10</v>
      </c>
      <c r="D333" s="4" t="s">
        <v>11</v>
      </c>
      <c r="E333" s="4">
        <v>1</v>
      </c>
      <c r="F333" s="4">
        <v>100000</v>
      </c>
    </row>
    <row r="334" spans="1:6" x14ac:dyDescent="0.25">
      <c r="A334" s="4">
        <v>33</v>
      </c>
      <c r="B334" s="4" t="s">
        <v>6</v>
      </c>
      <c r="C334" s="4" t="s">
        <v>12</v>
      </c>
      <c r="D334" s="4" t="s">
        <v>43</v>
      </c>
      <c r="E334" s="4">
        <v>8</v>
      </c>
      <c r="F334" s="4">
        <v>190000</v>
      </c>
    </row>
    <row r="335" spans="1:6" x14ac:dyDescent="0.25">
      <c r="A335" s="4">
        <v>31</v>
      </c>
      <c r="B335" s="4" t="s">
        <v>9</v>
      </c>
      <c r="C335" s="4" t="s">
        <v>7</v>
      </c>
      <c r="D335" s="4" t="s">
        <v>8</v>
      </c>
      <c r="E335" s="4">
        <v>6</v>
      </c>
      <c r="F335" s="4">
        <v>155000</v>
      </c>
    </row>
    <row r="336" spans="1:6" x14ac:dyDescent="0.25">
      <c r="A336" s="4">
        <v>28</v>
      </c>
      <c r="B336" s="4" t="s">
        <v>6</v>
      </c>
      <c r="C336" s="4" t="s">
        <v>10</v>
      </c>
      <c r="D336" s="4" t="s">
        <v>17</v>
      </c>
      <c r="E336" s="4">
        <v>3</v>
      </c>
      <c r="F336" s="4">
        <v>130000</v>
      </c>
    </row>
    <row r="337" spans="1:6" x14ac:dyDescent="0.25">
      <c r="A337" s="4">
        <v>30</v>
      </c>
      <c r="B337" s="4" t="s">
        <v>9</v>
      </c>
      <c r="C337" s="4" t="s">
        <v>7</v>
      </c>
      <c r="D337" s="4" t="s">
        <v>11</v>
      </c>
      <c r="E337" s="4">
        <v>5</v>
      </c>
      <c r="F337" s="4">
        <v>145000</v>
      </c>
    </row>
    <row r="338" spans="1:6" x14ac:dyDescent="0.25">
      <c r="A338" s="4">
        <v>27</v>
      </c>
      <c r="B338" s="4" t="s">
        <v>6</v>
      </c>
      <c r="C338" s="4" t="s">
        <v>12</v>
      </c>
      <c r="D338" s="4" t="s">
        <v>43</v>
      </c>
      <c r="E338" s="4">
        <v>2</v>
      </c>
      <c r="F338" s="4">
        <v>115000</v>
      </c>
    </row>
    <row r="339" spans="1:6" x14ac:dyDescent="0.25">
      <c r="A339" s="4">
        <v>34</v>
      </c>
      <c r="B339" s="4" t="s">
        <v>6</v>
      </c>
      <c r="C339" s="4" t="s">
        <v>7</v>
      </c>
      <c r="D339" s="4" t="s">
        <v>17</v>
      </c>
      <c r="E339" s="4">
        <v>9</v>
      </c>
      <c r="F339" s="4">
        <v>185000</v>
      </c>
    </row>
    <row r="340" spans="1:6" x14ac:dyDescent="0.25">
      <c r="A340" s="4">
        <v>28</v>
      </c>
      <c r="B340" s="4" t="s">
        <v>6</v>
      </c>
      <c r="C340" s="4" t="s">
        <v>7</v>
      </c>
      <c r="D340" s="4" t="s">
        <v>8</v>
      </c>
      <c r="E340" s="4">
        <v>3</v>
      </c>
      <c r="F340" s="4">
        <v>125000</v>
      </c>
    </row>
    <row r="341" spans="1:6" x14ac:dyDescent="0.25">
      <c r="A341" s="4">
        <v>26</v>
      </c>
      <c r="B341" s="4" t="s">
        <v>9</v>
      </c>
      <c r="C341" s="4" t="s">
        <v>10</v>
      </c>
      <c r="D341" s="4" t="s">
        <v>17</v>
      </c>
      <c r="E341" s="4">
        <v>2</v>
      </c>
      <c r="F341" s="4">
        <v>120000</v>
      </c>
    </row>
    <row r="342" spans="1:6" x14ac:dyDescent="0.25">
      <c r="A342" s="4">
        <v>27</v>
      </c>
      <c r="B342" s="4" t="s">
        <v>6</v>
      </c>
      <c r="C342" s="4" t="s">
        <v>7</v>
      </c>
      <c r="D342" s="4" t="s">
        <v>11</v>
      </c>
      <c r="E342" s="4">
        <v>2</v>
      </c>
      <c r="F342" s="4">
        <v>110000</v>
      </c>
    </row>
    <row r="343" spans="1:6" x14ac:dyDescent="0.25">
      <c r="A343" s="4">
        <v>30</v>
      </c>
      <c r="B343" s="4" t="s">
        <v>9</v>
      </c>
      <c r="C343" s="4" t="s">
        <v>12</v>
      </c>
      <c r="D343" s="4" t="s">
        <v>43</v>
      </c>
      <c r="E343" s="4">
        <v>5</v>
      </c>
      <c r="F343" s="4">
        <v>180000</v>
      </c>
    </row>
    <row r="344" spans="1:6" x14ac:dyDescent="0.25">
      <c r="A344" s="4">
        <v>29</v>
      </c>
      <c r="B344" s="4" t="s">
        <v>6</v>
      </c>
      <c r="C344" s="4" t="s">
        <v>7</v>
      </c>
      <c r="D344" s="4" t="s">
        <v>8</v>
      </c>
      <c r="E344" s="4">
        <v>4</v>
      </c>
      <c r="F344" s="4">
        <v>140000</v>
      </c>
    </row>
    <row r="345" spans="1:6" x14ac:dyDescent="0.25">
      <c r="A345" s="4">
        <v>26</v>
      </c>
      <c r="B345" s="4" t="s">
        <v>6</v>
      </c>
      <c r="C345" s="4" t="s">
        <v>7</v>
      </c>
      <c r="D345" s="4" t="s">
        <v>11</v>
      </c>
      <c r="E345" s="4">
        <v>3</v>
      </c>
      <c r="F345" s="4">
        <v>130000</v>
      </c>
    </row>
    <row r="346" spans="1:6" x14ac:dyDescent="0.25">
      <c r="A346" s="4">
        <v>29</v>
      </c>
      <c r="B346" s="4" t="s">
        <v>9</v>
      </c>
      <c r="C346" s="4" t="s">
        <v>10</v>
      </c>
      <c r="D346" s="4" t="s">
        <v>43</v>
      </c>
      <c r="E346" s="4">
        <v>6</v>
      </c>
      <c r="F346" s="4">
        <v>180000</v>
      </c>
    </row>
    <row r="347" spans="1:6" x14ac:dyDescent="0.25">
      <c r="A347" s="4">
        <v>32</v>
      </c>
      <c r="B347" s="4" t="s">
        <v>6</v>
      </c>
      <c r="C347" s="4" t="s">
        <v>7</v>
      </c>
      <c r="D347" s="4" t="s">
        <v>8</v>
      </c>
      <c r="E347" s="4">
        <v>8</v>
      </c>
      <c r="F347" s="4">
        <v>190000</v>
      </c>
    </row>
    <row r="348" spans="1:6" x14ac:dyDescent="0.25">
      <c r="A348" s="4">
        <v>27</v>
      </c>
      <c r="B348" s="4" t="s">
        <v>9</v>
      </c>
      <c r="C348" s="4" t="s">
        <v>7</v>
      </c>
      <c r="D348" s="4" t="s">
        <v>17</v>
      </c>
      <c r="E348" s="4">
        <v>4</v>
      </c>
      <c r="F348" s="4">
        <v>150000</v>
      </c>
    </row>
    <row r="349" spans="1:6" x14ac:dyDescent="0.25">
      <c r="A349" s="4">
        <v>24</v>
      </c>
      <c r="B349" s="4" t="s">
        <v>6</v>
      </c>
      <c r="C349" s="4" t="s">
        <v>7</v>
      </c>
      <c r="D349" s="4" t="s">
        <v>11</v>
      </c>
      <c r="E349" s="4">
        <v>1</v>
      </c>
      <c r="F349" s="4">
        <v>90000</v>
      </c>
    </row>
    <row r="350" spans="1:6" x14ac:dyDescent="0.25">
      <c r="A350" s="4">
        <v>31</v>
      </c>
      <c r="B350" s="4" t="s">
        <v>9</v>
      </c>
      <c r="C350" s="4" t="s">
        <v>10</v>
      </c>
      <c r="D350" s="4" t="s">
        <v>43</v>
      </c>
      <c r="E350" s="4">
        <v>9</v>
      </c>
      <c r="F350" s="4">
        <v>195000</v>
      </c>
    </row>
    <row r="351" spans="1:6" x14ac:dyDescent="0.25">
      <c r="A351" s="4">
        <v>28</v>
      </c>
      <c r="B351" s="4" t="s">
        <v>6</v>
      </c>
      <c r="C351" s="4" t="s">
        <v>7</v>
      </c>
      <c r="D351" s="4" t="s">
        <v>8</v>
      </c>
      <c r="E351" s="4">
        <v>5</v>
      </c>
      <c r="F351" s="4">
        <v>160000</v>
      </c>
    </row>
    <row r="352" spans="1:6" x14ac:dyDescent="0.25">
      <c r="A352" s="4">
        <v>33</v>
      </c>
      <c r="B352" s="4" t="s">
        <v>9</v>
      </c>
      <c r="C352" s="4" t="s">
        <v>10</v>
      </c>
      <c r="D352" s="4" t="s">
        <v>17</v>
      </c>
      <c r="E352" s="4">
        <v>11</v>
      </c>
      <c r="F352" s="4">
        <v>198000</v>
      </c>
    </row>
    <row r="353" spans="1:6" x14ac:dyDescent="0.25">
      <c r="A353" s="4">
        <v>25</v>
      </c>
      <c r="B353" s="4" t="s">
        <v>6</v>
      </c>
      <c r="C353" s="4" t="s">
        <v>7</v>
      </c>
      <c r="D353" s="4" t="s">
        <v>11</v>
      </c>
      <c r="E353" s="4">
        <v>2</v>
      </c>
      <c r="F353" s="4">
        <v>110000</v>
      </c>
    </row>
    <row r="354" spans="1:6" x14ac:dyDescent="0.25">
      <c r="A354" s="4">
        <v>30</v>
      </c>
      <c r="B354" s="4" t="s">
        <v>9</v>
      </c>
      <c r="C354" s="4" t="s">
        <v>12</v>
      </c>
      <c r="D354" s="4" t="s">
        <v>43</v>
      </c>
      <c r="E354" s="4">
        <v>7</v>
      </c>
      <c r="F354" s="4">
        <v>185000</v>
      </c>
    </row>
    <row r="355" spans="1:6" x14ac:dyDescent="0.25">
      <c r="A355" s="4">
        <v>27</v>
      </c>
      <c r="B355" s="4" t="s">
        <v>6</v>
      </c>
      <c r="C355" s="4" t="s">
        <v>7</v>
      </c>
      <c r="D355" s="4" t="s">
        <v>8</v>
      </c>
      <c r="E355" s="4">
        <v>4</v>
      </c>
      <c r="F355" s="4">
        <v>140000</v>
      </c>
    </row>
    <row r="356" spans="1:6" x14ac:dyDescent="0.25">
      <c r="A356" s="4">
        <v>34</v>
      </c>
      <c r="B356" s="4" t="s">
        <v>9</v>
      </c>
      <c r="C356" s="4" t="s">
        <v>10</v>
      </c>
      <c r="D356" s="4" t="s">
        <v>17</v>
      </c>
      <c r="E356" s="4">
        <v>12</v>
      </c>
      <c r="F356" s="4">
        <v>196000</v>
      </c>
    </row>
    <row r="357" spans="1:6" x14ac:dyDescent="0.25">
      <c r="A357" s="4">
        <v>23</v>
      </c>
      <c r="B357" s="4" t="s">
        <v>6</v>
      </c>
      <c r="C357" s="4" t="s">
        <v>7</v>
      </c>
      <c r="D357" s="4" t="s">
        <v>11</v>
      </c>
      <c r="E357" s="4">
        <v>1</v>
      </c>
      <c r="F357" s="4">
        <v>95000</v>
      </c>
    </row>
    <row r="358" spans="1:6" x14ac:dyDescent="0.25">
      <c r="A358" s="4">
        <v>32</v>
      </c>
      <c r="B358" s="4" t="s">
        <v>9</v>
      </c>
      <c r="C358" s="4" t="s">
        <v>12</v>
      </c>
      <c r="D358" s="4" t="s">
        <v>43</v>
      </c>
      <c r="E358" s="4">
        <v>10</v>
      </c>
      <c r="F358" s="4">
        <v>193000</v>
      </c>
    </row>
    <row r="359" spans="1:6" x14ac:dyDescent="0.25">
      <c r="A359" s="4">
        <v>29</v>
      </c>
      <c r="B359" s="4" t="s">
        <v>6</v>
      </c>
      <c r="C359" s="4" t="s">
        <v>7</v>
      </c>
      <c r="D359" s="4" t="s">
        <v>8</v>
      </c>
      <c r="E359" s="4">
        <v>6</v>
      </c>
      <c r="F359" s="4">
        <v>175000</v>
      </c>
    </row>
    <row r="360" spans="1:6" x14ac:dyDescent="0.25">
      <c r="A360" s="4">
        <v>30</v>
      </c>
      <c r="B360" s="4" t="s">
        <v>9</v>
      </c>
      <c r="C360" s="4" t="s">
        <v>7</v>
      </c>
      <c r="D360" s="4" t="s">
        <v>17</v>
      </c>
      <c r="E360" s="4">
        <v>5</v>
      </c>
      <c r="F360" s="4">
        <v>160000</v>
      </c>
    </row>
    <row r="361" spans="1:6" x14ac:dyDescent="0.25">
      <c r="A361" s="4">
        <v>31</v>
      </c>
      <c r="B361" s="4" t="s">
        <v>9</v>
      </c>
      <c r="C361" s="4" t="s">
        <v>10</v>
      </c>
      <c r="D361" s="4" t="s">
        <v>43</v>
      </c>
      <c r="E361" s="4">
        <v>6</v>
      </c>
      <c r="F361" s="4">
        <v>180000</v>
      </c>
    </row>
    <row r="362" spans="1:6" x14ac:dyDescent="0.25">
      <c r="A362" s="4">
        <v>31</v>
      </c>
      <c r="B362" s="4" t="s">
        <v>6</v>
      </c>
      <c r="C362" s="4" t="s">
        <v>7</v>
      </c>
      <c r="D362" s="4" t="s">
        <v>11</v>
      </c>
      <c r="E362" s="4">
        <v>9</v>
      </c>
      <c r="F362" s="4">
        <v>195000</v>
      </c>
    </row>
    <row r="363" spans="1:6" x14ac:dyDescent="0.25">
      <c r="A363" s="4">
        <v>28</v>
      </c>
      <c r="B363" s="4" t="s">
        <v>9</v>
      </c>
      <c r="C363" s="4" t="s">
        <v>7</v>
      </c>
      <c r="D363" s="4" t="s">
        <v>8</v>
      </c>
      <c r="E363" s="4">
        <v>5</v>
      </c>
      <c r="F363" s="4">
        <v>160000</v>
      </c>
    </row>
    <row r="364" spans="1:6" x14ac:dyDescent="0.25">
      <c r="A364" s="4">
        <v>33</v>
      </c>
      <c r="B364" s="4" t="s">
        <v>6</v>
      </c>
      <c r="C364" s="4" t="s">
        <v>10</v>
      </c>
      <c r="D364" s="4" t="s">
        <v>17</v>
      </c>
      <c r="E364" s="4">
        <v>11</v>
      </c>
      <c r="F364" s="4">
        <v>198000</v>
      </c>
    </row>
    <row r="365" spans="1:6" x14ac:dyDescent="0.25">
      <c r="A365" s="4">
        <v>26</v>
      </c>
      <c r="B365" s="4" t="s">
        <v>9</v>
      </c>
      <c r="C365" s="4" t="s">
        <v>7</v>
      </c>
      <c r="D365" s="4" t="s">
        <v>11</v>
      </c>
      <c r="E365" s="4">
        <v>3</v>
      </c>
      <c r="F365" s="4">
        <v>130000</v>
      </c>
    </row>
    <row r="366" spans="1:6" x14ac:dyDescent="0.25">
      <c r="A366" s="4">
        <v>30</v>
      </c>
      <c r="B366" s="4" t="s">
        <v>6</v>
      </c>
      <c r="C366" s="4" t="s">
        <v>12</v>
      </c>
      <c r="D366" s="4" t="s">
        <v>43</v>
      </c>
      <c r="E366" s="4">
        <v>7</v>
      </c>
      <c r="F366" s="4">
        <v>185000</v>
      </c>
    </row>
    <row r="367" spans="1:6" x14ac:dyDescent="0.25">
      <c r="A367" s="4">
        <v>27</v>
      </c>
      <c r="B367" s="4" t="s">
        <v>9</v>
      </c>
      <c r="C367" s="4" t="s">
        <v>7</v>
      </c>
      <c r="D367" s="4" t="s">
        <v>8</v>
      </c>
      <c r="E367" s="4">
        <v>4</v>
      </c>
      <c r="F367" s="4">
        <v>140000</v>
      </c>
    </row>
    <row r="368" spans="1:6" x14ac:dyDescent="0.25">
      <c r="A368" s="4">
        <v>34</v>
      </c>
      <c r="B368" s="4" t="s">
        <v>6</v>
      </c>
      <c r="C368" s="4" t="s">
        <v>10</v>
      </c>
      <c r="D368" s="4" t="s">
        <v>17</v>
      </c>
      <c r="E368" s="4">
        <v>12</v>
      </c>
      <c r="F368" s="4">
        <v>196000</v>
      </c>
    </row>
    <row r="369" spans="1:6" x14ac:dyDescent="0.25">
      <c r="A369" s="4">
        <v>25</v>
      </c>
      <c r="B369" s="4" t="s">
        <v>9</v>
      </c>
      <c r="C369" s="4" t="s">
        <v>7</v>
      </c>
      <c r="D369" s="4" t="s">
        <v>11</v>
      </c>
      <c r="E369" s="4">
        <v>2</v>
      </c>
      <c r="F369" s="4">
        <v>110000</v>
      </c>
    </row>
    <row r="370" spans="1:6" x14ac:dyDescent="0.25">
      <c r="A370" s="4">
        <v>30</v>
      </c>
      <c r="B370" s="4" t="s">
        <v>6</v>
      </c>
      <c r="C370" s="4" t="s">
        <v>7</v>
      </c>
      <c r="D370" s="4" t="s">
        <v>11</v>
      </c>
      <c r="E370" s="4">
        <v>5</v>
      </c>
      <c r="F370" s="4">
        <v>160000</v>
      </c>
    </row>
    <row r="371" spans="1:6" x14ac:dyDescent="0.25">
      <c r="A371" s="4">
        <v>31</v>
      </c>
      <c r="B371" s="4" t="s">
        <v>9</v>
      </c>
      <c r="C371" s="4" t="s">
        <v>12</v>
      </c>
      <c r="D371" s="4" t="s">
        <v>43</v>
      </c>
      <c r="E371" s="4">
        <v>9</v>
      </c>
      <c r="F371" s="4">
        <v>195000</v>
      </c>
    </row>
    <row r="372" spans="1:6" x14ac:dyDescent="0.25">
      <c r="A372" s="4">
        <v>25</v>
      </c>
      <c r="B372" s="4" t="s">
        <v>6</v>
      </c>
      <c r="C372" s="4" t="s">
        <v>7</v>
      </c>
      <c r="D372" s="4" t="s">
        <v>11</v>
      </c>
      <c r="E372" s="4">
        <v>2</v>
      </c>
      <c r="F372" s="4">
        <v>125000</v>
      </c>
    </row>
    <row r="373" spans="1:6" x14ac:dyDescent="0.25">
      <c r="A373" s="4">
        <v>28</v>
      </c>
      <c r="B373" s="4" t="s">
        <v>9</v>
      </c>
      <c r="C373" s="4" t="s">
        <v>10</v>
      </c>
      <c r="D373" s="4" t="s">
        <v>43</v>
      </c>
      <c r="E373" s="4">
        <v>6</v>
      </c>
      <c r="F373" s="4">
        <v>175000</v>
      </c>
    </row>
    <row r="374" spans="1:6" x14ac:dyDescent="0.25">
      <c r="A374" s="4">
        <v>30</v>
      </c>
      <c r="B374" s="4" t="s">
        <v>6</v>
      </c>
      <c r="C374" s="4" t="s">
        <v>7</v>
      </c>
      <c r="D374" s="4" t="s">
        <v>8</v>
      </c>
      <c r="E374" s="4">
        <v>8</v>
      </c>
      <c r="F374" s="4">
        <v>190000</v>
      </c>
    </row>
    <row r="375" spans="1:6" x14ac:dyDescent="0.25">
      <c r="A375" s="4">
        <v>24</v>
      </c>
      <c r="B375" s="4" t="s">
        <v>6</v>
      </c>
      <c r="C375" s="4" t="s">
        <v>7</v>
      </c>
      <c r="D375" s="4" t="s">
        <v>11</v>
      </c>
      <c r="E375" s="4">
        <v>1</v>
      </c>
      <c r="F375" s="4">
        <v>95000</v>
      </c>
    </row>
    <row r="376" spans="1:6" x14ac:dyDescent="0.25">
      <c r="A376" s="4">
        <v>31</v>
      </c>
      <c r="B376" s="4" t="s">
        <v>6</v>
      </c>
      <c r="C376" s="4" t="s">
        <v>10</v>
      </c>
      <c r="D376" s="4" t="s">
        <v>43</v>
      </c>
      <c r="E376" s="4">
        <v>9</v>
      </c>
      <c r="F376" s="4">
        <v>195000</v>
      </c>
    </row>
    <row r="377" spans="1:6" x14ac:dyDescent="0.25">
      <c r="A377" s="4">
        <v>23</v>
      </c>
      <c r="B377" s="4" t="s">
        <v>6</v>
      </c>
      <c r="C377" s="4" t="s">
        <v>7</v>
      </c>
      <c r="D377" s="4" t="s">
        <v>11</v>
      </c>
      <c r="E377" s="4">
        <v>1</v>
      </c>
      <c r="F377" s="4">
        <v>90000</v>
      </c>
    </row>
    <row r="378" spans="1:6" x14ac:dyDescent="0.25">
      <c r="A378" s="4">
        <v>29</v>
      </c>
      <c r="B378" s="4" t="s">
        <v>6</v>
      </c>
      <c r="C378" s="4" t="s">
        <v>7</v>
      </c>
      <c r="D378" s="4" t="s">
        <v>8</v>
      </c>
      <c r="E378" s="4">
        <v>6</v>
      </c>
      <c r="F378" s="4">
        <v>170000</v>
      </c>
    </row>
    <row r="379" spans="1:6" x14ac:dyDescent="0.25">
      <c r="A379" s="4">
        <v>26</v>
      </c>
      <c r="B379" s="4" t="s">
        <v>6</v>
      </c>
      <c r="C379" s="4" t="s">
        <v>7</v>
      </c>
      <c r="D379" s="4" t="s">
        <v>11</v>
      </c>
      <c r="E379" s="4">
        <v>3</v>
      </c>
      <c r="F379" s="4">
        <v>135000</v>
      </c>
    </row>
    <row r="380" spans="1:6" x14ac:dyDescent="0.25">
      <c r="A380" s="4">
        <v>25</v>
      </c>
      <c r="B380" s="4" t="s">
        <v>6</v>
      </c>
      <c r="C380" s="4" t="s">
        <v>7</v>
      </c>
      <c r="D380" s="4" t="s">
        <v>11</v>
      </c>
      <c r="E380" s="4">
        <v>2</v>
      </c>
      <c r="F380" s="4">
        <v>115000</v>
      </c>
    </row>
    <row r="381" spans="1:6" x14ac:dyDescent="0.25">
      <c r="A381" s="4">
        <v>27</v>
      </c>
      <c r="B381" s="4" t="s">
        <v>9</v>
      </c>
      <c r="C381" s="4" t="s">
        <v>10</v>
      </c>
      <c r="D381" s="4" t="s">
        <v>43</v>
      </c>
      <c r="E381" s="4">
        <v>4</v>
      </c>
      <c r="F381" s="4">
        <v>150000</v>
      </c>
    </row>
    <row r="382" spans="1:6" x14ac:dyDescent="0.25">
      <c r="A382" s="4">
        <v>24</v>
      </c>
      <c r="B382" s="4" t="s">
        <v>9</v>
      </c>
      <c r="C382" s="4" t="s">
        <v>7</v>
      </c>
      <c r="D382" s="4" t="s">
        <v>17</v>
      </c>
      <c r="E382" s="4">
        <v>3</v>
      </c>
      <c r="F382" s="4">
        <v>125000</v>
      </c>
    </row>
    <row r="383" spans="1:6" x14ac:dyDescent="0.25">
      <c r="A383" s="4">
        <v>31</v>
      </c>
      <c r="B383" s="4" t="s">
        <v>6</v>
      </c>
      <c r="C383" s="4" t="s">
        <v>10</v>
      </c>
      <c r="D383" s="4" t="s">
        <v>43</v>
      </c>
      <c r="E383" s="4">
        <v>7</v>
      </c>
      <c r="F383" s="4">
        <v>180000</v>
      </c>
    </row>
    <row r="384" spans="1:6" x14ac:dyDescent="0.25">
      <c r="A384" s="4">
        <v>33</v>
      </c>
      <c r="B384" s="4" t="s">
        <v>9</v>
      </c>
      <c r="C384" s="4" t="s">
        <v>10</v>
      </c>
      <c r="D384" s="4" t="s">
        <v>17</v>
      </c>
      <c r="E384" s="4">
        <v>10</v>
      </c>
      <c r="F384" s="4">
        <v>195000</v>
      </c>
    </row>
    <row r="385" spans="1:6" x14ac:dyDescent="0.25">
      <c r="A385" s="4">
        <v>30</v>
      </c>
      <c r="B385" s="4" t="s">
        <v>9</v>
      </c>
      <c r="C385" s="4" t="s">
        <v>12</v>
      </c>
      <c r="D385" s="4" t="s">
        <v>43</v>
      </c>
      <c r="E385" s="4">
        <v>6</v>
      </c>
      <c r="F385" s="4">
        <v>170000</v>
      </c>
    </row>
    <row r="386" spans="1:6" x14ac:dyDescent="0.25">
      <c r="A386" s="4">
        <v>34</v>
      </c>
      <c r="B386" s="4" t="s">
        <v>9</v>
      </c>
      <c r="C386" s="4" t="s">
        <v>10</v>
      </c>
      <c r="D386" s="4" t="s">
        <v>17</v>
      </c>
      <c r="E386" s="4">
        <v>11</v>
      </c>
      <c r="F386" s="4">
        <v>196000</v>
      </c>
    </row>
    <row r="387" spans="1:6" x14ac:dyDescent="0.25">
      <c r="A387" s="4">
        <v>23</v>
      </c>
      <c r="B387" s="4" t="s">
        <v>6</v>
      </c>
      <c r="C387" s="4" t="s">
        <v>7</v>
      </c>
      <c r="D387" s="4" t="s">
        <v>11</v>
      </c>
      <c r="E387" s="4">
        <v>1</v>
      </c>
      <c r="F387" s="4">
        <v>92000</v>
      </c>
    </row>
    <row r="388" spans="1:6" x14ac:dyDescent="0.25">
      <c r="A388" s="4">
        <v>32</v>
      </c>
      <c r="B388" s="4" t="s">
        <v>9</v>
      </c>
      <c r="C388" s="4" t="s">
        <v>12</v>
      </c>
      <c r="D388" s="4" t="s">
        <v>43</v>
      </c>
      <c r="E388" s="4">
        <v>9</v>
      </c>
      <c r="F388" s="4">
        <v>195000</v>
      </c>
    </row>
    <row r="389" spans="1:6" x14ac:dyDescent="0.25">
      <c r="A389" s="4">
        <v>28</v>
      </c>
      <c r="B389" s="4" t="s">
        <v>6</v>
      </c>
      <c r="C389" s="4" t="s">
        <v>7</v>
      </c>
      <c r="D389" s="4" t="s">
        <v>8</v>
      </c>
      <c r="E389" s="4">
        <v>5</v>
      </c>
      <c r="F389" s="4">
        <v>165000</v>
      </c>
    </row>
    <row r="390" spans="1:6" x14ac:dyDescent="0.25">
      <c r="A390" s="4">
        <v>25</v>
      </c>
      <c r="B390" s="4" t="s">
        <v>6</v>
      </c>
      <c r="C390" s="4" t="s">
        <v>7</v>
      </c>
      <c r="D390" s="4" t="s">
        <v>11</v>
      </c>
      <c r="E390" s="4">
        <v>3</v>
      </c>
      <c r="F390" s="4">
        <v>135000</v>
      </c>
    </row>
    <row r="391" spans="1:6" x14ac:dyDescent="0.25">
      <c r="A391" s="4">
        <v>33</v>
      </c>
      <c r="B391" s="4" t="s">
        <v>9</v>
      </c>
      <c r="C391" s="4" t="s">
        <v>10</v>
      </c>
      <c r="D391" s="4" t="s">
        <v>17</v>
      </c>
      <c r="E391" s="4">
        <v>11</v>
      </c>
      <c r="F391" s="4">
        <v>196000</v>
      </c>
    </row>
    <row r="392" spans="1:6" x14ac:dyDescent="0.25">
      <c r="A392" s="4">
        <v>24</v>
      </c>
      <c r="B392" s="4" t="s">
        <v>6</v>
      </c>
      <c r="C392" s="4" t="s">
        <v>7</v>
      </c>
      <c r="D392" s="4" t="s">
        <v>11</v>
      </c>
      <c r="E392" s="4">
        <v>1</v>
      </c>
      <c r="F392" s="4">
        <v>92000</v>
      </c>
    </row>
    <row r="393" spans="1:6" x14ac:dyDescent="0.25">
      <c r="A393" s="4">
        <v>32</v>
      </c>
      <c r="B393" s="4" t="s">
        <v>6</v>
      </c>
      <c r="C393" s="4" t="s">
        <v>7</v>
      </c>
      <c r="D393" s="4" t="s">
        <v>11</v>
      </c>
      <c r="E393" s="4">
        <v>5</v>
      </c>
      <c r="F393" s="4">
        <v>135000</v>
      </c>
    </row>
    <row r="394" spans="1:6" x14ac:dyDescent="0.25">
      <c r="A394" s="4">
        <v>27</v>
      </c>
      <c r="B394" s="4" t="s">
        <v>9</v>
      </c>
      <c r="C394" s="4" t="s">
        <v>10</v>
      </c>
      <c r="D394" s="4" t="s">
        <v>43</v>
      </c>
      <c r="E394" s="4">
        <v>3</v>
      </c>
      <c r="F394" s="4">
        <v>180000</v>
      </c>
    </row>
    <row r="395" spans="1:6" x14ac:dyDescent="0.25">
      <c r="A395" s="4">
        <v>40</v>
      </c>
      <c r="B395" s="4" t="s">
        <v>6</v>
      </c>
      <c r="C395" s="4" t="s">
        <v>7</v>
      </c>
      <c r="D395" s="4" t="s">
        <v>8</v>
      </c>
      <c r="E395" s="4">
        <v>12</v>
      </c>
      <c r="F395" s="4">
        <v>195000</v>
      </c>
    </row>
    <row r="396" spans="1:6" x14ac:dyDescent="0.25">
      <c r="A396" s="4">
        <v>35</v>
      </c>
      <c r="B396" s="4" t="s">
        <v>9</v>
      </c>
      <c r="C396" s="4" t="s">
        <v>7</v>
      </c>
      <c r="D396" s="4" t="s">
        <v>17</v>
      </c>
      <c r="E396" s="4">
        <v>8</v>
      </c>
      <c r="F396" s="4">
        <v>165000</v>
      </c>
    </row>
    <row r="397" spans="1:6" x14ac:dyDescent="0.25">
      <c r="A397" s="4">
        <v>43</v>
      </c>
      <c r="B397" s="4" t="s">
        <v>6</v>
      </c>
      <c r="C397" s="4" t="s">
        <v>10</v>
      </c>
      <c r="D397" s="4" t="s">
        <v>43</v>
      </c>
      <c r="E397" s="4">
        <v>15</v>
      </c>
      <c r="F397" s="4">
        <v>198000</v>
      </c>
    </row>
    <row r="398" spans="1:6" x14ac:dyDescent="0.25">
      <c r="A398" s="4">
        <v>29</v>
      </c>
      <c r="B398" s="4" t="s">
        <v>9</v>
      </c>
      <c r="C398" s="4" t="s">
        <v>7</v>
      </c>
      <c r="D398" s="4" t="s">
        <v>8</v>
      </c>
      <c r="E398" s="4">
        <v>4</v>
      </c>
      <c r="F398" s="4">
        <v>150000</v>
      </c>
    </row>
    <row r="399" spans="1:6" x14ac:dyDescent="0.25">
      <c r="A399" s="4">
        <v>36</v>
      </c>
      <c r="B399" s="4" t="s">
        <v>6</v>
      </c>
      <c r="C399" s="4" t="s">
        <v>7</v>
      </c>
      <c r="D399" s="4" t="s">
        <v>11</v>
      </c>
      <c r="E399" s="4">
        <v>9</v>
      </c>
      <c r="F399" s="4">
        <v>162000</v>
      </c>
    </row>
    <row r="400" spans="1:6" x14ac:dyDescent="0.25">
      <c r="A400" s="4">
        <v>31</v>
      </c>
      <c r="B400" s="4" t="s">
        <v>6</v>
      </c>
      <c r="C400" s="4" t="s">
        <v>10</v>
      </c>
      <c r="D400" s="4" t="s">
        <v>43</v>
      </c>
      <c r="E400" s="4">
        <v>6</v>
      </c>
      <c r="F400" s="4">
        <v>175000</v>
      </c>
    </row>
    <row r="401" spans="1:6" x14ac:dyDescent="0.25">
      <c r="A401" s="4">
        <v>42</v>
      </c>
      <c r="B401" s="4" t="s">
        <v>9</v>
      </c>
      <c r="C401" s="4" t="s">
        <v>7</v>
      </c>
      <c r="D401" s="4" t="s">
        <v>8</v>
      </c>
      <c r="E401" s="4">
        <v>13</v>
      </c>
      <c r="F401" s="4">
        <v>197000</v>
      </c>
    </row>
    <row r="402" spans="1:6" x14ac:dyDescent="0.25">
      <c r="A402" s="4">
        <v>33</v>
      </c>
      <c r="B402" s="4" t="s">
        <v>6</v>
      </c>
      <c r="C402" s="4" t="s">
        <v>7</v>
      </c>
      <c r="D402" s="4" t="s">
        <v>11</v>
      </c>
      <c r="E402" s="4">
        <v>7</v>
      </c>
      <c r="F402" s="4">
        <v>142000</v>
      </c>
    </row>
    <row r="403" spans="1:6" x14ac:dyDescent="0.25">
      <c r="A403" s="4">
        <v>29</v>
      </c>
      <c r="B403" s="4" t="s">
        <v>9</v>
      </c>
      <c r="C403" s="4" t="s">
        <v>10</v>
      </c>
      <c r="D403" s="4" t="s">
        <v>43</v>
      </c>
      <c r="E403" s="4">
        <v>4</v>
      </c>
      <c r="F403" s="4">
        <v>182000</v>
      </c>
    </row>
    <row r="404" spans="1:6" x14ac:dyDescent="0.25">
      <c r="A404" s="4">
        <v>41</v>
      </c>
      <c r="B404" s="4" t="s">
        <v>6</v>
      </c>
      <c r="C404" s="4" t="s">
        <v>7</v>
      </c>
      <c r="D404" s="4" t="s">
        <v>8</v>
      </c>
      <c r="E404" s="4">
        <v>11</v>
      </c>
      <c r="F404" s="4">
        <v>185000</v>
      </c>
    </row>
    <row r="405" spans="1:6" x14ac:dyDescent="0.25">
      <c r="A405" s="4">
        <v>35</v>
      </c>
      <c r="B405" s="4" t="s">
        <v>9</v>
      </c>
      <c r="C405" s="4" t="s">
        <v>7</v>
      </c>
      <c r="D405" s="4" t="s">
        <v>17</v>
      </c>
      <c r="E405" s="4">
        <v>8</v>
      </c>
      <c r="F405" s="4">
        <v>170000</v>
      </c>
    </row>
    <row r="406" spans="1:6" x14ac:dyDescent="0.25">
      <c r="A406" s="4">
        <v>27</v>
      </c>
      <c r="B406" s="4" t="s">
        <v>6</v>
      </c>
      <c r="C406" s="4" t="s">
        <v>7</v>
      </c>
      <c r="D406" s="4" t="s">
        <v>8</v>
      </c>
      <c r="E406" s="4">
        <v>4</v>
      </c>
      <c r="F406" s="4">
        <v>160000</v>
      </c>
    </row>
    <row r="407" spans="1:6" x14ac:dyDescent="0.25">
      <c r="A407" s="4">
        <v>32</v>
      </c>
      <c r="B407" s="4" t="s">
        <v>6</v>
      </c>
      <c r="C407" s="4" t="s">
        <v>7</v>
      </c>
      <c r="D407" s="4" t="s">
        <v>43</v>
      </c>
      <c r="E407" s="4">
        <v>8</v>
      </c>
      <c r="F407" s="4">
        <v>180000</v>
      </c>
    </row>
    <row r="408" spans="1:6" x14ac:dyDescent="0.25">
      <c r="A408" s="4">
        <v>29</v>
      </c>
      <c r="B408" s="4" t="s">
        <v>9</v>
      </c>
      <c r="C408" s="4" t="s">
        <v>10</v>
      </c>
      <c r="D408" s="4" t="s">
        <v>11</v>
      </c>
      <c r="E408" s="4">
        <v>6</v>
      </c>
      <c r="F408" s="4">
        <v>150000</v>
      </c>
    </row>
    <row r="409" spans="1:6" x14ac:dyDescent="0.25">
      <c r="A409" s="4">
        <v>30</v>
      </c>
      <c r="B409" s="4" t="s">
        <v>6</v>
      </c>
      <c r="C409" s="4" t="s">
        <v>7</v>
      </c>
      <c r="D409" s="4" t="s">
        <v>11</v>
      </c>
      <c r="E409" s="4">
        <v>5</v>
      </c>
      <c r="F409" s="4">
        <v>140000</v>
      </c>
    </row>
    <row r="410" spans="1:6" x14ac:dyDescent="0.25">
      <c r="A410" s="4">
        <v>24</v>
      </c>
      <c r="B410" s="4" t="s">
        <v>6</v>
      </c>
      <c r="C410" s="4" t="s">
        <v>7</v>
      </c>
      <c r="D410" s="4" t="s">
        <v>11</v>
      </c>
      <c r="E410" s="4">
        <v>2</v>
      </c>
      <c r="F410" s="4">
        <v>100000</v>
      </c>
    </row>
    <row r="411" spans="1:6" x14ac:dyDescent="0.25">
      <c r="A411" s="4">
        <v>33</v>
      </c>
      <c r="B411" s="4" t="s">
        <v>9</v>
      </c>
      <c r="C411" s="4" t="s">
        <v>10</v>
      </c>
      <c r="D411" s="4" t="s">
        <v>17</v>
      </c>
      <c r="E411" s="4">
        <v>11</v>
      </c>
      <c r="F411" s="4">
        <v>190000</v>
      </c>
    </row>
    <row r="412" spans="1:6" x14ac:dyDescent="0.25">
      <c r="A412" s="4">
        <v>26</v>
      </c>
      <c r="B412" s="4" t="s">
        <v>6</v>
      </c>
      <c r="C412" s="4" t="s">
        <v>7</v>
      </c>
      <c r="D412" s="4" t="s">
        <v>11</v>
      </c>
      <c r="E412" s="4">
        <v>3</v>
      </c>
      <c r="F412" s="4">
        <v>120000</v>
      </c>
    </row>
    <row r="413" spans="1:6" x14ac:dyDescent="0.25">
      <c r="A413" s="4">
        <v>30</v>
      </c>
      <c r="B413" s="4" t="s">
        <v>9</v>
      </c>
      <c r="C413" s="4" t="s">
        <v>12</v>
      </c>
      <c r="D413" s="4" t="s">
        <v>43</v>
      </c>
      <c r="E413" s="4">
        <v>7</v>
      </c>
      <c r="F413" s="4">
        <v>170000</v>
      </c>
    </row>
    <row r="414" spans="1:6" x14ac:dyDescent="0.25">
      <c r="A414" s="4">
        <v>31</v>
      </c>
      <c r="B414" s="4" t="s">
        <v>6</v>
      </c>
      <c r="C414" s="4" t="s">
        <v>7</v>
      </c>
      <c r="D414" s="4" t="s">
        <v>11</v>
      </c>
      <c r="E414" s="4">
        <v>9</v>
      </c>
      <c r="F414" s="4">
        <v>190000</v>
      </c>
    </row>
    <row r="415" spans="1:6" x14ac:dyDescent="0.25">
      <c r="A415" s="4">
        <v>28</v>
      </c>
      <c r="B415" s="4" t="s">
        <v>9</v>
      </c>
      <c r="C415" s="4" t="s">
        <v>7</v>
      </c>
      <c r="D415" s="4" t="s">
        <v>8</v>
      </c>
      <c r="E415" s="4">
        <v>5</v>
      </c>
      <c r="F415" s="4">
        <v>150000</v>
      </c>
    </row>
    <row r="416" spans="1:6" x14ac:dyDescent="0.25">
      <c r="A416" s="4">
        <v>26</v>
      </c>
      <c r="B416" s="4" t="s">
        <v>9</v>
      </c>
      <c r="C416" s="4" t="s">
        <v>7</v>
      </c>
      <c r="D416" s="4" t="s">
        <v>11</v>
      </c>
      <c r="E416" s="4">
        <v>3</v>
      </c>
      <c r="F416" s="4">
        <v>120000</v>
      </c>
    </row>
    <row r="417" spans="1:6" x14ac:dyDescent="0.25">
      <c r="A417" s="4">
        <v>30</v>
      </c>
      <c r="B417" s="4" t="s">
        <v>6</v>
      </c>
      <c r="C417" s="4" t="s">
        <v>12</v>
      </c>
      <c r="D417" s="4" t="s">
        <v>43</v>
      </c>
      <c r="E417" s="4">
        <v>7</v>
      </c>
      <c r="F417" s="4">
        <v>170000</v>
      </c>
    </row>
    <row r="418" spans="1:6" x14ac:dyDescent="0.25">
      <c r="A418" s="4">
        <v>27</v>
      </c>
      <c r="B418" s="4" t="s">
        <v>9</v>
      </c>
      <c r="C418" s="4" t="s">
        <v>7</v>
      </c>
      <c r="D418" s="4" t="s">
        <v>17</v>
      </c>
      <c r="E418" s="4">
        <v>4</v>
      </c>
      <c r="F418" s="4">
        <v>130000</v>
      </c>
    </row>
    <row r="419" spans="1:6" x14ac:dyDescent="0.25">
      <c r="A419" s="4">
        <v>24</v>
      </c>
      <c r="B419" s="4" t="s">
        <v>6</v>
      </c>
      <c r="C419" s="4" t="s">
        <v>7</v>
      </c>
      <c r="D419" s="4" t="s">
        <v>11</v>
      </c>
      <c r="E419" s="4">
        <v>2</v>
      </c>
      <c r="F419" s="4">
        <v>95000</v>
      </c>
    </row>
    <row r="420" spans="1:6" x14ac:dyDescent="0.25">
      <c r="A420" s="4">
        <v>33</v>
      </c>
      <c r="B420" s="4" t="s">
        <v>6</v>
      </c>
      <c r="C420" s="4" t="s">
        <v>10</v>
      </c>
      <c r="D420" s="4" t="s">
        <v>17</v>
      </c>
      <c r="E420" s="4">
        <v>11</v>
      </c>
      <c r="F420" s="4">
        <v>195000</v>
      </c>
    </row>
    <row r="421" spans="1:6" x14ac:dyDescent="0.25">
      <c r="A421" s="4">
        <v>25</v>
      </c>
      <c r="B421" s="4" t="s">
        <v>6</v>
      </c>
      <c r="C421" s="4" t="s">
        <v>7</v>
      </c>
      <c r="D421" s="4" t="s">
        <v>11</v>
      </c>
      <c r="E421" s="4">
        <v>2</v>
      </c>
      <c r="F421" s="4">
        <v>100000</v>
      </c>
    </row>
    <row r="422" spans="1:6" x14ac:dyDescent="0.25">
      <c r="A422" s="4">
        <v>28</v>
      </c>
      <c r="B422" s="4" t="s">
        <v>6</v>
      </c>
      <c r="C422" s="4" t="s">
        <v>7</v>
      </c>
      <c r="D422" s="4" t="s">
        <v>8</v>
      </c>
      <c r="E422" s="4">
        <v>5</v>
      </c>
      <c r="F422" s="4">
        <v>150000</v>
      </c>
    </row>
    <row r="423" spans="1:6" x14ac:dyDescent="0.25">
      <c r="A423" s="4">
        <v>29</v>
      </c>
      <c r="B423" s="4" t="s">
        <v>9</v>
      </c>
      <c r="C423" s="4" t="s">
        <v>10</v>
      </c>
      <c r="D423" s="4" t="s">
        <v>43</v>
      </c>
      <c r="E423" s="4">
        <v>6</v>
      </c>
      <c r="F423" s="4">
        <v>150000</v>
      </c>
    </row>
    <row r="424" spans="1:6" x14ac:dyDescent="0.25">
      <c r="A424" s="4">
        <v>33</v>
      </c>
      <c r="B424" s="4" t="s">
        <v>9</v>
      </c>
      <c r="C424" s="4" t="s">
        <v>10</v>
      </c>
      <c r="D424" s="4" t="s">
        <v>17</v>
      </c>
      <c r="E424" s="4">
        <v>11</v>
      </c>
      <c r="F424" s="4">
        <v>195000</v>
      </c>
    </row>
    <row r="425" spans="1:6" x14ac:dyDescent="0.25">
      <c r="A425" s="4">
        <v>31</v>
      </c>
      <c r="B425" s="4" t="s">
        <v>9</v>
      </c>
      <c r="C425" s="4" t="s">
        <v>10</v>
      </c>
      <c r="D425" s="4" t="s">
        <v>43</v>
      </c>
      <c r="E425" s="4">
        <v>6</v>
      </c>
      <c r="F425" s="4">
        <v>170000</v>
      </c>
    </row>
    <row r="426" spans="1:6" x14ac:dyDescent="0.25">
      <c r="A426" s="4">
        <v>32</v>
      </c>
      <c r="B426" s="4" t="s">
        <v>6</v>
      </c>
      <c r="C426" s="4" t="s">
        <v>7</v>
      </c>
      <c r="D426" s="4" t="s">
        <v>8</v>
      </c>
      <c r="E426" s="4">
        <v>8</v>
      </c>
      <c r="F426" s="4">
        <v>180000</v>
      </c>
    </row>
    <row r="427" spans="1:6" x14ac:dyDescent="0.25">
      <c r="A427" s="4">
        <v>34</v>
      </c>
      <c r="B427" s="4" t="s">
        <v>9</v>
      </c>
      <c r="C427" s="4" t="s">
        <v>10</v>
      </c>
      <c r="D427" s="4" t="s">
        <v>17</v>
      </c>
      <c r="E427" s="4">
        <v>12</v>
      </c>
      <c r="F427" s="4">
        <v>190000</v>
      </c>
    </row>
    <row r="428" spans="1:6" x14ac:dyDescent="0.25">
      <c r="A428" s="4">
        <v>25</v>
      </c>
      <c r="B428" s="4" t="s">
        <v>9</v>
      </c>
      <c r="C428" s="4" t="s">
        <v>7</v>
      </c>
      <c r="D428" s="4" t="s">
        <v>11</v>
      </c>
      <c r="E428" s="4">
        <v>2</v>
      </c>
      <c r="F428" s="4">
        <v>100000</v>
      </c>
    </row>
    <row r="429" spans="1:6" x14ac:dyDescent="0.25">
      <c r="A429" s="4">
        <v>29</v>
      </c>
      <c r="B429" s="4" t="s">
        <v>6</v>
      </c>
      <c r="C429" s="4" t="s">
        <v>7</v>
      </c>
      <c r="D429" s="4" t="s">
        <v>8</v>
      </c>
      <c r="E429" s="4">
        <v>7</v>
      </c>
      <c r="F429" s="4">
        <v>180000</v>
      </c>
    </row>
    <row r="430" spans="1:6" x14ac:dyDescent="0.25">
      <c r="A430" s="4">
        <v>27</v>
      </c>
      <c r="B430" s="4" t="s">
        <v>9</v>
      </c>
      <c r="C430" s="4" t="s">
        <v>7</v>
      </c>
      <c r="D430" s="4" t="s">
        <v>11</v>
      </c>
      <c r="E430" s="4">
        <v>5</v>
      </c>
      <c r="F430" s="4">
        <v>120000</v>
      </c>
    </row>
    <row r="431" spans="1:6" x14ac:dyDescent="0.25">
      <c r="A431" s="4">
        <v>33</v>
      </c>
      <c r="B431" s="4" t="s">
        <v>6</v>
      </c>
      <c r="C431" s="4" t="s">
        <v>10</v>
      </c>
      <c r="D431" s="4" t="s">
        <v>43</v>
      </c>
      <c r="E431" s="4">
        <v>10</v>
      </c>
      <c r="F431" s="4">
        <v>195000</v>
      </c>
    </row>
    <row r="432" spans="1:6" x14ac:dyDescent="0.25">
      <c r="A432" s="4">
        <v>28</v>
      </c>
      <c r="B432" s="4" t="s">
        <v>6</v>
      </c>
      <c r="C432" s="4" t="s">
        <v>7</v>
      </c>
      <c r="D432" s="4" t="s">
        <v>8</v>
      </c>
      <c r="E432" s="4">
        <v>4</v>
      </c>
      <c r="F432" s="4">
        <v>160000</v>
      </c>
    </row>
    <row r="433" spans="1:6" x14ac:dyDescent="0.25">
      <c r="A433" s="4">
        <v>26</v>
      </c>
      <c r="B433" s="4" t="s">
        <v>9</v>
      </c>
      <c r="C433" s="4" t="s">
        <v>7</v>
      </c>
      <c r="D433" s="4" t="s">
        <v>11</v>
      </c>
      <c r="E433" s="4">
        <v>3</v>
      </c>
      <c r="F433" s="4">
        <v>100000</v>
      </c>
    </row>
    <row r="434" spans="1:6" x14ac:dyDescent="0.25">
      <c r="A434" s="4">
        <v>31</v>
      </c>
      <c r="B434" s="4" t="s">
        <v>6</v>
      </c>
      <c r="C434" s="4" t="s">
        <v>7</v>
      </c>
      <c r="D434" s="4" t="s">
        <v>17</v>
      </c>
      <c r="E434" s="4">
        <v>8</v>
      </c>
      <c r="F434" s="4">
        <v>190000</v>
      </c>
    </row>
    <row r="435" spans="1:6" x14ac:dyDescent="0.25">
      <c r="A435" s="4">
        <v>30</v>
      </c>
      <c r="B435" s="4" t="s">
        <v>6</v>
      </c>
      <c r="C435" s="4" t="s">
        <v>10</v>
      </c>
      <c r="D435" s="4" t="s">
        <v>8</v>
      </c>
      <c r="E435" s="4">
        <v>6</v>
      </c>
      <c r="F435" s="4">
        <v>170000</v>
      </c>
    </row>
    <row r="436" spans="1:6" x14ac:dyDescent="0.25">
      <c r="A436" s="4">
        <v>32</v>
      </c>
      <c r="B436" s="4" t="s">
        <v>9</v>
      </c>
      <c r="C436" s="4" t="s">
        <v>7</v>
      </c>
      <c r="D436" s="4" t="s">
        <v>43</v>
      </c>
      <c r="E436" s="4">
        <v>9</v>
      </c>
      <c r="F436" s="4">
        <v>185000</v>
      </c>
    </row>
    <row r="437" spans="1:6" x14ac:dyDescent="0.25">
      <c r="A437" s="4">
        <v>29</v>
      </c>
      <c r="B437" s="4" t="s">
        <v>6</v>
      </c>
      <c r="C437" s="4" t="s">
        <v>7</v>
      </c>
      <c r="D437" s="4" t="s">
        <v>11</v>
      </c>
      <c r="E437" s="4">
        <v>7</v>
      </c>
      <c r="F437" s="4">
        <v>130000</v>
      </c>
    </row>
    <row r="438" spans="1:6" x14ac:dyDescent="0.25">
      <c r="A438" s="4">
        <v>35</v>
      </c>
      <c r="B438" s="4" t="s">
        <v>9</v>
      </c>
      <c r="C438" s="4" t="s">
        <v>7</v>
      </c>
      <c r="D438" s="4" t="s">
        <v>17</v>
      </c>
      <c r="E438" s="4">
        <v>12</v>
      </c>
      <c r="F438" s="4">
        <v>190000</v>
      </c>
    </row>
    <row r="439" spans="1:6" x14ac:dyDescent="0.25">
      <c r="A439" s="4">
        <v>27</v>
      </c>
      <c r="B439" s="4" t="s">
        <v>6</v>
      </c>
      <c r="C439" s="4" t="s">
        <v>7</v>
      </c>
      <c r="D439" s="4" t="s">
        <v>8</v>
      </c>
      <c r="E439" s="4">
        <v>5</v>
      </c>
      <c r="F439" s="4">
        <v>150000</v>
      </c>
    </row>
    <row r="440" spans="1:6" x14ac:dyDescent="0.25">
      <c r="A440" s="4">
        <v>28</v>
      </c>
      <c r="B440" s="4" t="s">
        <v>9</v>
      </c>
      <c r="C440" s="4" t="s">
        <v>10</v>
      </c>
      <c r="D440" s="4" t="s">
        <v>43</v>
      </c>
      <c r="E440" s="4">
        <v>6</v>
      </c>
      <c r="F440" s="4">
        <v>150000</v>
      </c>
    </row>
    <row r="441" spans="1:6" x14ac:dyDescent="0.25">
      <c r="A441" s="4">
        <v>37</v>
      </c>
      <c r="B441" s="4" t="s">
        <v>6</v>
      </c>
      <c r="C441" s="4" t="s">
        <v>12</v>
      </c>
      <c r="D441" s="4" t="s">
        <v>17</v>
      </c>
      <c r="E441" s="4">
        <v>14</v>
      </c>
      <c r="F441" s="4">
        <v>195000</v>
      </c>
    </row>
    <row r="442" spans="1:6" x14ac:dyDescent="0.25">
      <c r="A442" s="4">
        <v>26</v>
      </c>
      <c r="B442" s="4" t="s">
        <v>6</v>
      </c>
      <c r="C442" s="4" t="s">
        <v>7</v>
      </c>
      <c r="D442" s="4" t="s">
        <v>11</v>
      </c>
      <c r="E442" s="4">
        <v>3</v>
      </c>
      <c r="F442" s="4">
        <v>110000</v>
      </c>
    </row>
    <row r="443" spans="1:6" x14ac:dyDescent="0.25">
      <c r="A443" s="4">
        <v>30</v>
      </c>
      <c r="B443" s="4" t="s">
        <v>9</v>
      </c>
      <c r="C443" s="4" t="s">
        <v>7</v>
      </c>
      <c r="D443" s="4" t="s">
        <v>8</v>
      </c>
      <c r="E443" s="4">
        <v>8</v>
      </c>
      <c r="F443" s="4">
        <v>180000</v>
      </c>
    </row>
    <row r="444" spans="1:6" x14ac:dyDescent="0.25">
      <c r="A444" s="4">
        <v>31</v>
      </c>
      <c r="B444" s="4" t="s">
        <v>6</v>
      </c>
      <c r="C444" s="4" t="s">
        <v>10</v>
      </c>
      <c r="D444" s="4" t="s">
        <v>43</v>
      </c>
      <c r="E444" s="4">
        <v>9</v>
      </c>
      <c r="F444" s="4">
        <v>185000</v>
      </c>
    </row>
    <row r="445" spans="1:6" x14ac:dyDescent="0.25">
      <c r="A445" s="4">
        <v>29</v>
      </c>
      <c r="B445" s="4" t="s">
        <v>9</v>
      </c>
      <c r="C445" s="4" t="s">
        <v>7</v>
      </c>
      <c r="D445" s="4" t="s">
        <v>11</v>
      </c>
      <c r="E445" s="4">
        <v>7</v>
      </c>
      <c r="F445" s="4">
        <v>130000</v>
      </c>
    </row>
    <row r="446" spans="1:6" x14ac:dyDescent="0.25">
      <c r="A446" s="4">
        <v>32</v>
      </c>
      <c r="B446" s="4" t="s">
        <v>6</v>
      </c>
      <c r="C446" s="4" t="s">
        <v>7</v>
      </c>
      <c r="D446" s="4" t="s">
        <v>8</v>
      </c>
      <c r="E446" s="4">
        <v>10</v>
      </c>
      <c r="F446" s="4">
        <v>190000</v>
      </c>
    </row>
    <row r="447" spans="1:6" x14ac:dyDescent="0.25">
      <c r="A447" s="4">
        <v>28</v>
      </c>
      <c r="B447" s="4" t="s">
        <v>9</v>
      </c>
      <c r="C447" s="4" t="s">
        <v>10</v>
      </c>
      <c r="D447" s="4" t="s">
        <v>43</v>
      </c>
      <c r="E447" s="4">
        <v>6</v>
      </c>
      <c r="F447" s="4">
        <v>155000</v>
      </c>
    </row>
    <row r="448" spans="1:6" x14ac:dyDescent="0.25">
      <c r="A448" s="4">
        <v>34</v>
      </c>
      <c r="B448" s="4" t="s">
        <v>6</v>
      </c>
      <c r="C448" s="4" t="s">
        <v>7</v>
      </c>
      <c r="D448" s="4" t="s">
        <v>8</v>
      </c>
      <c r="E448" s="4">
        <v>12</v>
      </c>
      <c r="F448" s="4">
        <v>195000</v>
      </c>
    </row>
    <row r="449" spans="1:6" x14ac:dyDescent="0.25">
      <c r="A449" s="4">
        <v>25</v>
      </c>
      <c r="B449" s="4" t="s">
        <v>9</v>
      </c>
      <c r="C449" s="4" t="s">
        <v>7</v>
      </c>
      <c r="D449" s="4" t="s">
        <v>11</v>
      </c>
      <c r="E449" s="4">
        <v>2</v>
      </c>
      <c r="F449" s="4">
        <v>90000</v>
      </c>
    </row>
    <row r="450" spans="1:6" x14ac:dyDescent="0.25">
      <c r="A450" s="4">
        <v>30</v>
      </c>
      <c r="B450" s="4" t="s">
        <v>6</v>
      </c>
      <c r="C450" s="4" t="s">
        <v>7</v>
      </c>
      <c r="D450" s="4" t="s">
        <v>17</v>
      </c>
      <c r="E450" s="4">
        <v>8</v>
      </c>
      <c r="F450" s="4">
        <v>185000</v>
      </c>
    </row>
    <row r="451" spans="1:6" x14ac:dyDescent="0.25">
      <c r="A451" s="4">
        <v>29</v>
      </c>
      <c r="B451" s="4" t="s">
        <v>9</v>
      </c>
      <c r="C451" s="4" t="s">
        <v>7</v>
      </c>
      <c r="D451" s="4" t="s">
        <v>11</v>
      </c>
      <c r="E451" s="4">
        <v>6</v>
      </c>
      <c r="F451" s="4">
        <v>120000</v>
      </c>
    </row>
    <row r="452" spans="1:6" x14ac:dyDescent="0.25">
      <c r="A452" s="4">
        <v>31</v>
      </c>
      <c r="B452" s="4" t="s">
        <v>6</v>
      </c>
      <c r="C452" s="4" t="s">
        <v>7</v>
      </c>
      <c r="D452" s="4" t="s">
        <v>8</v>
      </c>
      <c r="E452" s="4">
        <v>9</v>
      </c>
      <c r="F452" s="4">
        <v>180000</v>
      </c>
    </row>
    <row r="453" spans="1:6" x14ac:dyDescent="0.25">
      <c r="A453" s="4">
        <v>27</v>
      </c>
      <c r="B453" s="4" t="s">
        <v>9</v>
      </c>
      <c r="C453" s="4" t="s">
        <v>7</v>
      </c>
      <c r="D453" s="4" t="s">
        <v>11</v>
      </c>
      <c r="E453" s="4">
        <v>5</v>
      </c>
      <c r="F453" s="4">
        <v>125000</v>
      </c>
    </row>
    <row r="454" spans="1:6" x14ac:dyDescent="0.25">
      <c r="A454" s="4">
        <v>28</v>
      </c>
      <c r="B454" s="4" t="s">
        <v>6</v>
      </c>
      <c r="C454" s="4" t="s">
        <v>7</v>
      </c>
      <c r="D454" s="4" t="s">
        <v>78</v>
      </c>
      <c r="E454" s="4">
        <v>7</v>
      </c>
      <c r="F454" s="4">
        <v>175000</v>
      </c>
    </row>
    <row r="455" spans="1:6" x14ac:dyDescent="0.25">
      <c r="A455" s="4">
        <v>44</v>
      </c>
      <c r="B455" s="4" t="s">
        <v>6</v>
      </c>
      <c r="C455" s="4" t="s">
        <v>12</v>
      </c>
      <c r="D455" s="4" t="s">
        <v>187</v>
      </c>
      <c r="E455" s="4">
        <v>18</v>
      </c>
      <c r="F455" s="4">
        <v>190000</v>
      </c>
    </row>
    <row r="456" spans="1:6" x14ac:dyDescent="0.25">
      <c r="A456" s="4">
        <v>33</v>
      </c>
      <c r="B456" s="4" t="s">
        <v>9</v>
      </c>
      <c r="C456" s="4" t="s">
        <v>10</v>
      </c>
      <c r="D456" s="4" t="s">
        <v>209</v>
      </c>
      <c r="E456" s="4">
        <v>5</v>
      </c>
      <c r="F456" s="4">
        <v>110000</v>
      </c>
    </row>
    <row r="457" spans="1:6" x14ac:dyDescent="0.25">
      <c r="A457" s="4">
        <v>50</v>
      </c>
      <c r="B457" s="4" t="s">
        <v>6</v>
      </c>
      <c r="C457" s="4" t="s">
        <v>12</v>
      </c>
      <c r="D457" s="4" t="s">
        <v>189</v>
      </c>
      <c r="E457" s="4">
        <v>16</v>
      </c>
      <c r="F457" s="4">
        <v>195000</v>
      </c>
    </row>
    <row r="458" spans="1:6" x14ac:dyDescent="0.25">
      <c r="A458" s="4">
        <v>27</v>
      </c>
      <c r="B458" s="4" t="s">
        <v>9</v>
      </c>
      <c r="C458" s="4" t="s">
        <v>10</v>
      </c>
      <c r="D458" s="4" t="s">
        <v>190</v>
      </c>
      <c r="E458" s="4">
        <v>3</v>
      </c>
      <c r="F458" s="4">
        <v>100000</v>
      </c>
    </row>
    <row r="459" spans="1:6" x14ac:dyDescent="0.25">
      <c r="A459" s="4">
        <v>25</v>
      </c>
      <c r="B459" s="4" t="s">
        <v>6</v>
      </c>
      <c r="C459" s="4" t="s">
        <v>7</v>
      </c>
      <c r="D459" s="4" t="s">
        <v>191</v>
      </c>
      <c r="E459" s="4">
        <v>1</v>
      </c>
      <c r="F459" s="4">
        <v>60000</v>
      </c>
    </row>
    <row r="460" spans="1:6" x14ac:dyDescent="0.25">
      <c r="A460" s="4">
        <v>35</v>
      </c>
      <c r="B460" s="4" t="s">
        <v>6</v>
      </c>
      <c r="C460" s="4" t="s">
        <v>10</v>
      </c>
      <c r="D460" s="4" t="s">
        <v>78</v>
      </c>
      <c r="E460" s="4">
        <v>8</v>
      </c>
      <c r="F460" s="4">
        <v>155000</v>
      </c>
    </row>
    <row r="461" spans="1:6" x14ac:dyDescent="0.25">
      <c r="A461" s="4">
        <v>47</v>
      </c>
      <c r="B461" s="4" t="s">
        <v>9</v>
      </c>
      <c r="C461" s="4" t="s">
        <v>12</v>
      </c>
      <c r="D461" s="4" t="s">
        <v>190</v>
      </c>
      <c r="E461" s="4">
        <v>12</v>
      </c>
      <c r="F461" s="4">
        <v>175000</v>
      </c>
    </row>
    <row r="462" spans="1:6" x14ac:dyDescent="0.25">
      <c r="A462" s="4">
        <v>46</v>
      </c>
      <c r="B462" s="4" t="s">
        <v>9</v>
      </c>
      <c r="C462" s="4" t="s">
        <v>10</v>
      </c>
      <c r="D462" s="4" t="s">
        <v>189</v>
      </c>
      <c r="E462" s="4">
        <v>13</v>
      </c>
      <c r="F462" s="4">
        <v>180000</v>
      </c>
    </row>
    <row r="463" spans="1:6" x14ac:dyDescent="0.25">
      <c r="A463" s="4">
        <v>32</v>
      </c>
      <c r="B463" s="4" t="s">
        <v>6</v>
      </c>
      <c r="C463" s="4" t="s">
        <v>7</v>
      </c>
      <c r="D463" s="4" t="s">
        <v>209</v>
      </c>
      <c r="E463" s="4">
        <v>4</v>
      </c>
      <c r="F463" s="4">
        <v>95000</v>
      </c>
    </row>
    <row r="464" spans="1:6" x14ac:dyDescent="0.25">
      <c r="A464" s="4">
        <v>61</v>
      </c>
      <c r="B464" s="4" t="s">
        <v>6</v>
      </c>
      <c r="C464" s="4" t="s">
        <v>12</v>
      </c>
      <c r="D464" s="4" t="s">
        <v>187</v>
      </c>
      <c r="E464" s="4">
        <v>20</v>
      </c>
      <c r="F464" s="4">
        <v>200000</v>
      </c>
    </row>
    <row r="465" spans="1:6" x14ac:dyDescent="0.25">
      <c r="A465" s="4">
        <v>41</v>
      </c>
      <c r="B465" s="4" t="s">
        <v>6</v>
      </c>
      <c r="C465" s="4" t="s">
        <v>10</v>
      </c>
      <c r="D465" s="4" t="s">
        <v>78</v>
      </c>
      <c r="E465" s="4">
        <v>11</v>
      </c>
      <c r="F465" s="4">
        <v>165000</v>
      </c>
    </row>
    <row r="466" spans="1:6" x14ac:dyDescent="0.25">
      <c r="A466" s="4">
        <v>37</v>
      </c>
      <c r="B466" s="4" t="s">
        <v>6</v>
      </c>
      <c r="C466" s="4" t="s">
        <v>10</v>
      </c>
      <c r="D466" s="4" t="s">
        <v>189</v>
      </c>
      <c r="E466" s="4">
        <v>9</v>
      </c>
      <c r="F466" s="4">
        <v>145000</v>
      </c>
    </row>
    <row r="467" spans="1:6" x14ac:dyDescent="0.25">
      <c r="A467" s="4">
        <v>53</v>
      </c>
      <c r="B467" s="4" t="s">
        <v>6</v>
      </c>
      <c r="C467" s="4" t="s">
        <v>12</v>
      </c>
      <c r="D467" s="4" t="s">
        <v>187</v>
      </c>
      <c r="E467" s="4">
        <v>19</v>
      </c>
      <c r="F467" s="4">
        <v>195000</v>
      </c>
    </row>
    <row r="468" spans="1:6" x14ac:dyDescent="0.25">
      <c r="A468" s="4">
        <v>30</v>
      </c>
      <c r="B468" s="4" t="s">
        <v>9</v>
      </c>
      <c r="C468" s="4" t="s">
        <v>7</v>
      </c>
      <c r="D468" s="4" t="s">
        <v>191</v>
      </c>
      <c r="E468" s="4">
        <v>2</v>
      </c>
      <c r="F468" s="4">
        <v>75000</v>
      </c>
    </row>
    <row r="469" spans="1:6" x14ac:dyDescent="0.25">
      <c r="A469" s="4">
        <v>26</v>
      </c>
      <c r="B469" s="4" t="s">
        <v>9</v>
      </c>
      <c r="C469" s="4" t="s">
        <v>10</v>
      </c>
      <c r="D469" s="4" t="s">
        <v>209</v>
      </c>
      <c r="E469" s="4">
        <v>3</v>
      </c>
      <c r="F469" s="4">
        <v>90000</v>
      </c>
    </row>
    <row r="470" spans="1:6" x14ac:dyDescent="0.25">
      <c r="A470" s="4">
        <v>37</v>
      </c>
      <c r="B470" s="4" t="s">
        <v>9</v>
      </c>
      <c r="C470" s="4" t="s">
        <v>10</v>
      </c>
      <c r="D470" s="4" t="s">
        <v>78</v>
      </c>
      <c r="E470" s="4">
        <v>9</v>
      </c>
      <c r="F470" s="4">
        <v>155000</v>
      </c>
    </row>
    <row r="471" spans="1:6" x14ac:dyDescent="0.25">
      <c r="A471" s="4">
        <v>32</v>
      </c>
      <c r="B471" s="4" t="s">
        <v>6</v>
      </c>
      <c r="C471" s="4" t="s">
        <v>7</v>
      </c>
      <c r="D471" s="4" t="s">
        <v>190</v>
      </c>
      <c r="E471" s="4">
        <v>5</v>
      </c>
      <c r="F471" s="4">
        <v>115000</v>
      </c>
    </row>
    <row r="472" spans="1:6" x14ac:dyDescent="0.25">
      <c r="A472" s="4">
        <v>44</v>
      </c>
      <c r="B472" s="4" t="s">
        <v>9</v>
      </c>
      <c r="C472" s="4" t="s">
        <v>10</v>
      </c>
      <c r="D472" s="4" t="s">
        <v>78</v>
      </c>
      <c r="E472" s="4">
        <v>12</v>
      </c>
      <c r="F472" s="4">
        <v>170000</v>
      </c>
    </row>
    <row r="473" spans="1:6" x14ac:dyDescent="0.25">
      <c r="A473" s="4">
        <v>50</v>
      </c>
      <c r="B473" s="4" t="s">
        <v>9</v>
      </c>
      <c r="C473" s="4" t="s">
        <v>12</v>
      </c>
      <c r="D473" s="4" t="s">
        <v>187</v>
      </c>
      <c r="E473" s="4">
        <v>16</v>
      </c>
      <c r="F473" s="4">
        <v>190000</v>
      </c>
    </row>
    <row r="474" spans="1:6" x14ac:dyDescent="0.25">
      <c r="A474" s="4">
        <v>27</v>
      </c>
      <c r="B474" s="4" t="s">
        <v>6</v>
      </c>
      <c r="C474" s="4" t="s">
        <v>7</v>
      </c>
      <c r="D474" s="4" t="s">
        <v>189</v>
      </c>
      <c r="E474" s="4">
        <v>4</v>
      </c>
      <c r="F474" s="4">
        <v>115000</v>
      </c>
    </row>
    <row r="475" spans="1:6" x14ac:dyDescent="0.25">
      <c r="A475" s="4">
        <v>42</v>
      </c>
      <c r="B475" s="4" t="s">
        <v>6</v>
      </c>
      <c r="C475" s="4" t="s">
        <v>12</v>
      </c>
      <c r="D475" s="4" t="s">
        <v>190</v>
      </c>
      <c r="E475" s="4">
        <v>14</v>
      </c>
      <c r="F475" s="4">
        <v>180000</v>
      </c>
    </row>
    <row r="476" spans="1:6" x14ac:dyDescent="0.25">
      <c r="A476" s="4">
        <v>57</v>
      </c>
      <c r="B476" s="4" t="s">
        <v>6</v>
      </c>
      <c r="C476" s="4" t="s">
        <v>12</v>
      </c>
      <c r="D476" s="4" t="s">
        <v>187</v>
      </c>
      <c r="E476" s="4">
        <v>18</v>
      </c>
      <c r="F476" s="4">
        <v>195000</v>
      </c>
    </row>
    <row r="477" spans="1:6" x14ac:dyDescent="0.25">
      <c r="A477" s="4">
        <v>35</v>
      </c>
      <c r="B477" s="4" t="s">
        <v>6</v>
      </c>
      <c r="C477" s="4" t="s">
        <v>10</v>
      </c>
      <c r="D477" s="4" t="s">
        <v>78</v>
      </c>
      <c r="E477" s="4">
        <v>7</v>
      </c>
      <c r="F477" s="4">
        <v>140000</v>
      </c>
    </row>
    <row r="478" spans="1:6" x14ac:dyDescent="0.25">
      <c r="A478" s="4">
        <v>62</v>
      </c>
      <c r="B478" s="4" t="s">
        <v>6</v>
      </c>
      <c r="C478" s="4" t="s">
        <v>12</v>
      </c>
      <c r="D478" s="4" t="s">
        <v>187</v>
      </c>
      <c r="E478" s="4">
        <v>19</v>
      </c>
      <c r="F478" s="4">
        <v>200000</v>
      </c>
    </row>
    <row r="479" spans="1:6" x14ac:dyDescent="0.25">
      <c r="A479" s="4">
        <v>26</v>
      </c>
      <c r="B479" s="4" t="s">
        <v>9</v>
      </c>
      <c r="C479" s="4" t="s">
        <v>10</v>
      </c>
      <c r="D479" s="4" t="s">
        <v>209</v>
      </c>
      <c r="E479" s="4">
        <v>2</v>
      </c>
      <c r="F479" s="4">
        <v>70000</v>
      </c>
    </row>
    <row r="480" spans="1:6" x14ac:dyDescent="0.25">
      <c r="A480" s="4">
        <v>42</v>
      </c>
      <c r="B480" s="4" t="s">
        <v>9</v>
      </c>
      <c r="C480" s="4" t="s">
        <v>10</v>
      </c>
      <c r="D480" s="4" t="s">
        <v>189</v>
      </c>
      <c r="E480" s="4">
        <v>11</v>
      </c>
      <c r="F480" s="4">
        <v>170000</v>
      </c>
    </row>
    <row r="481" spans="1:6" x14ac:dyDescent="0.25">
      <c r="A481" s="4">
        <v>41</v>
      </c>
      <c r="B481" s="4" t="s">
        <v>9</v>
      </c>
      <c r="C481" s="4" t="s">
        <v>12</v>
      </c>
      <c r="D481" s="4" t="s">
        <v>187</v>
      </c>
      <c r="E481" s="4">
        <v>14</v>
      </c>
      <c r="F481" s="4">
        <v>185000</v>
      </c>
    </row>
    <row r="482" spans="1:6" x14ac:dyDescent="0.25">
      <c r="A482" s="4">
        <v>36</v>
      </c>
      <c r="B482" s="4" t="s">
        <v>9</v>
      </c>
      <c r="C482" s="4" t="s">
        <v>10</v>
      </c>
      <c r="D482" s="4" t="s">
        <v>190</v>
      </c>
      <c r="E482" s="4">
        <v>8</v>
      </c>
      <c r="F482" s="4">
        <v>140000</v>
      </c>
    </row>
    <row r="483" spans="1:6" x14ac:dyDescent="0.25">
      <c r="A483" s="4">
        <v>49</v>
      </c>
      <c r="B483" s="4" t="s">
        <v>6</v>
      </c>
      <c r="C483" s="4" t="s">
        <v>12</v>
      </c>
      <c r="D483" s="4" t="s">
        <v>187</v>
      </c>
      <c r="E483" s="4">
        <v>15</v>
      </c>
      <c r="F483" s="4">
        <v>185000</v>
      </c>
    </row>
    <row r="484" spans="1:6" x14ac:dyDescent="0.25">
      <c r="A484" s="4">
        <v>49</v>
      </c>
      <c r="B484" s="4" t="s">
        <v>6</v>
      </c>
      <c r="C484" s="4" t="s">
        <v>12</v>
      </c>
      <c r="D484" s="4" t="s">
        <v>189</v>
      </c>
      <c r="E484" s="4">
        <v>15</v>
      </c>
      <c r="F484" s="4">
        <v>185000</v>
      </c>
    </row>
    <row r="485" spans="1:6" x14ac:dyDescent="0.25">
      <c r="A485" s="4">
        <v>47</v>
      </c>
      <c r="B485" s="4" t="s">
        <v>6</v>
      </c>
      <c r="C485" s="4" t="s">
        <v>12</v>
      </c>
      <c r="D485" s="4" t="s">
        <v>187</v>
      </c>
      <c r="E485" s="4">
        <v>15</v>
      </c>
      <c r="F485" s="4">
        <v>180000</v>
      </c>
    </row>
    <row r="486" spans="1:6" x14ac:dyDescent="0.25">
      <c r="A486" s="4">
        <v>47</v>
      </c>
      <c r="B486" s="4" t="s">
        <v>6</v>
      </c>
      <c r="C486" s="4" t="s">
        <v>12</v>
      </c>
      <c r="D486" s="4" t="s">
        <v>78</v>
      </c>
      <c r="E486" s="4">
        <v>14</v>
      </c>
      <c r="F486" s="4">
        <v>175000</v>
      </c>
    </row>
    <row r="487" spans="1:6" x14ac:dyDescent="0.25">
      <c r="A487" s="4">
        <v>26</v>
      </c>
      <c r="B487" s="4" t="s">
        <v>6</v>
      </c>
      <c r="C487" s="4" t="s">
        <v>7</v>
      </c>
      <c r="D487" s="4" t="s">
        <v>191</v>
      </c>
      <c r="E487" s="4">
        <v>2</v>
      </c>
      <c r="F487" s="4">
        <v>70000</v>
      </c>
    </row>
    <row r="488" spans="1:6" x14ac:dyDescent="0.25">
      <c r="A488" s="4">
        <v>24</v>
      </c>
      <c r="B488" s="4" t="s">
        <v>9</v>
      </c>
      <c r="C488" s="4" t="s">
        <v>7</v>
      </c>
      <c r="D488" s="4" t="s">
        <v>209</v>
      </c>
      <c r="E488" s="4">
        <v>1</v>
      </c>
      <c r="F488" s="4">
        <v>60000</v>
      </c>
    </row>
    <row r="489" spans="1:6" x14ac:dyDescent="0.25">
      <c r="A489" s="4">
        <v>62</v>
      </c>
      <c r="B489" s="4" t="s">
        <v>6</v>
      </c>
      <c r="C489" s="4" t="s">
        <v>12</v>
      </c>
      <c r="D489" s="4" t="s">
        <v>187</v>
      </c>
      <c r="E489" s="4">
        <v>20</v>
      </c>
      <c r="F489" s="4">
        <v>200000</v>
      </c>
    </row>
    <row r="490" spans="1:6" x14ac:dyDescent="0.25">
      <c r="A490" s="4">
        <v>42</v>
      </c>
      <c r="B490" s="4" t="s">
        <v>6</v>
      </c>
      <c r="C490" s="4" t="s">
        <v>12</v>
      </c>
      <c r="D490" s="4" t="s">
        <v>78</v>
      </c>
      <c r="E490" s="4">
        <v>14</v>
      </c>
      <c r="F490" s="4">
        <v>170000</v>
      </c>
    </row>
    <row r="491" spans="1:6" x14ac:dyDescent="0.25">
      <c r="A491" s="4">
        <v>41</v>
      </c>
      <c r="B491" s="4" t="s">
        <v>9</v>
      </c>
      <c r="C491" s="4" t="s">
        <v>10</v>
      </c>
      <c r="D491" s="4" t="s">
        <v>189</v>
      </c>
      <c r="E491" s="4">
        <v>11</v>
      </c>
      <c r="F491" s="4">
        <v>165000</v>
      </c>
    </row>
    <row r="492" spans="1:6" x14ac:dyDescent="0.25">
      <c r="A492" s="4">
        <v>23</v>
      </c>
      <c r="B492" s="4" t="s">
        <v>6</v>
      </c>
      <c r="C492" s="4" t="s">
        <v>7</v>
      </c>
      <c r="D492" s="4" t="s">
        <v>190</v>
      </c>
      <c r="E492" s="4">
        <v>1</v>
      </c>
      <c r="F492" s="4">
        <v>55000</v>
      </c>
    </row>
    <row r="493" spans="1:6" x14ac:dyDescent="0.25">
      <c r="A493" s="4">
        <v>55</v>
      </c>
      <c r="B493" s="4" t="s">
        <v>6</v>
      </c>
      <c r="C493" s="4" t="s">
        <v>12</v>
      </c>
      <c r="D493" s="4" t="s">
        <v>187</v>
      </c>
      <c r="E493" s="4">
        <v>17</v>
      </c>
      <c r="F493" s="4">
        <v>190000</v>
      </c>
    </row>
    <row r="494" spans="1:6" x14ac:dyDescent="0.25">
      <c r="A494" s="4">
        <v>33</v>
      </c>
      <c r="B494" s="4" t="s">
        <v>9</v>
      </c>
      <c r="C494" s="4" t="s">
        <v>7</v>
      </c>
      <c r="D494" s="4" t="s">
        <v>191</v>
      </c>
      <c r="E494" s="4">
        <v>5</v>
      </c>
      <c r="F494" s="4">
        <v>105000</v>
      </c>
    </row>
    <row r="495" spans="1:6" x14ac:dyDescent="0.25">
      <c r="A495" s="4">
        <v>31</v>
      </c>
      <c r="B495" s="4" t="s">
        <v>6</v>
      </c>
      <c r="C495" s="4" t="s">
        <v>10</v>
      </c>
      <c r="D495" s="4" t="s">
        <v>190</v>
      </c>
      <c r="E495" s="4">
        <v>6</v>
      </c>
      <c r="F495" s="4">
        <v>130000</v>
      </c>
    </row>
    <row r="496" spans="1:6" x14ac:dyDescent="0.25">
      <c r="A496" s="4">
        <v>50</v>
      </c>
      <c r="B496" s="4" t="s">
        <v>9</v>
      </c>
      <c r="C496" s="4" t="s">
        <v>12</v>
      </c>
      <c r="D496" s="4" t="s">
        <v>187</v>
      </c>
      <c r="E496" s="4">
        <v>16</v>
      </c>
      <c r="F496" s="4">
        <v>185000</v>
      </c>
    </row>
    <row r="497" spans="1:6" x14ac:dyDescent="0.25">
      <c r="A497" s="4">
        <v>24</v>
      </c>
      <c r="B497" s="4" t="s">
        <v>9</v>
      </c>
      <c r="C497" s="4" t="s">
        <v>10</v>
      </c>
      <c r="D497" s="4" t="s">
        <v>209</v>
      </c>
      <c r="E497" s="4">
        <v>1</v>
      </c>
      <c r="F497" s="4">
        <v>60000</v>
      </c>
    </row>
    <row r="498" spans="1:6" x14ac:dyDescent="0.25">
      <c r="A498" s="4">
        <v>56</v>
      </c>
      <c r="B498" s="4" t="s">
        <v>6</v>
      </c>
      <c r="C498" s="4" t="s">
        <v>12</v>
      </c>
      <c r="D498" s="4" t="s">
        <v>187</v>
      </c>
      <c r="E498" s="4">
        <v>17</v>
      </c>
      <c r="F498" s="4">
        <v>195000</v>
      </c>
    </row>
    <row r="499" spans="1:6" x14ac:dyDescent="0.25">
      <c r="A499" s="4">
        <v>24</v>
      </c>
      <c r="B499" s="4" t="s">
        <v>6</v>
      </c>
      <c r="C499" s="4" t="s">
        <v>7</v>
      </c>
      <c r="D499" s="4" t="s">
        <v>191</v>
      </c>
      <c r="E499" s="4">
        <v>1</v>
      </c>
      <c r="F499" s="4">
        <v>60000</v>
      </c>
    </row>
    <row r="500" spans="1:6" x14ac:dyDescent="0.25">
      <c r="A500" s="4">
        <v>37</v>
      </c>
      <c r="B500" s="4" t="s">
        <v>6</v>
      </c>
      <c r="C500" s="4" t="s">
        <v>10</v>
      </c>
      <c r="D500" s="4" t="s">
        <v>78</v>
      </c>
      <c r="E500" s="4">
        <v>8</v>
      </c>
      <c r="F500" s="4">
        <v>150000</v>
      </c>
    </row>
    <row r="501" spans="1:6" x14ac:dyDescent="0.25">
      <c r="A501" s="4">
        <v>43</v>
      </c>
      <c r="B501" s="4" t="s">
        <v>9</v>
      </c>
      <c r="C501" s="4" t="s">
        <v>12</v>
      </c>
      <c r="D501" s="4" t="s">
        <v>189</v>
      </c>
      <c r="E501" s="4">
        <v>13</v>
      </c>
      <c r="F501" s="4">
        <v>180000</v>
      </c>
    </row>
    <row r="502" spans="1:6" x14ac:dyDescent="0.25">
      <c r="A502" s="4">
        <v>34</v>
      </c>
      <c r="B502" s="4" t="s">
        <v>6</v>
      </c>
      <c r="C502" s="4" t="s">
        <v>10</v>
      </c>
      <c r="D502" s="4" t="s">
        <v>209</v>
      </c>
      <c r="E502" s="4">
        <v>6</v>
      </c>
      <c r="F502" s="4">
        <v>125000</v>
      </c>
    </row>
    <row r="503" spans="1:6" x14ac:dyDescent="0.25">
      <c r="A503" s="4">
        <v>45</v>
      </c>
      <c r="B503" s="4" t="s">
        <v>6</v>
      </c>
      <c r="C503" s="4" t="s">
        <v>12</v>
      </c>
      <c r="D503" s="4" t="s">
        <v>187</v>
      </c>
      <c r="E503" s="4">
        <v>15</v>
      </c>
      <c r="F503" s="4">
        <v>185000</v>
      </c>
    </row>
    <row r="504" spans="1:6" x14ac:dyDescent="0.25">
      <c r="A504" s="4">
        <v>29</v>
      </c>
      <c r="B504" s="4" t="s">
        <v>6</v>
      </c>
      <c r="C504" s="4" t="s">
        <v>7</v>
      </c>
      <c r="D504" s="4" t="s">
        <v>190</v>
      </c>
      <c r="E504" s="4">
        <v>3</v>
      </c>
      <c r="F504" s="4">
        <v>90000</v>
      </c>
    </row>
    <row r="505" spans="1:6" x14ac:dyDescent="0.25">
      <c r="A505" s="4">
        <v>29</v>
      </c>
      <c r="B505" s="4" t="s">
        <v>6</v>
      </c>
      <c r="C505" s="4" t="s">
        <v>7</v>
      </c>
      <c r="D505" s="4" t="s">
        <v>191</v>
      </c>
      <c r="E505" s="4">
        <v>3</v>
      </c>
      <c r="F505" s="4">
        <v>80000</v>
      </c>
    </row>
    <row r="506" spans="1:6" x14ac:dyDescent="0.25">
      <c r="A506" s="4">
        <v>29</v>
      </c>
      <c r="B506" s="4" t="s">
        <v>9</v>
      </c>
      <c r="C506" s="4" t="s">
        <v>7</v>
      </c>
      <c r="D506" s="4" t="s">
        <v>209</v>
      </c>
      <c r="E506" s="4">
        <v>3</v>
      </c>
      <c r="F506" s="4">
        <v>85000</v>
      </c>
    </row>
    <row r="507" spans="1:6" x14ac:dyDescent="0.25">
      <c r="A507" s="4">
        <v>48</v>
      </c>
      <c r="B507" s="4" t="s">
        <v>6</v>
      </c>
      <c r="C507" s="4" t="s">
        <v>12</v>
      </c>
      <c r="D507" s="4" t="s">
        <v>189</v>
      </c>
      <c r="E507" s="4">
        <v>16</v>
      </c>
      <c r="F507" s="4">
        <v>190000</v>
      </c>
    </row>
    <row r="508" spans="1:6" x14ac:dyDescent="0.25">
      <c r="A508" s="4">
        <v>43</v>
      </c>
      <c r="B508" s="4" t="s">
        <v>9</v>
      </c>
      <c r="C508" s="4" t="s">
        <v>10</v>
      </c>
      <c r="D508" s="4" t="s">
        <v>187</v>
      </c>
      <c r="E508" s="4">
        <v>11</v>
      </c>
      <c r="F508" s="4">
        <v>160000</v>
      </c>
    </row>
    <row r="509" spans="1:6" x14ac:dyDescent="0.25">
      <c r="A509" s="4">
        <v>54</v>
      </c>
      <c r="B509" s="4" t="s">
        <v>6</v>
      </c>
      <c r="C509" s="4" t="s">
        <v>12</v>
      </c>
      <c r="D509" s="4" t="s">
        <v>187</v>
      </c>
      <c r="E509" s="4">
        <v>17</v>
      </c>
      <c r="F509" s="4">
        <v>195000</v>
      </c>
    </row>
    <row r="510" spans="1:6" x14ac:dyDescent="0.25">
      <c r="A510" s="4">
        <v>60</v>
      </c>
      <c r="B510" s="4" t="s">
        <v>6</v>
      </c>
      <c r="C510" s="4" t="s">
        <v>12</v>
      </c>
      <c r="D510" s="4" t="s">
        <v>187</v>
      </c>
      <c r="E510" s="4">
        <v>18</v>
      </c>
      <c r="F510" s="4">
        <v>195000</v>
      </c>
    </row>
    <row r="511" spans="1:6" x14ac:dyDescent="0.25">
      <c r="A511" s="4">
        <v>54</v>
      </c>
      <c r="B511" s="4" t="s">
        <v>9</v>
      </c>
      <c r="C511" s="4" t="s">
        <v>12</v>
      </c>
      <c r="D511" s="4" t="s">
        <v>187</v>
      </c>
      <c r="E511" s="4">
        <v>14</v>
      </c>
      <c r="F511" s="4">
        <v>190000</v>
      </c>
    </row>
    <row r="512" spans="1:6" x14ac:dyDescent="0.25">
      <c r="A512" s="4">
        <v>27</v>
      </c>
      <c r="B512" s="4" t="s">
        <v>9</v>
      </c>
      <c r="C512" s="4" t="s">
        <v>10</v>
      </c>
      <c r="D512" s="4" t="s">
        <v>190</v>
      </c>
      <c r="E512" s="4">
        <v>3</v>
      </c>
      <c r="F512" s="4">
        <v>95000</v>
      </c>
    </row>
    <row r="513" spans="1:6" x14ac:dyDescent="0.25">
      <c r="A513" s="4">
        <v>23</v>
      </c>
      <c r="B513" s="4" t="s">
        <v>6</v>
      </c>
      <c r="C513" s="4" t="s">
        <v>7</v>
      </c>
      <c r="D513" s="4" t="s">
        <v>209</v>
      </c>
      <c r="E513" s="4">
        <v>1</v>
      </c>
      <c r="F513" s="4">
        <v>55000</v>
      </c>
    </row>
    <row r="514" spans="1:6" x14ac:dyDescent="0.25">
      <c r="A514" s="4">
        <v>45</v>
      </c>
      <c r="B514" s="4" t="s">
        <v>6</v>
      </c>
      <c r="C514" s="4" t="s">
        <v>12</v>
      </c>
      <c r="D514" s="4" t="s">
        <v>78</v>
      </c>
      <c r="E514" s="4">
        <v>13</v>
      </c>
      <c r="F514" s="4">
        <v>185000</v>
      </c>
    </row>
    <row r="515" spans="1:6" x14ac:dyDescent="0.25">
      <c r="A515" s="4">
        <v>32</v>
      </c>
      <c r="B515" s="4" t="s">
        <v>9</v>
      </c>
      <c r="C515" s="4" t="s">
        <v>10</v>
      </c>
      <c r="D515" s="4" t="s">
        <v>190</v>
      </c>
      <c r="E515" s="4">
        <v>5</v>
      </c>
      <c r="F515" s="4">
        <v>120000</v>
      </c>
    </row>
    <row r="516" spans="1:6" x14ac:dyDescent="0.25">
      <c r="A516" s="4">
        <v>57</v>
      </c>
      <c r="B516" s="4" t="s">
        <v>6</v>
      </c>
      <c r="C516" s="4" t="s">
        <v>12</v>
      </c>
      <c r="D516" s="4" t="s">
        <v>187</v>
      </c>
      <c r="E516" s="4">
        <v>16</v>
      </c>
      <c r="F516" s="4">
        <v>195000</v>
      </c>
    </row>
    <row r="517" spans="1:6" x14ac:dyDescent="0.25">
      <c r="A517" s="4">
        <v>47</v>
      </c>
      <c r="B517" s="4" t="s">
        <v>6</v>
      </c>
      <c r="C517" s="4" t="s">
        <v>12</v>
      </c>
      <c r="D517" s="4" t="s">
        <v>187</v>
      </c>
      <c r="E517" s="4">
        <v>14</v>
      </c>
      <c r="F517" s="4">
        <v>175000</v>
      </c>
    </row>
    <row r="518" spans="1:6" x14ac:dyDescent="0.25">
      <c r="A518" s="4">
        <v>25</v>
      </c>
      <c r="B518" s="4" t="s">
        <v>9</v>
      </c>
      <c r="C518" s="4" t="s">
        <v>10</v>
      </c>
      <c r="D518" s="4" t="s">
        <v>209</v>
      </c>
      <c r="E518" s="4">
        <v>2</v>
      </c>
      <c r="F518" s="4">
        <v>75000</v>
      </c>
    </row>
    <row r="519" spans="1:6" x14ac:dyDescent="0.25">
      <c r="A519" s="4">
        <v>58</v>
      </c>
      <c r="B519" s="4" t="s">
        <v>6</v>
      </c>
      <c r="C519" s="4" t="s">
        <v>12</v>
      </c>
      <c r="D519" s="4" t="s">
        <v>187</v>
      </c>
      <c r="E519" s="4">
        <v>17</v>
      </c>
      <c r="F519" s="4">
        <v>200000</v>
      </c>
    </row>
    <row r="520" spans="1:6" x14ac:dyDescent="0.25">
      <c r="A520" s="4">
        <v>41</v>
      </c>
      <c r="B520" s="4" t="s">
        <v>9</v>
      </c>
      <c r="C520" s="4" t="s">
        <v>10</v>
      </c>
      <c r="D520" s="4" t="s">
        <v>78</v>
      </c>
      <c r="E520" s="4">
        <v>12</v>
      </c>
      <c r="F520" s="4">
        <v>160000</v>
      </c>
    </row>
    <row r="521" spans="1:6" x14ac:dyDescent="0.25">
      <c r="A521" s="4">
        <v>41</v>
      </c>
      <c r="B521" s="4" t="s">
        <v>6</v>
      </c>
      <c r="C521" s="4" t="s">
        <v>12</v>
      </c>
      <c r="D521" s="4" t="s">
        <v>187</v>
      </c>
      <c r="E521" s="4">
        <v>12</v>
      </c>
      <c r="F521" s="4">
        <v>175000</v>
      </c>
    </row>
    <row r="522" spans="1:6" x14ac:dyDescent="0.25">
      <c r="A522" s="4">
        <v>47</v>
      </c>
      <c r="B522" s="4" t="s">
        <v>6</v>
      </c>
      <c r="C522" s="4" t="s">
        <v>12</v>
      </c>
      <c r="D522" s="4" t="s">
        <v>78</v>
      </c>
      <c r="E522" s="4">
        <v>15</v>
      </c>
      <c r="F522" s="4">
        <v>180000</v>
      </c>
    </row>
    <row r="523" spans="1:6" x14ac:dyDescent="0.25">
      <c r="A523" s="4">
        <v>32</v>
      </c>
      <c r="B523" s="4" t="s">
        <v>6</v>
      </c>
      <c r="C523" s="4" t="s">
        <v>7</v>
      </c>
      <c r="D523" s="4" t="s">
        <v>190</v>
      </c>
      <c r="E523" s="4">
        <v>5</v>
      </c>
      <c r="F523" s="4">
        <v>120000</v>
      </c>
    </row>
    <row r="524" spans="1:6" x14ac:dyDescent="0.25">
      <c r="A524" s="4">
        <v>45</v>
      </c>
      <c r="B524" s="4" t="s">
        <v>6</v>
      </c>
      <c r="C524" s="4" t="s">
        <v>12</v>
      </c>
      <c r="D524" s="4" t="s">
        <v>189</v>
      </c>
      <c r="E524" s="4">
        <v>14</v>
      </c>
      <c r="F524" s="4">
        <v>185000</v>
      </c>
    </row>
    <row r="525" spans="1:6" x14ac:dyDescent="0.25">
      <c r="A525" s="4">
        <v>53</v>
      </c>
      <c r="B525" s="4" t="s">
        <v>6</v>
      </c>
      <c r="C525" s="4" t="s">
        <v>12</v>
      </c>
      <c r="D525" s="4" t="s">
        <v>187</v>
      </c>
      <c r="E525" s="4">
        <v>18</v>
      </c>
      <c r="F525" s="4">
        <v>195000</v>
      </c>
    </row>
    <row r="526" spans="1:6" x14ac:dyDescent="0.25">
      <c r="A526" s="4">
        <v>47</v>
      </c>
      <c r="B526" s="4" t="s">
        <v>9</v>
      </c>
      <c r="C526" s="4" t="s">
        <v>12</v>
      </c>
      <c r="D526" s="4" t="s">
        <v>78</v>
      </c>
      <c r="E526" s="4">
        <v>14</v>
      </c>
      <c r="F526" s="4">
        <v>170000</v>
      </c>
    </row>
    <row r="527" spans="1:6" x14ac:dyDescent="0.25">
      <c r="A527" s="4">
        <v>23</v>
      </c>
      <c r="B527" s="4" t="s">
        <v>6</v>
      </c>
      <c r="C527" s="4" t="s">
        <v>7</v>
      </c>
      <c r="D527" s="4" t="s">
        <v>191</v>
      </c>
      <c r="E527" s="4">
        <v>1</v>
      </c>
      <c r="F527" s="4">
        <v>55000</v>
      </c>
    </row>
    <row r="528" spans="1:6" x14ac:dyDescent="0.25">
      <c r="A528" s="4">
        <v>33</v>
      </c>
      <c r="B528" s="4" t="s">
        <v>6</v>
      </c>
      <c r="C528" s="4" t="s">
        <v>10</v>
      </c>
      <c r="D528" s="4" t="s">
        <v>209</v>
      </c>
      <c r="E528" s="4">
        <v>6</v>
      </c>
      <c r="F528" s="4">
        <v>130000</v>
      </c>
    </row>
    <row r="529" spans="1:6" x14ac:dyDescent="0.25">
      <c r="A529" s="4">
        <v>42</v>
      </c>
      <c r="B529" s="4" t="s">
        <v>6</v>
      </c>
      <c r="C529" s="4" t="s">
        <v>12</v>
      </c>
      <c r="D529" s="4" t="s">
        <v>187</v>
      </c>
      <c r="E529" s="4">
        <v>14</v>
      </c>
      <c r="F529" s="4">
        <v>180000</v>
      </c>
    </row>
    <row r="530" spans="1:6" x14ac:dyDescent="0.25">
      <c r="A530" s="4">
        <v>37</v>
      </c>
      <c r="B530" s="4" t="s">
        <v>6</v>
      </c>
      <c r="C530" s="4" t="s">
        <v>10</v>
      </c>
      <c r="D530" s="4" t="s">
        <v>78</v>
      </c>
      <c r="E530" s="4">
        <v>9</v>
      </c>
      <c r="F530" s="4">
        <v>145000</v>
      </c>
    </row>
    <row r="531" spans="1:6" x14ac:dyDescent="0.25">
      <c r="A531" s="4">
        <v>44</v>
      </c>
      <c r="B531" s="4" t="s">
        <v>9</v>
      </c>
      <c r="C531" s="4" t="s">
        <v>10</v>
      </c>
      <c r="D531" s="4" t="s">
        <v>189</v>
      </c>
      <c r="E531" s="4">
        <v>12</v>
      </c>
      <c r="F531" s="4">
        <v>170000</v>
      </c>
    </row>
    <row r="532" spans="1:6" x14ac:dyDescent="0.25">
      <c r="A532" s="4">
        <v>38</v>
      </c>
      <c r="B532" s="4" t="s">
        <v>9</v>
      </c>
      <c r="C532" s="4" t="s">
        <v>10</v>
      </c>
      <c r="D532" s="4" t="s">
        <v>209</v>
      </c>
      <c r="E532" s="4">
        <v>10</v>
      </c>
      <c r="F532" s="4">
        <v>155000</v>
      </c>
    </row>
    <row r="533" spans="1:6" x14ac:dyDescent="0.25">
      <c r="A533" s="4">
        <v>34</v>
      </c>
      <c r="B533" s="4" t="s">
        <v>6</v>
      </c>
      <c r="C533" s="4" t="s">
        <v>10</v>
      </c>
      <c r="D533" s="4" t="s">
        <v>190</v>
      </c>
      <c r="E533" s="4">
        <v>6</v>
      </c>
      <c r="F533" s="4">
        <v>125000</v>
      </c>
    </row>
    <row r="534" spans="1:6" x14ac:dyDescent="0.25">
      <c r="A534" s="4">
        <v>46</v>
      </c>
      <c r="B534" s="4" t="s">
        <v>9</v>
      </c>
      <c r="C534" s="4" t="s">
        <v>12</v>
      </c>
      <c r="D534" s="4" t="s">
        <v>187</v>
      </c>
      <c r="E534" s="4">
        <v>14</v>
      </c>
      <c r="F534" s="4">
        <v>180000</v>
      </c>
    </row>
    <row r="535" spans="1:6" x14ac:dyDescent="0.25">
      <c r="A535" s="4">
        <v>30</v>
      </c>
      <c r="B535" s="4" t="s">
        <v>6</v>
      </c>
      <c r="C535" s="4" t="s">
        <v>7</v>
      </c>
      <c r="D535" s="4" t="s">
        <v>209</v>
      </c>
      <c r="E535" s="4">
        <v>4</v>
      </c>
      <c r="F535" s="4">
        <v>95000</v>
      </c>
    </row>
    <row r="536" spans="1:6" x14ac:dyDescent="0.25">
      <c r="A536" s="4">
        <v>44</v>
      </c>
      <c r="B536" s="4" t="s">
        <v>9</v>
      </c>
      <c r="C536" s="4" t="s">
        <v>10</v>
      </c>
      <c r="D536" s="4" t="s">
        <v>78</v>
      </c>
      <c r="E536" s="4">
        <v>11</v>
      </c>
      <c r="F536" s="4">
        <v>170000</v>
      </c>
    </row>
    <row r="537" spans="1:6" x14ac:dyDescent="0.25">
      <c r="A537" s="4">
        <v>42</v>
      </c>
      <c r="B537" s="4" t="s">
        <v>6</v>
      </c>
      <c r="C537" s="4" t="s">
        <v>12</v>
      </c>
      <c r="D537" s="4" t="s">
        <v>189</v>
      </c>
      <c r="E537" s="4">
        <v>14</v>
      </c>
      <c r="F537" s="4">
        <v>175000</v>
      </c>
    </row>
    <row r="538" spans="1:6" x14ac:dyDescent="0.25">
      <c r="A538" s="4">
        <v>27</v>
      </c>
      <c r="B538" s="4" t="s">
        <v>6</v>
      </c>
      <c r="C538" s="4" t="s">
        <v>7</v>
      </c>
      <c r="D538" s="4" t="s">
        <v>191</v>
      </c>
      <c r="E538" s="4">
        <v>3</v>
      </c>
      <c r="F538" s="4">
        <v>80000</v>
      </c>
    </row>
    <row r="539" spans="1:6" x14ac:dyDescent="0.25">
      <c r="A539" s="4">
        <v>54</v>
      </c>
      <c r="B539" s="4" t="s">
        <v>6</v>
      </c>
      <c r="C539" s="4" t="s">
        <v>12</v>
      </c>
      <c r="D539" s="4" t="s">
        <v>187</v>
      </c>
      <c r="E539" s="4">
        <v>18</v>
      </c>
      <c r="F539" s="4">
        <v>195000</v>
      </c>
    </row>
    <row r="540" spans="1:6" x14ac:dyDescent="0.25">
      <c r="A540" s="4">
        <v>38</v>
      </c>
      <c r="B540" s="4" t="s">
        <v>6</v>
      </c>
      <c r="C540" s="4" t="s">
        <v>10</v>
      </c>
      <c r="D540" s="4" t="s">
        <v>78</v>
      </c>
      <c r="E540" s="4">
        <v>10</v>
      </c>
      <c r="F540" s="4">
        <v>155000</v>
      </c>
    </row>
    <row r="541" spans="1:6" x14ac:dyDescent="0.25">
      <c r="A541" s="4">
        <v>31</v>
      </c>
      <c r="B541" s="4" t="s">
        <v>6</v>
      </c>
      <c r="C541" s="4" t="s">
        <v>10</v>
      </c>
      <c r="D541" s="4" t="s">
        <v>189</v>
      </c>
      <c r="E541" s="4">
        <v>6</v>
      </c>
      <c r="F541" s="4">
        <v>125000</v>
      </c>
    </row>
    <row r="542" spans="1:6" x14ac:dyDescent="0.25">
      <c r="A542" s="4">
        <v>28</v>
      </c>
      <c r="B542" s="4" t="s">
        <v>9</v>
      </c>
      <c r="C542" s="4" t="s">
        <v>10</v>
      </c>
      <c r="D542" s="4" t="s">
        <v>190</v>
      </c>
      <c r="E542" s="4">
        <v>4</v>
      </c>
      <c r="F542" s="4">
        <v>110000</v>
      </c>
    </row>
    <row r="543" spans="1:6" x14ac:dyDescent="0.25">
      <c r="A543" s="4">
        <v>30</v>
      </c>
      <c r="B543" s="4" t="s">
        <v>9</v>
      </c>
      <c r="C543" s="4" t="s">
        <v>10</v>
      </c>
      <c r="D543" s="4" t="s">
        <v>209</v>
      </c>
      <c r="E543" s="4">
        <v>6</v>
      </c>
      <c r="F543" s="4">
        <v>130000</v>
      </c>
    </row>
    <row r="544" spans="1:6" x14ac:dyDescent="0.25">
      <c r="A544" s="4">
        <v>54</v>
      </c>
      <c r="B544" s="4" t="s">
        <v>6</v>
      </c>
      <c r="C544" s="4" t="s">
        <v>12</v>
      </c>
      <c r="D544" s="4" t="s">
        <v>187</v>
      </c>
      <c r="E544" s="4">
        <v>16</v>
      </c>
      <c r="F544" s="4">
        <v>190000</v>
      </c>
    </row>
    <row r="545" spans="1:6" x14ac:dyDescent="0.25">
      <c r="A545" s="4">
        <v>37</v>
      </c>
      <c r="B545" s="4" t="s">
        <v>6</v>
      </c>
      <c r="C545" s="4" t="s">
        <v>10</v>
      </c>
      <c r="D545" s="4" t="s">
        <v>78</v>
      </c>
      <c r="E545" s="4">
        <v>9</v>
      </c>
      <c r="F545" s="4">
        <v>150000</v>
      </c>
    </row>
    <row r="546" spans="1:6" x14ac:dyDescent="0.25">
      <c r="A546" s="4">
        <v>31</v>
      </c>
      <c r="B546" s="4" t="s">
        <v>6</v>
      </c>
      <c r="C546" s="4" t="s">
        <v>10</v>
      </c>
      <c r="D546" s="4" t="s">
        <v>78</v>
      </c>
      <c r="E546" s="4">
        <v>7</v>
      </c>
      <c r="F546" s="4">
        <v>140000</v>
      </c>
    </row>
    <row r="547" spans="1:6" x14ac:dyDescent="0.25">
      <c r="A547" s="4">
        <v>58</v>
      </c>
      <c r="B547" s="4" t="s">
        <v>9</v>
      </c>
      <c r="C547" s="4" t="s">
        <v>12</v>
      </c>
      <c r="D547" s="4" t="s">
        <v>187</v>
      </c>
      <c r="E547" s="4">
        <v>17</v>
      </c>
      <c r="F547" s="4">
        <v>195000</v>
      </c>
    </row>
    <row r="548" spans="1:6" x14ac:dyDescent="0.25">
      <c r="A548" s="4">
        <v>23</v>
      </c>
      <c r="B548" s="4" t="s">
        <v>9</v>
      </c>
      <c r="C548" s="4" t="s">
        <v>7</v>
      </c>
      <c r="D548" s="4" t="s">
        <v>209</v>
      </c>
      <c r="E548" s="4">
        <v>1</v>
      </c>
      <c r="F548" s="4">
        <v>55000</v>
      </c>
    </row>
    <row r="549" spans="1:6" x14ac:dyDescent="0.25">
      <c r="A549" s="4">
        <v>52</v>
      </c>
      <c r="B549" s="4" t="s">
        <v>9</v>
      </c>
      <c r="C549" s="4" t="s">
        <v>12</v>
      </c>
      <c r="D549" s="4" t="s">
        <v>187</v>
      </c>
      <c r="E549" s="4">
        <v>16</v>
      </c>
      <c r="F549" s="4">
        <v>190000</v>
      </c>
    </row>
    <row r="550" spans="1:6" x14ac:dyDescent="0.25">
      <c r="A550" s="4">
        <v>32</v>
      </c>
      <c r="B550" s="4" t="s">
        <v>9</v>
      </c>
      <c r="C550" s="4" t="s">
        <v>10</v>
      </c>
      <c r="D550" s="4" t="s">
        <v>190</v>
      </c>
      <c r="E550" s="4">
        <v>6</v>
      </c>
      <c r="F550" s="4">
        <v>130000</v>
      </c>
    </row>
    <row r="551" spans="1:6" x14ac:dyDescent="0.25">
      <c r="A551" s="4">
        <v>32</v>
      </c>
      <c r="B551" s="4" t="s">
        <v>6</v>
      </c>
      <c r="C551" s="4" t="s">
        <v>10</v>
      </c>
      <c r="D551" s="4" t="s">
        <v>209</v>
      </c>
      <c r="E551" s="4">
        <v>6</v>
      </c>
      <c r="F551" s="4">
        <v>130000</v>
      </c>
    </row>
    <row r="552" spans="1:6" x14ac:dyDescent="0.25">
      <c r="A552" s="4">
        <v>34</v>
      </c>
      <c r="B552" s="4" t="s">
        <v>6</v>
      </c>
      <c r="C552" s="4" t="s">
        <v>10</v>
      </c>
      <c r="D552" s="4" t="s">
        <v>190</v>
      </c>
      <c r="E552" s="4">
        <v>7</v>
      </c>
      <c r="F552" s="4">
        <v>140000</v>
      </c>
    </row>
    <row r="553" spans="1:6" x14ac:dyDescent="0.25">
      <c r="A553" s="4">
        <v>28</v>
      </c>
      <c r="B553" s="4" t="s">
        <v>6</v>
      </c>
      <c r="C553" s="4" t="s">
        <v>7</v>
      </c>
      <c r="D553" s="4" t="s">
        <v>191</v>
      </c>
      <c r="E553" s="4">
        <v>2</v>
      </c>
      <c r="F553" s="4">
        <v>70000</v>
      </c>
    </row>
    <row r="554" spans="1:6" x14ac:dyDescent="0.25">
      <c r="A554" s="4">
        <v>44</v>
      </c>
      <c r="B554" s="4" t="s">
        <v>6</v>
      </c>
      <c r="C554" s="4" t="s">
        <v>10</v>
      </c>
      <c r="D554" s="4" t="s">
        <v>189</v>
      </c>
      <c r="E554" s="4">
        <v>11</v>
      </c>
      <c r="F554" s="4">
        <v>170000</v>
      </c>
    </row>
    <row r="555" spans="1:6" x14ac:dyDescent="0.25">
      <c r="A555" s="4">
        <v>46</v>
      </c>
      <c r="B555" s="4" t="s">
        <v>6</v>
      </c>
      <c r="C555" s="4" t="s">
        <v>12</v>
      </c>
      <c r="D555" s="4" t="s">
        <v>187</v>
      </c>
      <c r="E555" s="4">
        <v>14</v>
      </c>
      <c r="F555" s="4">
        <v>180000</v>
      </c>
    </row>
    <row r="556" spans="1:6" x14ac:dyDescent="0.25">
      <c r="A556" s="4">
        <v>27</v>
      </c>
      <c r="B556" s="4" t="s">
        <v>9</v>
      </c>
      <c r="C556" s="4" t="s">
        <v>10</v>
      </c>
      <c r="D556" s="4" t="s">
        <v>209</v>
      </c>
      <c r="E556" s="4">
        <v>2</v>
      </c>
      <c r="F556" s="4">
        <v>70000</v>
      </c>
    </row>
    <row r="557" spans="1:6" x14ac:dyDescent="0.25">
      <c r="A557" s="4">
        <v>23</v>
      </c>
      <c r="B557" s="4" t="s">
        <v>9</v>
      </c>
      <c r="C557" s="4" t="s">
        <v>7</v>
      </c>
      <c r="D557" s="4" t="s">
        <v>191</v>
      </c>
      <c r="E557" s="4">
        <v>1</v>
      </c>
      <c r="F557" s="4">
        <v>55000</v>
      </c>
    </row>
    <row r="558" spans="1:6" x14ac:dyDescent="0.25">
      <c r="A558" s="4">
        <v>43</v>
      </c>
      <c r="B558" s="4" t="s">
        <v>6</v>
      </c>
      <c r="C558" s="4" t="s">
        <v>12</v>
      </c>
      <c r="D558" s="4" t="s">
        <v>187</v>
      </c>
      <c r="E558" s="4">
        <v>13</v>
      </c>
      <c r="F558" s="4">
        <v>180000</v>
      </c>
    </row>
    <row r="559" spans="1:6" x14ac:dyDescent="0.25">
      <c r="A559" s="4">
        <v>28</v>
      </c>
      <c r="B559" s="4" t="s">
        <v>9</v>
      </c>
      <c r="C559" s="4" t="s">
        <v>7</v>
      </c>
      <c r="D559" s="4" t="s">
        <v>191</v>
      </c>
      <c r="E559" s="4">
        <v>2</v>
      </c>
      <c r="F559" s="4">
        <v>70000</v>
      </c>
    </row>
    <row r="560" spans="1:6" x14ac:dyDescent="0.25">
      <c r="A560" s="4">
        <v>43</v>
      </c>
      <c r="B560" s="4" t="s">
        <v>6</v>
      </c>
      <c r="C560" s="4" t="s">
        <v>10</v>
      </c>
      <c r="D560" s="4" t="s">
        <v>189</v>
      </c>
      <c r="E560" s="4">
        <v>12</v>
      </c>
      <c r="F560" s="4">
        <v>165000</v>
      </c>
    </row>
    <row r="561" spans="1:6" x14ac:dyDescent="0.25">
      <c r="A561" s="4">
        <v>43</v>
      </c>
      <c r="B561" s="4" t="s">
        <v>6</v>
      </c>
      <c r="C561" s="4" t="s">
        <v>12</v>
      </c>
      <c r="D561" s="4" t="s">
        <v>189</v>
      </c>
      <c r="E561" s="4">
        <v>13</v>
      </c>
      <c r="F561" s="4">
        <v>185000</v>
      </c>
    </row>
    <row r="562" spans="1:6" x14ac:dyDescent="0.25">
      <c r="A562" s="4">
        <v>36</v>
      </c>
      <c r="B562" s="4" t="s">
        <v>6</v>
      </c>
      <c r="C562" s="4" t="s">
        <v>10</v>
      </c>
      <c r="D562" s="4" t="s">
        <v>78</v>
      </c>
      <c r="E562" s="4">
        <v>7</v>
      </c>
      <c r="F562" s="4">
        <v>140000</v>
      </c>
    </row>
    <row r="563" spans="1:6" x14ac:dyDescent="0.25">
      <c r="A563" s="4">
        <v>28</v>
      </c>
      <c r="B563" s="4" t="s">
        <v>9</v>
      </c>
      <c r="C563" s="4" t="s">
        <v>7</v>
      </c>
      <c r="D563" s="4" t="s">
        <v>191</v>
      </c>
      <c r="E563" s="4">
        <v>3</v>
      </c>
      <c r="F563" s="4">
        <v>80000</v>
      </c>
    </row>
    <row r="564" spans="1:6" x14ac:dyDescent="0.25">
      <c r="A564" s="4">
        <v>28</v>
      </c>
      <c r="B564" s="4" t="s">
        <v>9</v>
      </c>
      <c r="C564" s="4" t="s">
        <v>10</v>
      </c>
      <c r="D564" s="4" t="s">
        <v>209</v>
      </c>
      <c r="E564" s="4">
        <v>3</v>
      </c>
      <c r="F564" s="4">
        <v>90000</v>
      </c>
    </row>
    <row r="565" spans="1:6" x14ac:dyDescent="0.25">
      <c r="A565" s="4">
        <v>43</v>
      </c>
      <c r="B565" s="4" t="s">
        <v>6</v>
      </c>
      <c r="C565" s="4" t="s">
        <v>12</v>
      </c>
      <c r="D565" s="4" t="s">
        <v>78</v>
      </c>
      <c r="E565" s="4">
        <v>12</v>
      </c>
      <c r="F565" s="4">
        <v>170000</v>
      </c>
    </row>
    <row r="566" spans="1:6" x14ac:dyDescent="0.25">
      <c r="A566" s="4">
        <v>44</v>
      </c>
      <c r="B566" s="4" t="s">
        <v>6</v>
      </c>
      <c r="C566" s="4" t="s">
        <v>12</v>
      </c>
      <c r="D566" s="4" t="s">
        <v>189</v>
      </c>
      <c r="E566" s="4">
        <v>12</v>
      </c>
      <c r="F566" s="4">
        <v>170000</v>
      </c>
    </row>
    <row r="567" spans="1:6" x14ac:dyDescent="0.25">
      <c r="A567" s="4">
        <v>37</v>
      </c>
      <c r="B567" s="4" t="s">
        <v>6</v>
      </c>
      <c r="C567" s="4" t="s">
        <v>10</v>
      </c>
      <c r="D567" s="4" t="s">
        <v>78</v>
      </c>
      <c r="E567" s="4">
        <v>10</v>
      </c>
      <c r="F567" s="4">
        <v>155000</v>
      </c>
    </row>
    <row r="568" spans="1:6" x14ac:dyDescent="0.25">
      <c r="A568" s="4">
        <v>56</v>
      </c>
      <c r="B568" s="4" t="s">
        <v>6</v>
      </c>
      <c r="C568" s="4" t="s">
        <v>12</v>
      </c>
      <c r="D568" s="4" t="s">
        <v>187</v>
      </c>
      <c r="E568" s="4">
        <v>18</v>
      </c>
      <c r="F568" s="4">
        <v>195000</v>
      </c>
    </row>
    <row r="569" spans="1:6" x14ac:dyDescent="0.25">
      <c r="A569" s="4">
        <v>27</v>
      </c>
      <c r="B569" s="4" t="s">
        <v>6</v>
      </c>
      <c r="C569" s="4" t="s">
        <v>7</v>
      </c>
      <c r="D569" s="4" t="s">
        <v>191</v>
      </c>
      <c r="E569" s="4">
        <v>2</v>
      </c>
      <c r="F569" s="4">
        <v>70000</v>
      </c>
    </row>
    <row r="570" spans="1:6" x14ac:dyDescent="0.25">
      <c r="A570" s="4">
        <v>31</v>
      </c>
      <c r="B570" s="4" t="s">
        <v>6</v>
      </c>
      <c r="C570" s="4" t="s">
        <v>10</v>
      </c>
      <c r="D570" s="4" t="s">
        <v>190</v>
      </c>
      <c r="E570" s="4">
        <v>7</v>
      </c>
      <c r="F570" s="4">
        <v>140000</v>
      </c>
    </row>
    <row r="571" spans="1:6" x14ac:dyDescent="0.25">
      <c r="A571" s="4">
        <v>50</v>
      </c>
      <c r="B571" s="4" t="s">
        <v>6</v>
      </c>
      <c r="C571" s="4" t="s">
        <v>12</v>
      </c>
      <c r="D571" s="4" t="s">
        <v>187</v>
      </c>
      <c r="E571" s="4">
        <v>16</v>
      </c>
      <c r="F571" s="4">
        <v>190000</v>
      </c>
    </row>
    <row r="572" spans="1:6" x14ac:dyDescent="0.25">
      <c r="A572" s="4">
        <v>33</v>
      </c>
      <c r="B572" s="4" t="s">
        <v>6</v>
      </c>
      <c r="C572" s="4" t="s">
        <v>10</v>
      </c>
      <c r="D572" s="4" t="s">
        <v>190</v>
      </c>
      <c r="E572" s="4">
        <v>6</v>
      </c>
      <c r="F572" s="4">
        <v>130000</v>
      </c>
    </row>
    <row r="573" spans="1:6" x14ac:dyDescent="0.25">
      <c r="A573" s="4">
        <v>41</v>
      </c>
      <c r="B573" s="4" t="s">
        <v>6</v>
      </c>
      <c r="C573" s="4" t="s">
        <v>12</v>
      </c>
      <c r="D573" s="4" t="s">
        <v>189</v>
      </c>
      <c r="E573" s="4">
        <v>12</v>
      </c>
      <c r="F573" s="4">
        <v>165000</v>
      </c>
    </row>
    <row r="574" spans="1:6" x14ac:dyDescent="0.25">
      <c r="A574" s="4">
        <v>24</v>
      </c>
      <c r="B574" s="4" t="s">
        <v>9</v>
      </c>
      <c r="C574" s="4" t="s">
        <v>7</v>
      </c>
      <c r="D574" s="4" t="s">
        <v>191</v>
      </c>
      <c r="E574" s="4">
        <v>1</v>
      </c>
      <c r="F574" s="4">
        <v>55000</v>
      </c>
    </row>
    <row r="575" spans="1:6" x14ac:dyDescent="0.25">
      <c r="A575" s="4">
        <v>43</v>
      </c>
      <c r="B575" s="4" t="s">
        <v>6</v>
      </c>
      <c r="C575" s="4" t="s">
        <v>12</v>
      </c>
      <c r="D575" s="4" t="s">
        <v>189</v>
      </c>
      <c r="E575" s="4">
        <v>12</v>
      </c>
      <c r="F575" s="4">
        <v>165000</v>
      </c>
    </row>
    <row r="576" spans="1:6" x14ac:dyDescent="0.25">
      <c r="A576" s="4">
        <v>58</v>
      </c>
      <c r="B576" s="4" t="s">
        <v>6</v>
      </c>
      <c r="C576" s="4" t="s">
        <v>12</v>
      </c>
      <c r="D576" s="4" t="s">
        <v>187</v>
      </c>
      <c r="E576" s="4">
        <v>17</v>
      </c>
      <c r="F576" s="4">
        <v>195000</v>
      </c>
    </row>
    <row r="577" spans="1:6" x14ac:dyDescent="0.25">
      <c r="A577" s="4">
        <v>29</v>
      </c>
      <c r="B577" s="4" t="s">
        <v>9</v>
      </c>
      <c r="C577" s="4" t="s">
        <v>7</v>
      </c>
      <c r="D577" s="4" t="s">
        <v>191</v>
      </c>
      <c r="E577" s="4">
        <v>3</v>
      </c>
      <c r="F577" s="4">
        <v>85000</v>
      </c>
    </row>
    <row r="578" spans="1:6" x14ac:dyDescent="0.25">
      <c r="A578" s="4">
        <v>52</v>
      </c>
      <c r="B578" s="4" t="s">
        <v>6</v>
      </c>
      <c r="C578" s="4" t="s">
        <v>12</v>
      </c>
      <c r="D578" s="4" t="s">
        <v>187</v>
      </c>
      <c r="E578" s="4">
        <v>18</v>
      </c>
      <c r="F578" s="4">
        <v>200000</v>
      </c>
    </row>
    <row r="579" spans="1:6" x14ac:dyDescent="0.25">
      <c r="A579" s="4">
        <v>36</v>
      </c>
      <c r="B579" s="4" t="s">
        <v>6</v>
      </c>
      <c r="C579" s="4" t="s">
        <v>10</v>
      </c>
      <c r="D579" s="4" t="s">
        <v>190</v>
      </c>
      <c r="E579" s="4">
        <v>8</v>
      </c>
      <c r="F579" s="4">
        <v>140000</v>
      </c>
    </row>
    <row r="580" spans="1:6" x14ac:dyDescent="0.25">
      <c r="A580" s="4">
        <v>26</v>
      </c>
      <c r="B580" s="4" t="s">
        <v>6</v>
      </c>
      <c r="C580" s="4" t="s">
        <v>7</v>
      </c>
      <c r="D580" s="4" t="s">
        <v>209</v>
      </c>
      <c r="E580" s="4">
        <v>2</v>
      </c>
      <c r="F580" s="4">
        <v>65000</v>
      </c>
    </row>
    <row r="581" spans="1:6" x14ac:dyDescent="0.25">
      <c r="A581" s="4">
        <v>47</v>
      </c>
      <c r="B581" s="4" t="s">
        <v>6</v>
      </c>
      <c r="C581" s="4" t="s">
        <v>12</v>
      </c>
      <c r="D581" s="4" t="s">
        <v>189</v>
      </c>
      <c r="E581" s="4">
        <v>16</v>
      </c>
      <c r="F581" s="4">
        <v>190000</v>
      </c>
    </row>
    <row r="582" spans="1:6" x14ac:dyDescent="0.25">
      <c r="A582" s="4">
        <v>32</v>
      </c>
      <c r="B582" s="4" t="s">
        <v>6</v>
      </c>
      <c r="C582" s="4" t="s">
        <v>10</v>
      </c>
      <c r="D582" s="4" t="s">
        <v>190</v>
      </c>
      <c r="E582" s="4">
        <v>6</v>
      </c>
      <c r="F582" s="4">
        <v>120000</v>
      </c>
    </row>
    <row r="583" spans="1:6" x14ac:dyDescent="0.25">
      <c r="A583" s="4">
        <v>57</v>
      </c>
      <c r="B583" s="4" t="s">
        <v>6</v>
      </c>
      <c r="C583" s="4" t="s">
        <v>12</v>
      </c>
      <c r="D583" s="4" t="s">
        <v>187</v>
      </c>
      <c r="E583" s="4">
        <v>18</v>
      </c>
      <c r="F583" s="4">
        <v>200000</v>
      </c>
    </row>
    <row r="584" spans="1:6" x14ac:dyDescent="0.25">
      <c r="A584" s="4">
        <v>51</v>
      </c>
      <c r="B584" s="4" t="s">
        <v>6</v>
      </c>
      <c r="C584" s="4" t="s">
        <v>12</v>
      </c>
      <c r="D584" s="4" t="s">
        <v>187</v>
      </c>
      <c r="E584" s="4">
        <v>16</v>
      </c>
      <c r="F584" s="4">
        <v>190000</v>
      </c>
    </row>
    <row r="585" spans="1:6" x14ac:dyDescent="0.25">
      <c r="A585" s="4">
        <v>27</v>
      </c>
      <c r="B585" s="4" t="s">
        <v>9</v>
      </c>
      <c r="C585" s="4" t="s">
        <v>10</v>
      </c>
      <c r="D585" s="4" t="s">
        <v>209</v>
      </c>
      <c r="E585" s="4">
        <v>2</v>
      </c>
      <c r="F585" s="4">
        <v>65000</v>
      </c>
    </row>
    <row r="586" spans="1:6" x14ac:dyDescent="0.25">
      <c r="A586" s="4">
        <v>36</v>
      </c>
      <c r="B586" s="4" t="s">
        <v>6</v>
      </c>
      <c r="C586" s="4" t="s">
        <v>10</v>
      </c>
      <c r="D586" s="4" t="s">
        <v>190</v>
      </c>
      <c r="E586" s="4">
        <v>7</v>
      </c>
      <c r="F586" s="4">
        <v>130000</v>
      </c>
    </row>
    <row r="587" spans="1:6" x14ac:dyDescent="0.25">
      <c r="A587" s="4">
        <v>33</v>
      </c>
      <c r="B587" s="4" t="s">
        <v>9</v>
      </c>
      <c r="C587" s="4" t="s">
        <v>10</v>
      </c>
      <c r="D587" s="4" t="s">
        <v>190</v>
      </c>
      <c r="E587" s="4">
        <v>5</v>
      </c>
      <c r="F587" s="4">
        <v>120000</v>
      </c>
    </row>
    <row r="588" spans="1:6" x14ac:dyDescent="0.25">
      <c r="A588" s="4">
        <v>25</v>
      </c>
      <c r="B588" s="4" t="s">
        <v>6</v>
      </c>
      <c r="C588" s="4" t="s">
        <v>7</v>
      </c>
      <c r="D588" s="4" t="s">
        <v>191</v>
      </c>
      <c r="E588" s="4">
        <v>1</v>
      </c>
      <c r="F588" s="4">
        <v>55000</v>
      </c>
    </row>
    <row r="589" spans="1:6" x14ac:dyDescent="0.25">
      <c r="A589" s="4">
        <v>40</v>
      </c>
      <c r="B589" s="4" t="s">
        <v>6</v>
      </c>
      <c r="C589" s="4" t="s">
        <v>12</v>
      </c>
      <c r="D589" s="4" t="s">
        <v>78</v>
      </c>
      <c r="E589" s="4">
        <v>12</v>
      </c>
      <c r="F589" s="4">
        <v>160000</v>
      </c>
    </row>
    <row r="590" spans="1:6" x14ac:dyDescent="0.25">
      <c r="A590" s="4">
        <v>36</v>
      </c>
      <c r="B590" s="4" t="s">
        <v>6</v>
      </c>
      <c r="C590" s="4" t="s">
        <v>10</v>
      </c>
      <c r="D590" s="4" t="s">
        <v>78</v>
      </c>
      <c r="E590" s="4">
        <v>8</v>
      </c>
      <c r="F590" s="4">
        <v>140000</v>
      </c>
    </row>
    <row r="591" spans="1:6" x14ac:dyDescent="0.25">
      <c r="A591" s="4">
        <v>31</v>
      </c>
      <c r="B591" s="4" t="s">
        <v>6</v>
      </c>
      <c r="C591" s="4" t="s">
        <v>10</v>
      </c>
      <c r="D591" s="4" t="s">
        <v>189</v>
      </c>
      <c r="E591" s="4">
        <v>7</v>
      </c>
      <c r="F591" s="4">
        <v>135000</v>
      </c>
    </row>
    <row r="592" spans="1:6" x14ac:dyDescent="0.25">
      <c r="A592" s="4">
        <v>24</v>
      </c>
      <c r="B592" s="4" t="s">
        <v>6</v>
      </c>
      <c r="C592" s="4" t="s">
        <v>7</v>
      </c>
      <c r="D592" s="4" t="s">
        <v>209</v>
      </c>
      <c r="E592" s="4">
        <v>1</v>
      </c>
      <c r="F592" s="4">
        <v>55000</v>
      </c>
    </row>
    <row r="593" spans="1:6" x14ac:dyDescent="0.25">
      <c r="A593" s="4">
        <v>34</v>
      </c>
      <c r="B593" s="4" t="s">
        <v>6</v>
      </c>
      <c r="C593" s="4" t="s">
        <v>7</v>
      </c>
      <c r="D593" s="4" t="s">
        <v>191</v>
      </c>
      <c r="E593" s="4">
        <v>5</v>
      </c>
      <c r="F593" s="4">
        <v>95000</v>
      </c>
    </row>
    <row r="594" spans="1:6" x14ac:dyDescent="0.25">
      <c r="A594" s="4">
        <v>43</v>
      </c>
      <c r="B594" s="4" t="s">
        <v>9</v>
      </c>
      <c r="C594" s="4" t="s">
        <v>10</v>
      </c>
      <c r="D594" s="4" t="s">
        <v>78</v>
      </c>
      <c r="E594" s="4">
        <v>12</v>
      </c>
      <c r="F594" s="4">
        <v>170000</v>
      </c>
    </row>
    <row r="595" spans="1:6" x14ac:dyDescent="0.25">
      <c r="A595" s="4">
        <v>27</v>
      </c>
      <c r="B595" s="4" t="s">
        <v>6</v>
      </c>
      <c r="C595" s="4" t="s">
        <v>7</v>
      </c>
      <c r="D595" s="4" t="s">
        <v>209</v>
      </c>
      <c r="E595" s="4">
        <v>2</v>
      </c>
      <c r="F595" s="4">
        <v>75000</v>
      </c>
    </row>
    <row r="596" spans="1:6" x14ac:dyDescent="0.25">
      <c r="A596" s="4">
        <v>56</v>
      </c>
      <c r="B596" s="4" t="s">
        <v>9</v>
      </c>
      <c r="C596" s="4" t="s">
        <v>12</v>
      </c>
      <c r="D596" s="4" t="s">
        <v>187</v>
      </c>
      <c r="E596" s="4">
        <v>18</v>
      </c>
      <c r="F596" s="4">
        <v>210000</v>
      </c>
    </row>
    <row r="597" spans="1:6" x14ac:dyDescent="0.25">
      <c r="A597" s="4">
        <v>32</v>
      </c>
      <c r="B597" s="4" t="s">
        <v>6</v>
      </c>
      <c r="C597" s="4" t="s">
        <v>10</v>
      </c>
      <c r="D597" s="4" t="s">
        <v>190</v>
      </c>
      <c r="E597" s="4">
        <v>7</v>
      </c>
      <c r="F597" s="4">
        <v>135000</v>
      </c>
    </row>
    <row r="598" spans="1:6" x14ac:dyDescent="0.25">
      <c r="A598" s="4">
        <v>46</v>
      </c>
      <c r="B598" s="4" t="s">
        <v>6</v>
      </c>
      <c r="C598" s="4" t="s">
        <v>12</v>
      </c>
      <c r="D598" s="4" t="s">
        <v>189</v>
      </c>
      <c r="E598" s="4">
        <v>16</v>
      </c>
      <c r="F598" s="4">
        <v>190000</v>
      </c>
    </row>
    <row r="599" spans="1:6" x14ac:dyDescent="0.25">
      <c r="A599" s="4">
        <v>41</v>
      </c>
      <c r="B599" s="4" t="s">
        <v>9</v>
      </c>
      <c r="C599" s="4" t="s">
        <v>12</v>
      </c>
      <c r="D599" s="4" t="s">
        <v>189</v>
      </c>
      <c r="E599" s="4">
        <v>11</v>
      </c>
      <c r="F599" s="4">
        <v>165000</v>
      </c>
    </row>
    <row r="600" spans="1:6" x14ac:dyDescent="0.25">
      <c r="A600" s="4">
        <v>34</v>
      </c>
      <c r="B600" s="4" t="s">
        <v>6</v>
      </c>
      <c r="C600" s="4" t="s">
        <v>7</v>
      </c>
      <c r="D600" s="4" t="s">
        <v>209</v>
      </c>
      <c r="E600" s="4">
        <v>6</v>
      </c>
      <c r="F600" s="4">
        <v>120000</v>
      </c>
    </row>
    <row r="601" spans="1:6" x14ac:dyDescent="0.25">
      <c r="A601" s="4">
        <v>40</v>
      </c>
      <c r="B601" s="4" t="s">
        <v>9</v>
      </c>
      <c r="C601" s="4" t="s">
        <v>12</v>
      </c>
      <c r="D601" s="4" t="s">
        <v>78</v>
      </c>
      <c r="E601" s="4">
        <v>12</v>
      </c>
      <c r="F601" s="4">
        <v>160000</v>
      </c>
    </row>
    <row r="602" spans="1:6" x14ac:dyDescent="0.25">
      <c r="A602" s="4">
        <v>24</v>
      </c>
      <c r="B602" s="4" t="s">
        <v>6</v>
      </c>
      <c r="C602" s="4" t="s">
        <v>7</v>
      </c>
      <c r="D602" s="4" t="s">
        <v>191</v>
      </c>
      <c r="E602" s="4">
        <v>1</v>
      </c>
      <c r="F602" s="4">
        <v>55000</v>
      </c>
    </row>
    <row r="603" spans="1:6" x14ac:dyDescent="0.25">
      <c r="A603" s="4">
        <v>36</v>
      </c>
      <c r="B603" s="4" t="s">
        <v>6</v>
      </c>
      <c r="C603" s="4" t="s">
        <v>7</v>
      </c>
      <c r="D603" s="4" t="s">
        <v>191</v>
      </c>
      <c r="E603" s="4">
        <v>7</v>
      </c>
      <c r="F603" s="4">
        <v>120000</v>
      </c>
    </row>
    <row r="604" spans="1:6" x14ac:dyDescent="0.25">
      <c r="A604" s="4">
        <v>29</v>
      </c>
      <c r="B604" s="4" t="s">
        <v>9</v>
      </c>
      <c r="C604" s="4" t="s">
        <v>10</v>
      </c>
      <c r="D604" s="4" t="s">
        <v>209</v>
      </c>
      <c r="E604" s="4">
        <v>3</v>
      </c>
      <c r="F604" s="4">
        <v>90000</v>
      </c>
    </row>
    <row r="605" spans="1:6" x14ac:dyDescent="0.25">
      <c r="A605" s="4">
        <v>41</v>
      </c>
      <c r="B605" s="4" t="s">
        <v>9</v>
      </c>
      <c r="C605" s="4" t="s">
        <v>12</v>
      </c>
      <c r="D605" s="4" t="s">
        <v>187</v>
      </c>
      <c r="E605" s="4">
        <v>14</v>
      </c>
      <c r="F605" s="4">
        <v>180000</v>
      </c>
    </row>
    <row r="606" spans="1:6" x14ac:dyDescent="0.25">
      <c r="A606" s="4">
        <v>33</v>
      </c>
      <c r="B606" s="4" t="s">
        <v>6</v>
      </c>
      <c r="C606" s="4" t="s">
        <v>7</v>
      </c>
      <c r="D606" s="4" t="s">
        <v>190</v>
      </c>
      <c r="E606" s="4">
        <v>7</v>
      </c>
      <c r="F606" s="4">
        <v>130000</v>
      </c>
    </row>
    <row r="607" spans="1:6" x14ac:dyDescent="0.25">
      <c r="A607" s="4">
        <v>42</v>
      </c>
      <c r="B607" s="4" t="s">
        <v>6</v>
      </c>
      <c r="C607" s="4" t="s">
        <v>12</v>
      </c>
      <c r="D607" s="4" t="s">
        <v>78</v>
      </c>
      <c r="E607" s="4">
        <v>12</v>
      </c>
      <c r="F607" s="4">
        <v>170000</v>
      </c>
    </row>
    <row r="608" spans="1:6" x14ac:dyDescent="0.25">
      <c r="A608" s="4">
        <v>28</v>
      </c>
      <c r="B608" s="4" t="s">
        <v>6</v>
      </c>
      <c r="C608" s="4" t="s">
        <v>7</v>
      </c>
      <c r="D608" s="4" t="s">
        <v>209</v>
      </c>
      <c r="E608" s="4">
        <v>2</v>
      </c>
      <c r="F608" s="4">
        <v>70000</v>
      </c>
    </row>
    <row r="609" spans="1:6" x14ac:dyDescent="0.25">
      <c r="A609" s="4">
        <v>55</v>
      </c>
      <c r="B609" s="4" t="s">
        <v>6</v>
      </c>
      <c r="C609" s="4" t="s">
        <v>12</v>
      </c>
      <c r="D609" s="4" t="s">
        <v>187</v>
      </c>
      <c r="E609" s="4">
        <v>18</v>
      </c>
      <c r="F609" s="4">
        <v>210000</v>
      </c>
    </row>
    <row r="610" spans="1:6" x14ac:dyDescent="0.25">
      <c r="A610" s="4">
        <v>26</v>
      </c>
      <c r="B610" s="4" t="s">
        <v>9</v>
      </c>
      <c r="C610" s="4" t="s">
        <v>10</v>
      </c>
      <c r="D610" s="4" t="s">
        <v>191</v>
      </c>
      <c r="E610" s="4">
        <v>1</v>
      </c>
      <c r="F610" s="4">
        <v>55000</v>
      </c>
    </row>
    <row r="611" spans="1:6" x14ac:dyDescent="0.25">
      <c r="A611" s="4">
        <v>44</v>
      </c>
      <c r="B611" s="4" t="s">
        <v>9</v>
      </c>
      <c r="C611" s="4" t="s">
        <v>12</v>
      </c>
      <c r="D611" s="4" t="s">
        <v>187</v>
      </c>
      <c r="E611" s="4">
        <v>11</v>
      </c>
      <c r="F611" s="4">
        <v>165000</v>
      </c>
    </row>
    <row r="612" spans="1:6" x14ac:dyDescent="0.25">
      <c r="A612" s="4">
        <v>30</v>
      </c>
      <c r="B612" s="4" t="s">
        <v>6</v>
      </c>
      <c r="C612" s="4" t="s">
        <v>10</v>
      </c>
      <c r="D612" s="4" t="s">
        <v>190</v>
      </c>
      <c r="E612" s="4">
        <v>5</v>
      </c>
      <c r="F612" s="4">
        <v>105000</v>
      </c>
    </row>
    <row r="613" spans="1:6" x14ac:dyDescent="0.25">
      <c r="A613" s="4">
        <v>39</v>
      </c>
      <c r="B613" s="4" t="s">
        <v>9</v>
      </c>
      <c r="C613" s="4" t="s">
        <v>10</v>
      </c>
      <c r="D613" s="4" t="s">
        <v>78</v>
      </c>
      <c r="E613" s="4">
        <v>11</v>
      </c>
      <c r="F613" s="4">
        <v>160000</v>
      </c>
    </row>
    <row r="614" spans="1:6" x14ac:dyDescent="0.25">
      <c r="A614" s="4">
        <v>32</v>
      </c>
      <c r="B614" s="4" t="s">
        <v>6</v>
      </c>
      <c r="C614" s="4" t="s">
        <v>7</v>
      </c>
      <c r="D614" s="4" t="s">
        <v>191</v>
      </c>
      <c r="E614" s="4">
        <v>6</v>
      </c>
      <c r="F614" s="4">
        <v>110000</v>
      </c>
    </row>
    <row r="615" spans="1:6" x14ac:dyDescent="0.25">
      <c r="A615" s="4">
        <v>50</v>
      </c>
      <c r="B615" s="4" t="s">
        <v>6</v>
      </c>
      <c r="C615" s="4" t="s">
        <v>12</v>
      </c>
      <c r="D615" s="4" t="s">
        <v>187</v>
      </c>
      <c r="E615" s="4">
        <v>17</v>
      </c>
      <c r="F615" s="4">
        <v>195000</v>
      </c>
    </row>
    <row r="616" spans="1:6" x14ac:dyDescent="0.25">
      <c r="A616" s="4">
        <v>27</v>
      </c>
      <c r="B616" s="4" t="s">
        <v>6</v>
      </c>
      <c r="C616" s="4" t="s">
        <v>7</v>
      </c>
      <c r="D616" s="4" t="s">
        <v>209</v>
      </c>
      <c r="E616" s="4">
        <v>3</v>
      </c>
      <c r="F616" s="4">
        <v>85000</v>
      </c>
    </row>
    <row r="617" spans="1:6" x14ac:dyDescent="0.25">
      <c r="A617" s="4">
        <v>46</v>
      </c>
      <c r="B617" s="4" t="s">
        <v>6</v>
      </c>
      <c r="C617" s="4" t="s">
        <v>12</v>
      </c>
      <c r="D617" s="4" t="s">
        <v>189</v>
      </c>
      <c r="E617" s="4">
        <v>14</v>
      </c>
      <c r="F617" s="4">
        <v>180000</v>
      </c>
    </row>
    <row r="618" spans="1:6" x14ac:dyDescent="0.25">
      <c r="A618" s="4">
        <v>25</v>
      </c>
      <c r="B618" s="4" t="s">
        <v>9</v>
      </c>
      <c r="C618" s="4" t="s">
        <v>7</v>
      </c>
      <c r="D618" s="4" t="s">
        <v>191</v>
      </c>
      <c r="E618" s="4">
        <v>1</v>
      </c>
      <c r="F618" s="4">
        <v>55000</v>
      </c>
    </row>
    <row r="619" spans="1:6" x14ac:dyDescent="0.25">
      <c r="A619" s="4">
        <v>35</v>
      </c>
      <c r="B619" s="4" t="s">
        <v>6</v>
      </c>
      <c r="C619" s="4" t="s">
        <v>7</v>
      </c>
      <c r="D619" s="4" t="s">
        <v>209</v>
      </c>
      <c r="E619" s="4">
        <v>8</v>
      </c>
      <c r="F619" s="4">
        <v>140000</v>
      </c>
    </row>
    <row r="620" spans="1:6" x14ac:dyDescent="0.25">
      <c r="A620" s="4">
        <v>35</v>
      </c>
      <c r="B620" s="4" t="s">
        <v>6</v>
      </c>
      <c r="C620" s="4" t="s">
        <v>7</v>
      </c>
      <c r="D620" s="4" t="s">
        <v>190</v>
      </c>
      <c r="E620" s="4">
        <v>8</v>
      </c>
      <c r="F620" s="4">
        <v>145000</v>
      </c>
    </row>
    <row r="621" spans="1:6" x14ac:dyDescent="0.25">
      <c r="A621" s="4">
        <v>41</v>
      </c>
      <c r="B621" s="4" t="s">
        <v>6</v>
      </c>
      <c r="C621" s="4" t="s">
        <v>12</v>
      </c>
      <c r="D621" s="4" t="s">
        <v>189</v>
      </c>
      <c r="E621" s="4">
        <v>13</v>
      </c>
      <c r="F621" s="4">
        <v>185000</v>
      </c>
    </row>
    <row r="622" spans="1:6" x14ac:dyDescent="0.25">
      <c r="A622" s="4">
        <v>33</v>
      </c>
      <c r="B622" s="4" t="s">
        <v>6</v>
      </c>
      <c r="C622" s="4" t="s">
        <v>7</v>
      </c>
      <c r="D622" s="4" t="s">
        <v>191</v>
      </c>
      <c r="E622" s="4">
        <v>6</v>
      </c>
      <c r="F622" s="4">
        <v>110000</v>
      </c>
    </row>
    <row r="623" spans="1:6" x14ac:dyDescent="0.25">
      <c r="A623" s="4">
        <v>31</v>
      </c>
      <c r="B623" s="4" t="s">
        <v>6</v>
      </c>
      <c r="C623" s="4" t="s">
        <v>7</v>
      </c>
      <c r="D623" s="4" t="s">
        <v>191</v>
      </c>
      <c r="E623" s="4">
        <v>6</v>
      </c>
      <c r="F623" s="4">
        <v>115000</v>
      </c>
    </row>
    <row r="624" spans="1:6" x14ac:dyDescent="0.25">
      <c r="A624" s="4">
        <v>42</v>
      </c>
      <c r="B624" s="4" t="s">
        <v>9</v>
      </c>
      <c r="C624" s="4" t="s">
        <v>10</v>
      </c>
      <c r="D624" s="4" t="s">
        <v>187</v>
      </c>
      <c r="E624" s="4">
        <v>13</v>
      </c>
      <c r="F624" s="4">
        <v>170000</v>
      </c>
    </row>
    <row r="625" spans="1:6" x14ac:dyDescent="0.25">
      <c r="A625" s="4">
        <v>27</v>
      </c>
      <c r="B625" s="4" t="s">
        <v>9</v>
      </c>
      <c r="C625" s="4" t="s">
        <v>7</v>
      </c>
      <c r="D625" s="4" t="s">
        <v>209</v>
      </c>
      <c r="E625" s="4">
        <v>3</v>
      </c>
      <c r="F625" s="4">
        <v>80000</v>
      </c>
    </row>
    <row r="626" spans="1:6" x14ac:dyDescent="0.25">
      <c r="A626" s="4">
        <v>51</v>
      </c>
      <c r="B626" s="4" t="s">
        <v>6</v>
      </c>
      <c r="C626" s="4" t="s">
        <v>12</v>
      </c>
      <c r="D626" s="4" t="s">
        <v>189</v>
      </c>
      <c r="E626" s="4">
        <v>19</v>
      </c>
      <c r="F626" s="4">
        <v>200000</v>
      </c>
    </row>
    <row r="627" spans="1:6" x14ac:dyDescent="0.25">
      <c r="A627" s="4">
        <v>34</v>
      </c>
      <c r="B627" s="4" t="s">
        <v>9</v>
      </c>
      <c r="C627" s="4" t="s">
        <v>10</v>
      </c>
      <c r="D627" s="4" t="s">
        <v>190</v>
      </c>
      <c r="E627" s="4">
        <v>7</v>
      </c>
      <c r="F627" s="4">
        <v>130000</v>
      </c>
    </row>
    <row r="628" spans="1:6" x14ac:dyDescent="0.25">
      <c r="A628" s="4">
        <v>38</v>
      </c>
      <c r="B628" s="4" t="s">
        <v>6</v>
      </c>
      <c r="C628" s="4" t="s">
        <v>7</v>
      </c>
      <c r="D628" s="4" t="s">
        <v>187</v>
      </c>
      <c r="E628" s="4">
        <v>11</v>
      </c>
      <c r="F628" s="4">
        <v>155000</v>
      </c>
    </row>
    <row r="629" spans="1:6" x14ac:dyDescent="0.25">
      <c r="A629" s="4">
        <v>29</v>
      </c>
      <c r="B629" s="4" t="s">
        <v>6</v>
      </c>
      <c r="C629" s="4" t="s">
        <v>7</v>
      </c>
      <c r="D629" s="4" t="s">
        <v>191</v>
      </c>
      <c r="E629" s="4">
        <v>5</v>
      </c>
      <c r="F629" s="4">
        <v>105000</v>
      </c>
    </row>
    <row r="630" spans="1:6" x14ac:dyDescent="0.25">
      <c r="A630" s="4">
        <v>43</v>
      </c>
      <c r="B630" s="4" t="s">
        <v>9</v>
      </c>
      <c r="C630" s="4" t="s">
        <v>12</v>
      </c>
      <c r="D630" s="4" t="s">
        <v>189</v>
      </c>
      <c r="E630" s="4">
        <v>14</v>
      </c>
      <c r="F630" s="4">
        <v>190000</v>
      </c>
    </row>
    <row r="631" spans="1:6" x14ac:dyDescent="0.25">
      <c r="A631" s="4">
        <v>36</v>
      </c>
      <c r="B631" s="4" t="s">
        <v>6</v>
      </c>
      <c r="C631" s="4" t="s">
        <v>10</v>
      </c>
      <c r="D631" s="4" t="s">
        <v>209</v>
      </c>
      <c r="E631" s="4">
        <v>8</v>
      </c>
      <c r="F631" s="4">
        <v>140000</v>
      </c>
    </row>
    <row r="632" spans="1:6" x14ac:dyDescent="0.25">
      <c r="A632" s="4">
        <v>48</v>
      </c>
      <c r="B632" s="4" t="s">
        <v>6</v>
      </c>
      <c r="C632" s="4" t="s">
        <v>12</v>
      </c>
      <c r="D632" s="4" t="s">
        <v>187</v>
      </c>
      <c r="E632" s="4">
        <v>16</v>
      </c>
      <c r="F632" s="4">
        <v>185000</v>
      </c>
    </row>
    <row r="633" spans="1:6" x14ac:dyDescent="0.25">
      <c r="A633" s="4">
        <v>35</v>
      </c>
      <c r="B633" s="4" t="s">
        <v>9</v>
      </c>
      <c r="C633" s="4" t="s">
        <v>7</v>
      </c>
      <c r="D633" s="4" t="s">
        <v>190</v>
      </c>
      <c r="E633" s="4">
        <v>8</v>
      </c>
      <c r="F633" s="4">
        <v>145000</v>
      </c>
    </row>
    <row r="634" spans="1:6" x14ac:dyDescent="0.25">
      <c r="A634" s="4">
        <v>30</v>
      </c>
      <c r="B634" s="4" t="s">
        <v>9</v>
      </c>
      <c r="C634" s="4" t="s">
        <v>10</v>
      </c>
      <c r="D634" s="4" t="s">
        <v>191</v>
      </c>
      <c r="E634" s="4">
        <v>4</v>
      </c>
      <c r="F634" s="4">
        <v>90000</v>
      </c>
    </row>
    <row r="635" spans="1:6" x14ac:dyDescent="0.25">
      <c r="A635" s="4">
        <v>50</v>
      </c>
      <c r="B635" s="4" t="s">
        <v>6</v>
      </c>
      <c r="C635" s="4" t="s">
        <v>12</v>
      </c>
      <c r="D635" s="4" t="s">
        <v>189</v>
      </c>
      <c r="E635" s="4">
        <v>18</v>
      </c>
      <c r="F635" s="4">
        <v>195000</v>
      </c>
    </row>
    <row r="636" spans="1:6" x14ac:dyDescent="0.25">
      <c r="A636" s="4">
        <v>29</v>
      </c>
      <c r="B636" s="4" t="s">
        <v>6</v>
      </c>
      <c r="C636" s="4" t="s">
        <v>7</v>
      </c>
      <c r="D636" s="4" t="s">
        <v>209</v>
      </c>
      <c r="E636" s="4">
        <v>4</v>
      </c>
      <c r="F636" s="4">
        <v>95000</v>
      </c>
    </row>
    <row r="637" spans="1:6" x14ac:dyDescent="0.25">
      <c r="A637" s="4">
        <v>41</v>
      </c>
      <c r="B637" s="4" t="s">
        <v>6</v>
      </c>
      <c r="C637" s="4" t="s">
        <v>10</v>
      </c>
      <c r="D637" s="4" t="s">
        <v>187</v>
      </c>
      <c r="E637" s="4">
        <v>13</v>
      </c>
      <c r="F637" s="4">
        <v>170000</v>
      </c>
    </row>
    <row r="638" spans="1:6" x14ac:dyDescent="0.25">
      <c r="A638" s="4">
        <v>33</v>
      </c>
      <c r="B638" s="4" t="s">
        <v>9</v>
      </c>
      <c r="C638" s="4" t="s">
        <v>7</v>
      </c>
      <c r="D638" s="4" t="s">
        <v>190</v>
      </c>
      <c r="E638" s="4">
        <v>6</v>
      </c>
      <c r="F638" s="4">
        <v>115000</v>
      </c>
    </row>
    <row r="639" spans="1:6" x14ac:dyDescent="0.25">
      <c r="A639" s="4">
        <v>45</v>
      </c>
      <c r="B639" s="4" t="s">
        <v>6</v>
      </c>
      <c r="C639" s="4" t="s">
        <v>12</v>
      </c>
      <c r="D639" s="4" t="s">
        <v>189</v>
      </c>
      <c r="E639" s="4">
        <v>16</v>
      </c>
      <c r="F639" s="4">
        <v>185000</v>
      </c>
    </row>
    <row r="640" spans="1:6" x14ac:dyDescent="0.25">
      <c r="A640" s="4">
        <v>28</v>
      </c>
      <c r="B640" s="4" t="s">
        <v>9</v>
      </c>
      <c r="C640" s="4" t="s">
        <v>7</v>
      </c>
      <c r="D640" s="4" t="s">
        <v>191</v>
      </c>
      <c r="E640" s="4">
        <v>2</v>
      </c>
      <c r="F640" s="4">
        <v>65000</v>
      </c>
    </row>
    <row r="641" spans="1:6" x14ac:dyDescent="0.25">
      <c r="A641" s="4">
        <v>39</v>
      </c>
      <c r="B641" s="4" t="s">
        <v>9</v>
      </c>
      <c r="C641" s="4" t="s">
        <v>10</v>
      </c>
      <c r="D641" s="4" t="s">
        <v>187</v>
      </c>
      <c r="E641" s="4">
        <v>12</v>
      </c>
      <c r="F641" s="4">
        <v>160000</v>
      </c>
    </row>
    <row r="642" spans="1:6" x14ac:dyDescent="0.25">
      <c r="A642" s="4">
        <v>30</v>
      </c>
      <c r="B642" s="4" t="s">
        <v>6</v>
      </c>
      <c r="C642" s="4" t="s">
        <v>7</v>
      </c>
      <c r="D642" s="4" t="s">
        <v>209</v>
      </c>
      <c r="E642" s="4">
        <v>5</v>
      </c>
      <c r="F642" s="4">
        <v>100000</v>
      </c>
    </row>
    <row r="643" spans="1:6" x14ac:dyDescent="0.25">
      <c r="A643" s="4">
        <v>46</v>
      </c>
      <c r="B643" s="4" t="s">
        <v>6</v>
      </c>
      <c r="C643" s="4" t="s">
        <v>12</v>
      </c>
      <c r="D643" s="4" t="s">
        <v>189</v>
      </c>
      <c r="E643" s="4">
        <v>15</v>
      </c>
      <c r="F643" s="4">
        <v>180000</v>
      </c>
    </row>
    <row r="644" spans="1:6" x14ac:dyDescent="0.25">
      <c r="A644" s="4">
        <v>42</v>
      </c>
      <c r="B644" s="4" t="s">
        <v>6</v>
      </c>
      <c r="C644" s="4" t="s">
        <v>12</v>
      </c>
      <c r="D644" s="4" t="s">
        <v>187</v>
      </c>
      <c r="E644" s="4">
        <v>14</v>
      </c>
      <c r="F644" s="4">
        <v>190000</v>
      </c>
    </row>
    <row r="645" spans="1:6" x14ac:dyDescent="0.25">
      <c r="A645" s="4">
        <v>31</v>
      </c>
      <c r="B645" s="4" t="s">
        <v>6</v>
      </c>
      <c r="C645" s="4" t="s">
        <v>7</v>
      </c>
      <c r="D645" s="4" t="s">
        <v>190</v>
      </c>
      <c r="E645" s="4">
        <v>6</v>
      </c>
      <c r="F645" s="4">
        <v>115000</v>
      </c>
    </row>
    <row r="646" spans="1:6" x14ac:dyDescent="0.25">
      <c r="A646" s="4">
        <v>49</v>
      </c>
      <c r="B646" s="4" t="s">
        <v>9</v>
      </c>
      <c r="C646" s="4" t="s">
        <v>12</v>
      </c>
      <c r="D646" s="4" t="s">
        <v>189</v>
      </c>
      <c r="E646" s="4">
        <v>17</v>
      </c>
      <c r="F646" s="4">
        <v>195000</v>
      </c>
    </row>
    <row r="647" spans="1:6" x14ac:dyDescent="0.25">
      <c r="A647" s="4">
        <v>36</v>
      </c>
      <c r="B647" s="4" t="s">
        <v>6</v>
      </c>
      <c r="C647" s="4" t="s">
        <v>10</v>
      </c>
      <c r="D647" s="4" t="s">
        <v>209</v>
      </c>
      <c r="E647" s="4">
        <v>9</v>
      </c>
      <c r="F647" s="4">
        <v>150000</v>
      </c>
    </row>
    <row r="648" spans="1:6" x14ac:dyDescent="0.25">
      <c r="A648" s="4">
        <v>45</v>
      </c>
      <c r="B648" s="4" t="s">
        <v>6</v>
      </c>
      <c r="C648" s="4" t="s">
        <v>12</v>
      </c>
      <c r="D648" s="4" t="s">
        <v>187</v>
      </c>
      <c r="E648" s="4">
        <v>16</v>
      </c>
      <c r="F648" s="4">
        <v>185000</v>
      </c>
    </row>
    <row r="649" spans="1:6" x14ac:dyDescent="0.25">
      <c r="A649" s="4">
        <v>25</v>
      </c>
      <c r="B649" s="4" t="s">
        <v>9</v>
      </c>
      <c r="C649" s="4" t="s">
        <v>7</v>
      </c>
      <c r="D649" s="4" t="s">
        <v>191</v>
      </c>
      <c r="E649" s="4">
        <v>1</v>
      </c>
      <c r="F649" s="4">
        <v>550</v>
      </c>
    </row>
    <row r="650" spans="1:6" x14ac:dyDescent="0.25">
      <c r="A650" s="4">
        <v>29</v>
      </c>
      <c r="B650" s="4" t="s">
        <v>6</v>
      </c>
      <c r="C650" s="4" t="s">
        <v>7</v>
      </c>
      <c r="D650" s="4" t="s">
        <v>191</v>
      </c>
      <c r="E650" s="4">
        <v>4</v>
      </c>
      <c r="F650" s="4">
        <v>90000</v>
      </c>
    </row>
    <row r="651" spans="1:6" x14ac:dyDescent="0.25">
      <c r="A651" s="4">
        <v>40</v>
      </c>
      <c r="B651" s="4" t="s">
        <v>9</v>
      </c>
      <c r="C651" s="4" t="s">
        <v>10</v>
      </c>
      <c r="D651" s="4" t="s">
        <v>187</v>
      </c>
      <c r="E651" s="4">
        <v>12</v>
      </c>
      <c r="F651" s="4">
        <v>160000</v>
      </c>
    </row>
    <row r="652" spans="1:6" x14ac:dyDescent="0.25">
      <c r="A652" s="4">
        <v>33</v>
      </c>
      <c r="B652" s="4" t="s">
        <v>9</v>
      </c>
      <c r="C652" s="4" t="s">
        <v>10</v>
      </c>
      <c r="D652" s="4" t="s">
        <v>190</v>
      </c>
      <c r="E652" s="4">
        <v>6</v>
      </c>
      <c r="F652" s="4">
        <v>115000</v>
      </c>
    </row>
    <row r="653" spans="1:6" x14ac:dyDescent="0.25">
      <c r="A653" s="4">
        <v>37</v>
      </c>
      <c r="B653" s="4" t="s">
        <v>6</v>
      </c>
      <c r="C653" s="4" t="s">
        <v>7</v>
      </c>
      <c r="D653" s="4" t="s">
        <v>187</v>
      </c>
      <c r="E653" s="4">
        <v>10</v>
      </c>
      <c r="F653" s="4">
        <v>150000</v>
      </c>
    </row>
    <row r="654" spans="1:6" x14ac:dyDescent="0.25">
      <c r="A654" s="4">
        <v>28</v>
      </c>
      <c r="B654" s="4" t="s">
        <v>6</v>
      </c>
      <c r="C654" s="4" t="s">
        <v>7</v>
      </c>
      <c r="D654" s="4" t="s">
        <v>191</v>
      </c>
      <c r="E654" s="4">
        <v>2</v>
      </c>
      <c r="F654" s="4">
        <v>65000</v>
      </c>
    </row>
    <row r="655" spans="1:6" x14ac:dyDescent="0.25">
      <c r="A655" s="4">
        <v>44</v>
      </c>
      <c r="B655" s="4" t="s">
        <v>9</v>
      </c>
      <c r="C655" s="4" t="s">
        <v>12</v>
      </c>
      <c r="D655" s="4" t="s">
        <v>189</v>
      </c>
      <c r="E655" s="4">
        <v>14</v>
      </c>
      <c r="F655" s="4">
        <v>190000</v>
      </c>
    </row>
    <row r="656" spans="1:6" x14ac:dyDescent="0.25">
      <c r="A656" s="4">
        <v>35</v>
      </c>
      <c r="B656" s="4" t="s">
        <v>6</v>
      </c>
      <c r="C656" s="4" t="s">
        <v>10</v>
      </c>
      <c r="D656" s="4" t="s">
        <v>209</v>
      </c>
      <c r="E656" s="4">
        <v>8</v>
      </c>
      <c r="F656" s="4">
        <v>140000</v>
      </c>
    </row>
    <row r="657" spans="1:6" x14ac:dyDescent="0.25">
      <c r="A657" s="4">
        <v>47</v>
      </c>
      <c r="B657" s="4" t="s">
        <v>6</v>
      </c>
      <c r="C657" s="4" t="s">
        <v>12</v>
      </c>
      <c r="D657" s="4" t="s">
        <v>187</v>
      </c>
      <c r="E657" s="4">
        <v>16</v>
      </c>
      <c r="F657" s="4">
        <v>185000</v>
      </c>
    </row>
    <row r="658" spans="1:6" x14ac:dyDescent="0.25">
      <c r="A658" s="4">
        <v>34</v>
      </c>
      <c r="B658" s="4" t="s">
        <v>9</v>
      </c>
      <c r="C658" s="4" t="s">
        <v>7</v>
      </c>
      <c r="D658" s="4" t="s">
        <v>190</v>
      </c>
      <c r="E658" s="4">
        <v>7</v>
      </c>
      <c r="F658" s="4">
        <v>130000</v>
      </c>
    </row>
    <row r="659" spans="1:6" x14ac:dyDescent="0.25">
      <c r="A659" s="4">
        <v>31</v>
      </c>
      <c r="B659" s="4" t="s">
        <v>9</v>
      </c>
      <c r="C659" s="4" t="s">
        <v>10</v>
      </c>
      <c r="D659" s="4" t="s">
        <v>191</v>
      </c>
      <c r="E659" s="4">
        <v>5</v>
      </c>
      <c r="F659" s="4">
        <v>105000</v>
      </c>
    </row>
    <row r="660" spans="1:6" x14ac:dyDescent="0.25">
      <c r="A660" s="4">
        <v>42</v>
      </c>
      <c r="B660" s="4" t="s">
        <v>6</v>
      </c>
      <c r="C660" s="4" t="s">
        <v>10</v>
      </c>
      <c r="D660" s="4" t="s">
        <v>187</v>
      </c>
      <c r="E660" s="4">
        <v>13</v>
      </c>
      <c r="F660" s="4">
        <v>170000</v>
      </c>
    </row>
    <row r="661" spans="1:6" x14ac:dyDescent="0.25">
      <c r="A661" s="4">
        <v>29</v>
      </c>
      <c r="B661" s="4" t="s">
        <v>9</v>
      </c>
      <c r="C661" s="4" t="s">
        <v>7</v>
      </c>
      <c r="D661" s="4" t="s">
        <v>191</v>
      </c>
      <c r="E661" s="4">
        <v>4</v>
      </c>
      <c r="F661" s="4">
        <v>90000</v>
      </c>
    </row>
    <row r="662" spans="1:6" x14ac:dyDescent="0.25">
      <c r="A662" s="4">
        <v>27</v>
      </c>
      <c r="B662" s="4" t="s">
        <v>6</v>
      </c>
      <c r="C662" s="4" t="s">
        <v>7</v>
      </c>
      <c r="D662" s="4" t="s">
        <v>209</v>
      </c>
      <c r="E662" s="4">
        <v>3</v>
      </c>
      <c r="F662" s="4">
        <v>80000</v>
      </c>
    </row>
    <row r="663" spans="1:6" x14ac:dyDescent="0.25">
      <c r="A663" s="4">
        <v>49</v>
      </c>
      <c r="B663" s="4" t="s">
        <v>6</v>
      </c>
      <c r="C663" s="4" t="s">
        <v>12</v>
      </c>
      <c r="D663" s="4" t="s">
        <v>189</v>
      </c>
      <c r="E663" s="4">
        <v>17</v>
      </c>
      <c r="F663" s="4">
        <v>195000</v>
      </c>
    </row>
    <row r="664" spans="1:6" x14ac:dyDescent="0.25">
      <c r="A664" s="4">
        <v>32</v>
      </c>
      <c r="B664" s="4" t="s">
        <v>9</v>
      </c>
      <c r="C664" s="4" t="s">
        <v>10</v>
      </c>
      <c r="D664" s="4" t="s">
        <v>190</v>
      </c>
      <c r="E664" s="4">
        <v>6</v>
      </c>
      <c r="F664" s="4">
        <v>115000</v>
      </c>
    </row>
    <row r="665" spans="1:6" x14ac:dyDescent="0.25">
      <c r="A665" s="4">
        <v>36</v>
      </c>
      <c r="B665" s="4" t="s">
        <v>6</v>
      </c>
      <c r="C665" s="4" t="s">
        <v>7</v>
      </c>
      <c r="D665" s="4" t="s">
        <v>187</v>
      </c>
      <c r="E665" s="4">
        <v>8</v>
      </c>
      <c r="F665" s="4">
        <v>135000</v>
      </c>
    </row>
    <row r="666" spans="1:6" x14ac:dyDescent="0.25">
      <c r="A666" s="4">
        <v>27</v>
      </c>
      <c r="B666" s="4" t="s">
        <v>6</v>
      </c>
      <c r="C666" s="4" t="s">
        <v>7</v>
      </c>
      <c r="D666" s="4" t="s">
        <v>191</v>
      </c>
      <c r="E666" s="4">
        <v>2</v>
      </c>
      <c r="F666" s="4">
        <v>65000</v>
      </c>
    </row>
    <row r="667" spans="1:6" x14ac:dyDescent="0.25">
      <c r="A667" s="4">
        <v>34</v>
      </c>
      <c r="B667" s="4" t="s">
        <v>6</v>
      </c>
      <c r="C667" s="4" t="s">
        <v>10</v>
      </c>
      <c r="D667" s="4" t="s">
        <v>209</v>
      </c>
      <c r="E667" s="4">
        <v>8</v>
      </c>
      <c r="F667" s="4">
        <v>140000</v>
      </c>
    </row>
    <row r="668" spans="1:6" x14ac:dyDescent="0.25">
      <c r="A668" s="4">
        <v>46</v>
      </c>
      <c r="B668" s="4" t="s">
        <v>6</v>
      </c>
      <c r="C668" s="4" t="s">
        <v>12</v>
      </c>
      <c r="D668" s="4" t="s">
        <v>187</v>
      </c>
      <c r="E668" s="4">
        <v>16</v>
      </c>
      <c r="F668" s="4">
        <v>185000</v>
      </c>
    </row>
    <row r="669" spans="1:6" x14ac:dyDescent="0.25">
      <c r="A669" s="4">
        <v>33</v>
      </c>
      <c r="B669" s="4" t="s">
        <v>9</v>
      </c>
      <c r="C669" s="4" t="s">
        <v>7</v>
      </c>
      <c r="D669" s="4" t="s">
        <v>190</v>
      </c>
      <c r="E669" s="4">
        <v>7</v>
      </c>
      <c r="F669" s="4">
        <v>130000</v>
      </c>
    </row>
    <row r="670" spans="1:6" x14ac:dyDescent="0.25">
      <c r="A670" s="4">
        <v>30</v>
      </c>
      <c r="B670" s="4" t="s">
        <v>9</v>
      </c>
      <c r="C670" s="4" t="s">
        <v>10</v>
      </c>
      <c r="D670" s="4" t="s">
        <v>191</v>
      </c>
      <c r="E670" s="4">
        <v>5</v>
      </c>
      <c r="F670" s="4">
        <v>105000</v>
      </c>
    </row>
    <row r="671" spans="1:6" x14ac:dyDescent="0.25">
      <c r="A671" s="4">
        <v>50</v>
      </c>
      <c r="B671" s="4" t="s">
        <v>6</v>
      </c>
      <c r="C671" s="4" t="s">
        <v>12</v>
      </c>
      <c r="D671" s="4" t="s">
        <v>189</v>
      </c>
      <c r="E671" s="4">
        <v>19</v>
      </c>
      <c r="F671" s="4">
        <v>200000</v>
      </c>
    </row>
    <row r="672" spans="1:6" x14ac:dyDescent="0.25">
      <c r="A672" s="4">
        <v>31</v>
      </c>
      <c r="B672" s="4" t="s">
        <v>9</v>
      </c>
      <c r="C672" s="4" t="s">
        <v>7</v>
      </c>
      <c r="D672" s="4" t="s">
        <v>191</v>
      </c>
      <c r="E672" s="4">
        <v>6</v>
      </c>
      <c r="F672" s="4">
        <v>110000</v>
      </c>
    </row>
    <row r="673" spans="1:6" x14ac:dyDescent="0.25">
      <c r="A673" s="4">
        <v>37</v>
      </c>
      <c r="B673" s="4" t="s">
        <v>6</v>
      </c>
      <c r="C673" s="4" t="s">
        <v>10</v>
      </c>
      <c r="D673" s="4" t="s">
        <v>187</v>
      </c>
      <c r="E673" s="4">
        <v>10</v>
      </c>
      <c r="F673" s="4">
        <v>150000</v>
      </c>
    </row>
    <row r="674" spans="1:6" x14ac:dyDescent="0.25">
      <c r="A674" s="4">
        <v>31</v>
      </c>
      <c r="B674" s="4" t="s">
        <v>6</v>
      </c>
      <c r="C674" s="4" t="s">
        <v>10</v>
      </c>
      <c r="D674" s="4" t="s">
        <v>187</v>
      </c>
      <c r="E674" s="4">
        <v>8</v>
      </c>
      <c r="F674" s="4">
        <v>130000</v>
      </c>
    </row>
    <row r="675" spans="1:6" x14ac:dyDescent="0.25">
      <c r="A675" s="4">
        <v>43</v>
      </c>
      <c r="B675" s="4" t="s">
        <v>6</v>
      </c>
      <c r="C675" s="4" t="s">
        <v>12</v>
      </c>
      <c r="D675" s="4" t="s">
        <v>189</v>
      </c>
      <c r="E675" s="4">
        <v>15</v>
      </c>
      <c r="F675" s="4">
        <v>180000</v>
      </c>
    </row>
    <row r="676" spans="1:6" x14ac:dyDescent="0.25">
      <c r="A676" s="4">
        <v>35</v>
      </c>
      <c r="B676" s="4" t="s">
        <v>9</v>
      </c>
      <c r="C676" s="4" t="s">
        <v>10</v>
      </c>
      <c r="D676" s="4" t="s">
        <v>190</v>
      </c>
      <c r="E676" s="4">
        <v>8</v>
      </c>
      <c r="F676" s="4">
        <v>140000</v>
      </c>
    </row>
    <row r="677" spans="1:6" x14ac:dyDescent="0.25">
      <c r="A677" s="4">
        <v>42</v>
      </c>
      <c r="B677" s="4" t="s">
        <v>6</v>
      </c>
      <c r="C677" s="4" t="s">
        <v>7</v>
      </c>
      <c r="D677" s="4" t="s">
        <v>187</v>
      </c>
      <c r="E677" s="4">
        <v>12</v>
      </c>
      <c r="F677" s="4">
        <v>160000</v>
      </c>
    </row>
    <row r="678" spans="1:6" x14ac:dyDescent="0.25">
      <c r="A678" s="4">
        <v>28</v>
      </c>
      <c r="B678" s="4" t="s">
        <v>9</v>
      </c>
      <c r="C678" s="4" t="s">
        <v>7</v>
      </c>
      <c r="D678" s="4" t="s">
        <v>191</v>
      </c>
      <c r="E678" s="4">
        <v>2</v>
      </c>
      <c r="F678" s="4">
        <v>55000</v>
      </c>
    </row>
    <row r="679" spans="1:6" x14ac:dyDescent="0.25">
      <c r="A679" s="4">
        <v>44</v>
      </c>
      <c r="B679" s="4" t="s">
        <v>9</v>
      </c>
      <c r="C679" s="4" t="s">
        <v>12</v>
      </c>
      <c r="D679" s="4" t="s">
        <v>189</v>
      </c>
      <c r="E679" s="4">
        <v>16</v>
      </c>
      <c r="F679" s="4">
        <v>190000</v>
      </c>
    </row>
    <row r="680" spans="1:6" x14ac:dyDescent="0.25">
      <c r="A680" s="4">
        <v>32</v>
      </c>
      <c r="B680" s="4" t="s">
        <v>6</v>
      </c>
      <c r="C680" s="4" t="s">
        <v>10</v>
      </c>
      <c r="D680" s="4" t="s">
        <v>209</v>
      </c>
      <c r="E680" s="4">
        <v>7</v>
      </c>
      <c r="F680" s="4">
        <v>120000</v>
      </c>
    </row>
    <row r="681" spans="1:6" x14ac:dyDescent="0.25">
      <c r="A681" s="4">
        <v>48</v>
      </c>
      <c r="B681" s="4" t="s">
        <v>6</v>
      </c>
      <c r="C681" s="4" t="s">
        <v>12</v>
      </c>
      <c r="D681" s="4" t="s">
        <v>187</v>
      </c>
      <c r="E681" s="4">
        <v>18</v>
      </c>
      <c r="F681" s="4">
        <v>200000</v>
      </c>
    </row>
    <row r="682" spans="1:6" x14ac:dyDescent="0.25">
      <c r="A682" s="4">
        <v>30</v>
      </c>
      <c r="B682" s="4" t="s">
        <v>9</v>
      </c>
      <c r="C682" s="4" t="s">
        <v>7</v>
      </c>
      <c r="D682" s="4" t="s">
        <v>190</v>
      </c>
      <c r="E682" s="4">
        <v>5</v>
      </c>
      <c r="F682" s="4">
        <v>100000</v>
      </c>
    </row>
    <row r="683" spans="1:6" x14ac:dyDescent="0.25">
      <c r="A683" s="4">
        <v>34</v>
      </c>
      <c r="B683" s="4" t="s">
        <v>6</v>
      </c>
      <c r="C683" s="4" t="s">
        <v>10</v>
      </c>
      <c r="D683" s="4" t="s">
        <v>191</v>
      </c>
      <c r="E683" s="4">
        <v>9</v>
      </c>
      <c r="F683" s="4">
        <v>150000</v>
      </c>
    </row>
    <row r="684" spans="1:6" x14ac:dyDescent="0.25">
      <c r="A684" s="4">
        <v>37</v>
      </c>
      <c r="B684" s="4" t="s">
        <v>9</v>
      </c>
      <c r="C684" s="4" t="s">
        <v>7</v>
      </c>
      <c r="D684" s="4" t="s">
        <v>187</v>
      </c>
      <c r="E684" s="4">
        <v>11</v>
      </c>
      <c r="F684" s="4">
        <v>170000</v>
      </c>
    </row>
    <row r="685" spans="1:6" x14ac:dyDescent="0.25">
      <c r="A685" s="4">
        <v>49</v>
      </c>
      <c r="B685" s="4" t="s">
        <v>9</v>
      </c>
      <c r="C685" s="4" t="s">
        <v>12</v>
      </c>
      <c r="D685" s="4" t="s">
        <v>189</v>
      </c>
      <c r="E685" s="4">
        <v>19</v>
      </c>
      <c r="F685" s="4">
        <v>210000</v>
      </c>
    </row>
    <row r="686" spans="1:6" x14ac:dyDescent="0.25">
      <c r="A686" s="4">
        <v>29</v>
      </c>
      <c r="B686" s="4" t="s">
        <v>6</v>
      </c>
      <c r="C686" s="4" t="s">
        <v>7</v>
      </c>
      <c r="D686" s="4" t="s">
        <v>190</v>
      </c>
      <c r="E686" s="4">
        <v>4</v>
      </c>
      <c r="F686" s="4">
        <v>90000</v>
      </c>
    </row>
    <row r="687" spans="1:6" x14ac:dyDescent="0.25">
      <c r="A687" s="4">
        <v>41</v>
      </c>
      <c r="B687" s="4" t="s">
        <v>6</v>
      </c>
      <c r="C687" s="4" t="s">
        <v>10</v>
      </c>
      <c r="D687" s="4" t="s">
        <v>187</v>
      </c>
      <c r="E687" s="4">
        <v>14</v>
      </c>
      <c r="F687" s="4">
        <v>180000</v>
      </c>
    </row>
    <row r="688" spans="1:6" x14ac:dyDescent="0.25">
      <c r="A688" s="4">
        <v>46</v>
      </c>
      <c r="B688" s="4" t="s">
        <v>9</v>
      </c>
      <c r="C688" s="4" t="s">
        <v>12</v>
      </c>
      <c r="D688" s="4" t="s">
        <v>189</v>
      </c>
      <c r="E688" s="4">
        <v>16</v>
      </c>
      <c r="F688" s="4">
        <v>185000</v>
      </c>
    </row>
    <row r="689" spans="1:6" x14ac:dyDescent="0.25">
      <c r="A689" s="4">
        <v>30</v>
      </c>
      <c r="B689" s="4" t="s">
        <v>6</v>
      </c>
      <c r="C689" s="4" t="s">
        <v>10</v>
      </c>
      <c r="D689" s="4" t="s">
        <v>191</v>
      </c>
      <c r="E689" s="4">
        <v>5</v>
      </c>
      <c r="F689" s="4">
        <v>105000</v>
      </c>
    </row>
    <row r="690" spans="1:6" x14ac:dyDescent="0.25">
      <c r="A690" s="4">
        <v>50</v>
      </c>
      <c r="B690" s="4" t="s">
        <v>6</v>
      </c>
      <c r="C690" s="4" t="s">
        <v>12</v>
      </c>
      <c r="D690" s="4" t="s">
        <v>187</v>
      </c>
      <c r="E690" s="4">
        <v>20</v>
      </c>
      <c r="F690" s="4">
        <v>210000</v>
      </c>
    </row>
    <row r="691" spans="1:6" x14ac:dyDescent="0.25">
      <c r="A691" s="4">
        <v>31</v>
      </c>
      <c r="B691" s="4" t="s">
        <v>6</v>
      </c>
      <c r="C691" s="4" t="s">
        <v>7</v>
      </c>
      <c r="D691" s="4" t="s">
        <v>209</v>
      </c>
      <c r="E691" s="4">
        <v>6</v>
      </c>
      <c r="F691" s="4">
        <v>95000</v>
      </c>
    </row>
    <row r="692" spans="1:6" x14ac:dyDescent="0.25">
      <c r="A692" s="4">
        <v>39</v>
      </c>
      <c r="B692" s="4" t="s">
        <v>9</v>
      </c>
      <c r="C692" s="4" t="s">
        <v>10</v>
      </c>
      <c r="D692" s="4" t="s">
        <v>187</v>
      </c>
      <c r="E692" s="4">
        <v>11</v>
      </c>
      <c r="F692" s="4">
        <v>170000</v>
      </c>
    </row>
    <row r="693" spans="1:6" x14ac:dyDescent="0.25">
      <c r="A693" s="4">
        <v>48</v>
      </c>
      <c r="B693" s="4" t="s">
        <v>6</v>
      </c>
      <c r="C693" s="4" t="s">
        <v>12</v>
      </c>
      <c r="D693" s="4" t="s">
        <v>187</v>
      </c>
      <c r="E693" s="4">
        <v>19</v>
      </c>
      <c r="F693" s="4">
        <v>200000</v>
      </c>
    </row>
    <row r="694" spans="1:6" x14ac:dyDescent="0.25">
      <c r="A694" s="4">
        <v>28</v>
      </c>
      <c r="B694" s="4" t="s">
        <v>6</v>
      </c>
      <c r="C694" s="4" t="s">
        <v>7</v>
      </c>
      <c r="D694" s="4" t="s">
        <v>8</v>
      </c>
      <c r="E694" s="4">
        <v>4</v>
      </c>
      <c r="F694" s="4">
        <v>75000</v>
      </c>
    </row>
    <row r="695" spans="1:6" x14ac:dyDescent="0.25">
      <c r="A695" s="4">
        <v>33</v>
      </c>
      <c r="B695" s="4" t="s">
        <v>9</v>
      </c>
      <c r="C695" s="4" t="s">
        <v>10</v>
      </c>
      <c r="D695" s="4" t="s">
        <v>11</v>
      </c>
      <c r="E695" s="4">
        <v>7</v>
      </c>
      <c r="F695" s="4">
        <v>95000</v>
      </c>
    </row>
    <row r="696" spans="1:6" x14ac:dyDescent="0.25">
      <c r="A696" s="4">
        <v>22</v>
      </c>
      <c r="B696" s="4" t="s">
        <v>6</v>
      </c>
      <c r="C696" s="4" t="s">
        <v>7</v>
      </c>
      <c r="D696" s="4" t="s">
        <v>193</v>
      </c>
      <c r="E696" s="4">
        <v>1</v>
      </c>
      <c r="F696" s="4">
        <v>50000</v>
      </c>
    </row>
    <row r="697" spans="1:6" x14ac:dyDescent="0.25">
      <c r="A697" s="4">
        <v>44</v>
      </c>
      <c r="B697" s="4" t="s">
        <v>6</v>
      </c>
      <c r="C697" s="4" t="s">
        <v>12</v>
      </c>
      <c r="D697" s="4" t="s">
        <v>67</v>
      </c>
      <c r="E697" s="4">
        <v>15</v>
      </c>
      <c r="F697" s="4">
        <v>180000</v>
      </c>
    </row>
    <row r="698" spans="1:6" x14ac:dyDescent="0.25">
      <c r="A698" s="4">
        <v>29</v>
      </c>
      <c r="B698" s="4" t="s">
        <v>9</v>
      </c>
      <c r="C698" s="4" t="s">
        <v>7</v>
      </c>
      <c r="D698" s="4" t="s">
        <v>21</v>
      </c>
      <c r="E698" s="4">
        <v>3</v>
      </c>
      <c r="F698" s="4">
        <v>65000</v>
      </c>
    </row>
    <row r="699" spans="1:6" x14ac:dyDescent="0.25">
      <c r="A699" s="4">
        <v>31</v>
      </c>
      <c r="B699" s="4" t="s">
        <v>6</v>
      </c>
      <c r="C699" s="4" t="s">
        <v>10</v>
      </c>
      <c r="D699" s="4" t="s">
        <v>17</v>
      </c>
      <c r="E699" s="4">
        <v>6</v>
      </c>
      <c r="F699" s="4">
        <v>120000</v>
      </c>
    </row>
    <row r="700" spans="1:6" x14ac:dyDescent="0.25">
      <c r="A700" s="4">
        <v>25</v>
      </c>
      <c r="B700" s="4" t="s">
        <v>9</v>
      </c>
      <c r="C700" s="4" t="s">
        <v>10</v>
      </c>
      <c r="D700" s="4" t="s">
        <v>8</v>
      </c>
      <c r="E700" s="4">
        <v>2</v>
      </c>
      <c r="F700" s="4">
        <v>60000</v>
      </c>
    </row>
    <row r="701" spans="1:6" x14ac:dyDescent="0.25">
      <c r="A701" s="4">
        <v>38</v>
      </c>
      <c r="B701" s="4" t="s">
        <v>6</v>
      </c>
      <c r="C701" s="4" t="s">
        <v>7</v>
      </c>
      <c r="D701" s="4" t="s">
        <v>43</v>
      </c>
      <c r="E701" s="4">
        <v>10</v>
      </c>
      <c r="F701" s="4">
        <v>150000</v>
      </c>
    </row>
    <row r="702" spans="1:6" x14ac:dyDescent="0.25">
      <c r="A702" s="4">
        <v>27</v>
      </c>
      <c r="B702" s="4" t="s">
        <v>6</v>
      </c>
      <c r="C702" s="4" t="s">
        <v>7</v>
      </c>
      <c r="D702" s="4" t="s">
        <v>8</v>
      </c>
      <c r="E702" s="4">
        <v>3</v>
      </c>
      <c r="F702" s="4">
        <v>70000</v>
      </c>
    </row>
    <row r="703" spans="1:6" x14ac:dyDescent="0.25">
      <c r="A703" s="4">
        <v>46</v>
      </c>
      <c r="B703" s="4" t="s">
        <v>9</v>
      </c>
      <c r="C703" s="4" t="s">
        <v>12</v>
      </c>
      <c r="D703" s="4" t="s">
        <v>194</v>
      </c>
      <c r="E703" s="4">
        <v>20</v>
      </c>
      <c r="F703" s="4">
        <v>220000</v>
      </c>
    </row>
    <row r="704" spans="1:6" x14ac:dyDescent="0.25">
      <c r="A704" s="4">
        <v>33</v>
      </c>
      <c r="B704" s="4" t="s">
        <v>6</v>
      </c>
      <c r="C704" s="4" t="s">
        <v>10</v>
      </c>
      <c r="D704" s="4" t="s">
        <v>11</v>
      </c>
      <c r="E704" s="4">
        <v>8</v>
      </c>
      <c r="F704" s="4">
        <v>100000</v>
      </c>
    </row>
    <row r="705" spans="1:6" x14ac:dyDescent="0.25">
      <c r="A705" s="4">
        <v>24</v>
      </c>
      <c r="B705" s="4" t="s">
        <v>9</v>
      </c>
      <c r="C705" s="4" t="s">
        <v>7</v>
      </c>
      <c r="D705" s="4" t="s">
        <v>21</v>
      </c>
      <c r="E705" s="4">
        <v>2</v>
      </c>
      <c r="F705" s="4">
        <v>55000</v>
      </c>
    </row>
    <row r="706" spans="1:6" x14ac:dyDescent="0.25">
      <c r="A706" s="4">
        <v>36</v>
      </c>
      <c r="B706" s="4" t="s">
        <v>6</v>
      </c>
      <c r="C706" s="4" t="s">
        <v>12</v>
      </c>
      <c r="D706" s="4" t="s">
        <v>67</v>
      </c>
      <c r="E706" s="4">
        <v>12</v>
      </c>
      <c r="F706" s="4">
        <v>170000</v>
      </c>
    </row>
    <row r="707" spans="1:6" x14ac:dyDescent="0.25">
      <c r="A707" s="4">
        <v>30</v>
      </c>
      <c r="B707" s="4" t="s">
        <v>9</v>
      </c>
      <c r="C707" s="4" t="s">
        <v>7</v>
      </c>
      <c r="D707" s="4" t="s">
        <v>8</v>
      </c>
      <c r="E707" s="4">
        <v>5</v>
      </c>
      <c r="F707" s="4">
        <v>90000</v>
      </c>
    </row>
    <row r="708" spans="1:6" x14ac:dyDescent="0.25">
      <c r="A708" s="4">
        <v>29</v>
      </c>
      <c r="B708" s="4" t="s">
        <v>6</v>
      </c>
      <c r="C708" s="4" t="s">
        <v>7</v>
      </c>
      <c r="D708" s="4" t="s">
        <v>193</v>
      </c>
      <c r="E708" s="4">
        <v>4</v>
      </c>
      <c r="F708" s="4">
        <v>80000</v>
      </c>
    </row>
    <row r="709" spans="1:6" x14ac:dyDescent="0.25">
      <c r="A709" s="4">
        <v>42</v>
      </c>
      <c r="B709" s="4" t="s">
        <v>6</v>
      </c>
      <c r="C709" s="4" t="s">
        <v>10</v>
      </c>
      <c r="D709" s="4" t="s">
        <v>17</v>
      </c>
      <c r="E709" s="4">
        <v>14</v>
      </c>
      <c r="F709" s="4">
        <v>180000</v>
      </c>
    </row>
    <row r="710" spans="1:6" x14ac:dyDescent="0.25">
      <c r="A710" s="4">
        <v>26</v>
      </c>
      <c r="B710" s="4" t="s">
        <v>6</v>
      </c>
      <c r="C710" s="4" t="s">
        <v>7</v>
      </c>
      <c r="D710" s="4" t="s">
        <v>21</v>
      </c>
      <c r="E710" s="4">
        <v>2</v>
      </c>
      <c r="F710" s="4">
        <v>60000</v>
      </c>
    </row>
    <row r="711" spans="1:6" x14ac:dyDescent="0.25">
      <c r="A711" s="4">
        <v>35</v>
      </c>
      <c r="B711" s="4" t="s">
        <v>9</v>
      </c>
      <c r="C711" s="4" t="s">
        <v>10</v>
      </c>
      <c r="D711" s="4" t="s">
        <v>11</v>
      </c>
      <c r="E711" s="4">
        <v>9</v>
      </c>
      <c r="F711" s="4">
        <v>120000</v>
      </c>
    </row>
    <row r="712" spans="1:6" x14ac:dyDescent="0.25">
      <c r="A712" s="4">
        <v>27</v>
      </c>
      <c r="B712" s="4" t="s">
        <v>9</v>
      </c>
      <c r="C712" s="4" t="s">
        <v>7</v>
      </c>
      <c r="D712" s="4" t="s">
        <v>8</v>
      </c>
      <c r="E712" s="4">
        <v>3</v>
      </c>
      <c r="F712" s="4">
        <v>70000</v>
      </c>
    </row>
    <row r="713" spans="1:6" x14ac:dyDescent="0.25">
      <c r="A713" s="4">
        <v>48</v>
      </c>
      <c r="B713" s="4" t="s">
        <v>6</v>
      </c>
      <c r="C713" s="4" t="s">
        <v>12</v>
      </c>
      <c r="D713" s="4" t="s">
        <v>194</v>
      </c>
      <c r="E713" s="4">
        <v>18</v>
      </c>
      <c r="F713" s="4">
        <v>210000</v>
      </c>
    </row>
    <row r="714" spans="1:6" x14ac:dyDescent="0.25">
      <c r="A714" s="4">
        <v>34</v>
      </c>
      <c r="B714" s="4" t="s">
        <v>6</v>
      </c>
      <c r="C714" s="4" t="s">
        <v>10</v>
      </c>
      <c r="D714" s="4" t="s">
        <v>43</v>
      </c>
      <c r="E714" s="4">
        <v>9</v>
      </c>
      <c r="F714" s="4">
        <v>140000</v>
      </c>
    </row>
    <row r="715" spans="1:6" x14ac:dyDescent="0.25">
      <c r="A715" s="4">
        <v>23</v>
      </c>
      <c r="B715" s="4" t="s">
        <v>9</v>
      </c>
      <c r="C715" s="4" t="s">
        <v>7</v>
      </c>
      <c r="D715" s="4" t="s">
        <v>8</v>
      </c>
      <c r="E715" s="4">
        <v>1</v>
      </c>
      <c r="F715" s="4">
        <v>50000</v>
      </c>
    </row>
    <row r="716" spans="1:6" x14ac:dyDescent="0.25">
      <c r="A716" s="4">
        <v>32</v>
      </c>
      <c r="B716" s="4" t="s">
        <v>6</v>
      </c>
      <c r="C716" s="4" t="s">
        <v>10</v>
      </c>
      <c r="D716" s="4" t="s">
        <v>17</v>
      </c>
      <c r="E716" s="4">
        <v>7</v>
      </c>
      <c r="F716" s="4">
        <v>110000</v>
      </c>
    </row>
    <row r="717" spans="1:6" x14ac:dyDescent="0.25">
      <c r="A717" s="4">
        <v>37</v>
      </c>
      <c r="B717" s="4" t="s">
        <v>6</v>
      </c>
      <c r="C717" s="4" t="s">
        <v>7</v>
      </c>
      <c r="D717" s="4" t="s">
        <v>11</v>
      </c>
      <c r="E717" s="4">
        <v>11</v>
      </c>
      <c r="F717" s="4">
        <v>160000</v>
      </c>
    </row>
    <row r="718" spans="1:6" x14ac:dyDescent="0.25">
      <c r="A718" s="4">
        <v>41</v>
      </c>
      <c r="B718" s="4" t="s">
        <v>9</v>
      </c>
      <c r="C718" s="4" t="s">
        <v>12</v>
      </c>
      <c r="D718" s="4" t="s">
        <v>194</v>
      </c>
      <c r="E718" s="4">
        <v>16</v>
      </c>
      <c r="F718" s="4">
        <v>200000</v>
      </c>
    </row>
    <row r="719" spans="1:6" x14ac:dyDescent="0.25">
      <c r="A719" s="4">
        <v>34</v>
      </c>
      <c r="B719" s="4" t="s">
        <v>6</v>
      </c>
      <c r="C719" s="4" t="s">
        <v>10</v>
      </c>
      <c r="D719" s="4" t="s">
        <v>11</v>
      </c>
      <c r="E719" s="4">
        <v>8</v>
      </c>
      <c r="F719" s="4">
        <v>100000</v>
      </c>
    </row>
    <row r="720" spans="1:6" x14ac:dyDescent="0.25">
      <c r="A720" s="4">
        <v>34</v>
      </c>
      <c r="B720" s="4" t="s">
        <v>9</v>
      </c>
      <c r="C720" s="4" t="s">
        <v>7</v>
      </c>
      <c r="D720" s="4" t="s">
        <v>190</v>
      </c>
      <c r="E720" s="4">
        <v>8</v>
      </c>
      <c r="F720" s="4">
        <v>122485</v>
      </c>
    </row>
    <row r="721" spans="1:6" x14ac:dyDescent="0.25">
      <c r="A721" s="4">
        <v>25</v>
      </c>
      <c r="B721" s="4" t="s">
        <v>6</v>
      </c>
      <c r="C721" s="4" t="s">
        <v>12</v>
      </c>
      <c r="D721" s="4" t="s">
        <v>187</v>
      </c>
      <c r="E721" s="4">
        <v>12</v>
      </c>
      <c r="F721" s="4">
        <v>169159</v>
      </c>
    </row>
    <row r="722" spans="1:6" x14ac:dyDescent="0.25">
      <c r="A722" s="4">
        <v>43</v>
      </c>
      <c r="B722" s="4" t="s">
        <v>6</v>
      </c>
      <c r="C722" s="4" t="s">
        <v>10</v>
      </c>
      <c r="D722" s="4" t="s">
        <v>78</v>
      </c>
      <c r="E722" s="4">
        <v>21</v>
      </c>
      <c r="F722" s="4">
        <v>187081</v>
      </c>
    </row>
    <row r="723" spans="1:6" x14ac:dyDescent="0.25">
      <c r="A723" s="4">
        <v>53</v>
      </c>
      <c r="B723" s="4" t="s">
        <v>195</v>
      </c>
      <c r="C723" s="4" t="s">
        <v>196</v>
      </c>
      <c r="D723" s="4" t="s">
        <v>189</v>
      </c>
      <c r="E723" s="4">
        <v>31</v>
      </c>
      <c r="F723" s="4">
        <v>166109</v>
      </c>
    </row>
    <row r="724" spans="1:6" x14ac:dyDescent="0.25">
      <c r="A724" s="4">
        <v>27</v>
      </c>
      <c r="B724" s="4" t="s">
        <v>9</v>
      </c>
      <c r="C724" s="4" t="s">
        <v>10</v>
      </c>
      <c r="D724" s="4" t="s">
        <v>191</v>
      </c>
      <c r="E724" s="4">
        <v>5</v>
      </c>
      <c r="F724" s="4">
        <v>78354</v>
      </c>
    </row>
    <row r="725" spans="1:6" x14ac:dyDescent="0.25">
      <c r="A725" s="4">
        <v>25</v>
      </c>
      <c r="B725" s="4" t="s">
        <v>6</v>
      </c>
      <c r="C725" s="4" t="s">
        <v>7</v>
      </c>
      <c r="D725" s="4" t="s">
        <v>209</v>
      </c>
      <c r="E725" s="4">
        <v>2</v>
      </c>
      <c r="F725" s="4">
        <v>90249</v>
      </c>
    </row>
    <row r="726" spans="1:6" x14ac:dyDescent="0.25">
      <c r="A726" s="4">
        <v>29</v>
      </c>
      <c r="B726" s="4" t="s">
        <v>9</v>
      </c>
      <c r="C726" s="4" t="s">
        <v>10</v>
      </c>
      <c r="D726" s="4" t="s">
        <v>78</v>
      </c>
      <c r="E726" s="4">
        <v>6</v>
      </c>
      <c r="F726" s="4">
        <v>132720</v>
      </c>
    </row>
    <row r="727" spans="1:6" x14ac:dyDescent="0.25">
      <c r="A727" s="4">
        <v>52</v>
      </c>
      <c r="B727" s="4" t="s">
        <v>6</v>
      </c>
      <c r="C727" s="4" t="s">
        <v>12</v>
      </c>
      <c r="D727" s="4" t="s">
        <v>187</v>
      </c>
      <c r="E727" s="4">
        <v>23</v>
      </c>
      <c r="F727" s="4">
        <v>161568</v>
      </c>
    </row>
    <row r="728" spans="1:6" x14ac:dyDescent="0.25">
      <c r="A728" s="4">
        <v>41</v>
      </c>
      <c r="B728" s="4" t="s">
        <v>6</v>
      </c>
      <c r="C728" s="4" t="s">
        <v>10</v>
      </c>
      <c r="D728" s="4" t="s">
        <v>191</v>
      </c>
      <c r="E728" s="4">
        <v>13</v>
      </c>
      <c r="F728" s="4">
        <v>127346</v>
      </c>
    </row>
    <row r="729" spans="1:6" x14ac:dyDescent="0.25">
      <c r="A729" s="4">
        <v>49</v>
      </c>
      <c r="B729" s="4" t="s">
        <v>9</v>
      </c>
      <c r="C729" s="4" t="s">
        <v>7</v>
      </c>
      <c r="D729" s="4" t="s">
        <v>209</v>
      </c>
      <c r="E729" s="4">
        <v>19</v>
      </c>
      <c r="F729" s="4">
        <v>120177</v>
      </c>
    </row>
    <row r="730" spans="1:6" x14ac:dyDescent="0.25">
      <c r="A730" s="4">
        <v>25</v>
      </c>
      <c r="B730" s="4" t="s">
        <v>195</v>
      </c>
      <c r="C730" s="4" t="s">
        <v>196</v>
      </c>
      <c r="D730" s="4" t="s">
        <v>190</v>
      </c>
      <c r="E730" s="4">
        <v>2</v>
      </c>
      <c r="F730" s="4">
        <v>69032</v>
      </c>
    </row>
    <row r="731" spans="1:6" x14ac:dyDescent="0.25">
      <c r="A731" s="4">
        <v>35</v>
      </c>
      <c r="B731" s="4" t="s">
        <v>6</v>
      </c>
      <c r="C731" s="4" t="s">
        <v>10</v>
      </c>
      <c r="D731" s="4" t="s">
        <v>189</v>
      </c>
      <c r="E731" s="4">
        <v>8</v>
      </c>
      <c r="F731" s="4">
        <v>101332</v>
      </c>
    </row>
    <row r="732" spans="1:6" x14ac:dyDescent="0.25">
      <c r="A732" s="4">
        <v>57</v>
      </c>
      <c r="B732" s="4" t="s">
        <v>9</v>
      </c>
      <c r="C732" s="4" t="s">
        <v>12</v>
      </c>
      <c r="D732" s="4" t="s">
        <v>190</v>
      </c>
      <c r="E732" s="4">
        <v>30</v>
      </c>
      <c r="F732" s="4">
        <v>121450</v>
      </c>
    </row>
    <row r="733" spans="1:6" x14ac:dyDescent="0.25">
      <c r="A733" s="4">
        <v>35</v>
      </c>
      <c r="B733" s="4" t="s">
        <v>9</v>
      </c>
      <c r="C733" s="4" t="s">
        <v>7</v>
      </c>
      <c r="D733" s="4" t="s">
        <v>189</v>
      </c>
      <c r="E733" s="4">
        <v>12</v>
      </c>
      <c r="F733" s="4">
        <v>166375</v>
      </c>
    </row>
    <row r="734" spans="1:6" x14ac:dyDescent="0.25">
      <c r="A734" s="4">
        <v>43</v>
      </c>
      <c r="B734" s="4" t="s">
        <v>6</v>
      </c>
      <c r="C734" s="4" t="s">
        <v>10</v>
      </c>
      <c r="D734" s="4" t="s">
        <v>78</v>
      </c>
      <c r="E734" s="4">
        <v>21</v>
      </c>
      <c r="F734" s="4">
        <v>185119</v>
      </c>
    </row>
    <row r="735" spans="1:6" x14ac:dyDescent="0.25">
      <c r="A735" s="4">
        <v>37</v>
      </c>
      <c r="B735" s="4" t="s">
        <v>9</v>
      </c>
      <c r="C735" s="4" t="s">
        <v>7</v>
      </c>
      <c r="D735" s="4" t="s">
        <v>190</v>
      </c>
      <c r="E735" s="4">
        <v>10</v>
      </c>
      <c r="F735" s="4">
        <v>149217</v>
      </c>
    </row>
    <row r="736" spans="1:6" x14ac:dyDescent="0.25">
      <c r="A736" s="4">
        <v>50</v>
      </c>
      <c r="B736" s="4" t="s">
        <v>6</v>
      </c>
      <c r="C736" s="4" t="s">
        <v>10</v>
      </c>
      <c r="D736" s="4" t="s">
        <v>187</v>
      </c>
      <c r="E736" s="4">
        <v>21</v>
      </c>
      <c r="F736" s="4">
        <v>166512</v>
      </c>
    </row>
    <row r="737" spans="1:6" x14ac:dyDescent="0.25">
      <c r="A737" s="4">
        <v>52</v>
      </c>
      <c r="B737" s="4" t="s">
        <v>9</v>
      </c>
      <c r="C737" s="4" t="s">
        <v>10</v>
      </c>
      <c r="D737" s="4" t="s">
        <v>78</v>
      </c>
      <c r="E737" s="4">
        <v>28</v>
      </c>
      <c r="F737" s="4">
        <v>186963</v>
      </c>
    </row>
    <row r="738" spans="1:6" x14ac:dyDescent="0.25">
      <c r="A738" s="4">
        <v>26</v>
      </c>
      <c r="B738" s="4" t="s">
        <v>6</v>
      </c>
      <c r="C738" s="4" t="s">
        <v>7</v>
      </c>
      <c r="D738" s="4" t="s">
        <v>209</v>
      </c>
      <c r="E738" s="4">
        <v>3</v>
      </c>
      <c r="F738" s="4">
        <v>75072</v>
      </c>
    </row>
    <row r="739" spans="1:6" x14ac:dyDescent="0.25">
      <c r="A739" s="4">
        <v>34</v>
      </c>
      <c r="B739" s="4" t="s">
        <v>9</v>
      </c>
      <c r="C739" s="4" t="s">
        <v>10</v>
      </c>
      <c r="D739" s="4" t="s">
        <v>190</v>
      </c>
      <c r="E739" s="4">
        <v>10</v>
      </c>
      <c r="F739" s="4">
        <v>163398</v>
      </c>
    </row>
    <row r="740" spans="1:6" x14ac:dyDescent="0.25">
      <c r="A740" s="4">
        <v>30</v>
      </c>
      <c r="B740" s="4" t="s">
        <v>6</v>
      </c>
      <c r="C740" s="4" t="s">
        <v>196</v>
      </c>
      <c r="D740" s="4" t="s">
        <v>189</v>
      </c>
      <c r="E740" s="4">
        <v>11</v>
      </c>
      <c r="F740" s="4">
        <v>103947</v>
      </c>
    </row>
    <row r="741" spans="1:6" x14ac:dyDescent="0.25">
      <c r="A741" s="4">
        <v>60</v>
      </c>
      <c r="B741" s="4" t="s">
        <v>9</v>
      </c>
      <c r="C741" s="4" t="s">
        <v>12</v>
      </c>
      <c r="D741" s="4" t="s">
        <v>187</v>
      </c>
      <c r="E741" s="4">
        <v>33</v>
      </c>
      <c r="F741" s="4">
        <v>179180</v>
      </c>
    </row>
    <row r="742" spans="1:6" x14ac:dyDescent="0.25">
      <c r="A742" s="4">
        <v>50</v>
      </c>
      <c r="B742" s="4" t="s">
        <v>6</v>
      </c>
      <c r="C742" s="4" t="s">
        <v>7</v>
      </c>
      <c r="D742" s="4" t="s">
        <v>209</v>
      </c>
      <c r="E742" s="4">
        <v>23</v>
      </c>
      <c r="F742" s="4">
        <v>175966</v>
      </c>
    </row>
    <row r="743" spans="1:6" x14ac:dyDescent="0.25">
      <c r="A743" s="4">
        <v>58</v>
      </c>
      <c r="B743" s="4" t="s">
        <v>6</v>
      </c>
      <c r="C743" s="4" t="s">
        <v>10</v>
      </c>
      <c r="D743" s="4" t="s">
        <v>78</v>
      </c>
      <c r="E743" s="4">
        <v>27</v>
      </c>
      <c r="F743" s="4">
        <v>190004</v>
      </c>
    </row>
    <row r="744" spans="1:6" x14ac:dyDescent="0.25">
      <c r="A744" s="4">
        <v>35</v>
      </c>
      <c r="B744" s="4" t="s">
        <v>9</v>
      </c>
      <c r="C744" s="4" t="s">
        <v>10</v>
      </c>
      <c r="D744" s="4" t="s">
        <v>190</v>
      </c>
      <c r="E744" s="4">
        <v>10</v>
      </c>
      <c r="F744" s="4">
        <v>152039</v>
      </c>
    </row>
    <row r="745" spans="1:6" x14ac:dyDescent="0.25">
      <c r="A745" s="4">
        <v>28</v>
      </c>
      <c r="B745" s="4" t="s">
        <v>6</v>
      </c>
      <c r="C745" s="4" t="s">
        <v>10</v>
      </c>
      <c r="D745" s="4" t="s">
        <v>191</v>
      </c>
      <c r="E745" s="4">
        <v>5</v>
      </c>
      <c r="F745" s="4">
        <v>76742</v>
      </c>
    </row>
    <row r="746" spans="1:6" x14ac:dyDescent="0.25">
      <c r="A746" s="4">
        <v>57</v>
      </c>
      <c r="B746" s="4" t="s">
        <v>9</v>
      </c>
      <c r="C746" s="4" t="s">
        <v>12</v>
      </c>
      <c r="D746" s="4" t="s">
        <v>187</v>
      </c>
      <c r="E746" s="4">
        <v>33</v>
      </c>
      <c r="F746" s="4">
        <v>191790</v>
      </c>
    </row>
    <row r="747" spans="1:6" x14ac:dyDescent="0.25">
      <c r="A747" s="4">
        <v>46</v>
      </c>
      <c r="B747" s="4" t="s">
        <v>9</v>
      </c>
      <c r="C747" s="4" t="s">
        <v>7</v>
      </c>
      <c r="D747" s="4" t="s">
        <v>78</v>
      </c>
      <c r="E747" s="4">
        <v>20</v>
      </c>
      <c r="F747" s="4">
        <v>139398</v>
      </c>
    </row>
    <row r="748" spans="1:6" x14ac:dyDescent="0.25">
      <c r="A748" s="4">
        <v>28</v>
      </c>
      <c r="B748" s="4" t="s">
        <v>6</v>
      </c>
      <c r="C748" s="4" t="s">
        <v>196</v>
      </c>
      <c r="D748" s="4" t="s">
        <v>209</v>
      </c>
      <c r="E748" s="4">
        <v>7</v>
      </c>
      <c r="F748" s="4">
        <v>95845</v>
      </c>
    </row>
    <row r="749" spans="1:6" x14ac:dyDescent="0.25">
      <c r="A749" s="4">
        <v>34</v>
      </c>
      <c r="B749" s="4" t="s">
        <v>6</v>
      </c>
      <c r="C749" s="4" t="s">
        <v>10</v>
      </c>
      <c r="D749" s="4" t="s">
        <v>190</v>
      </c>
      <c r="E749" s="4">
        <v>12</v>
      </c>
      <c r="F749" s="4">
        <v>160976</v>
      </c>
    </row>
    <row r="750" spans="1:6" x14ac:dyDescent="0.25">
      <c r="A750" s="4">
        <v>33</v>
      </c>
      <c r="B750" s="4" t="s">
        <v>9</v>
      </c>
      <c r="C750" s="4" t="s">
        <v>10</v>
      </c>
      <c r="D750" s="4" t="s">
        <v>189</v>
      </c>
      <c r="E750" s="4">
        <v>9</v>
      </c>
      <c r="F750" s="4">
        <v>126753</v>
      </c>
    </row>
    <row r="751" spans="1:6" x14ac:dyDescent="0.25">
      <c r="A751" s="4">
        <v>37</v>
      </c>
      <c r="B751" s="4" t="s">
        <v>195</v>
      </c>
      <c r="C751" s="4" t="s">
        <v>10</v>
      </c>
      <c r="D751" s="4" t="s">
        <v>190</v>
      </c>
      <c r="E751" s="4">
        <v>14</v>
      </c>
      <c r="F751" s="4">
        <v>161393</v>
      </c>
    </row>
    <row r="752" spans="1:6" x14ac:dyDescent="0.25">
      <c r="A752" s="4">
        <v>33</v>
      </c>
      <c r="B752" s="4" t="s">
        <v>6</v>
      </c>
      <c r="C752" s="4" t="s">
        <v>10</v>
      </c>
      <c r="D752" s="4" t="s">
        <v>78</v>
      </c>
      <c r="E752" s="4">
        <v>8</v>
      </c>
      <c r="F752" s="4">
        <v>139817</v>
      </c>
    </row>
    <row r="753" spans="1:6" x14ac:dyDescent="0.25">
      <c r="A753" s="4">
        <v>53</v>
      </c>
      <c r="B753" s="4" t="s">
        <v>6</v>
      </c>
      <c r="C753" s="4" t="s">
        <v>12</v>
      </c>
      <c r="D753" s="4" t="s">
        <v>187</v>
      </c>
      <c r="E753" s="4">
        <v>25</v>
      </c>
      <c r="F753" s="4">
        <v>181714</v>
      </c>
    </row>
    <row r="754" spans="1:6" x14ac:dyDescent="0.25">
      <c r="A754" s="4">
        <v>35</v>
      </c>
      <c r="B754" s="4" t="s">
        <v>9</v>
      </c>
      <c r="C754" s="4" t="s">
        <v>7</v>
      </c>
      <c r="D754" s="4" t="s">
        <v>209</v>
      </c>
      <c r="E754" s="4">
        <v>10</v>
      </c>
      <c r="F754" s="4">
        <v>114776</v>
      </c>
    </row>
    <row r="755" spans="1:6" x14ac:dyDescent="0.25">
      <c r="A755" s="4">
        <v>30</v>
      </c>
      <c r="B755" s="4" t="s">
        <v>6</v>
      </c>
      <c r="C755" s="4" t="s">
        <v>10</v>
      </c>
      <c r="D755" s="4" t="s">
        <v>190</v>
      </c>
      <c r="E755" s="4">
        <v>6</v>
      </c>
      <c r="F755" s="4">
        <v>105725</v>
      </c>
    </row>
    <row r="756" spans="1:6" x14ac:dyDescent="0.25">
      <c r="A756" s="4">
        <v>24</v>
      </c>
      <c r="B756" s="4" t="s">
        <v>9</v>
      </c>
      <c r="C756" s="4" t="s">
        <v>196</v>
      </c>
      <c r="D756" s="4" t="s">
        <v>189</v>
      </c>
      <c r="E756" s="4">
        <v>1</v>
      </c>
      <c r="F756" s="4">
        <v>52731</v>
      </c>
    </row>
    <row r="757" spans="1:6" x14ac:dyDescent="0.25">
      <c r="A757" s="4">
        <v>36</v>
      </c>
      <c r="B757" s="4" t="s">
        <v>6</v>
      </c>
      <c r="C757" s="4" t="s">
        <v>10</v>
      </c>
      <c r="D757" s="4" t="s">
        <v>191</v>
      </c>
      <c r="E757" s="4">
        <v>8</v>
      </c>
      <c r="F757" s="4">
        <v>106492</v>
      </c>
    </row>
    <row r="758" spans="1:6" x14ac:dyDescent="0.25">
      <c r="A758" s="4">
        <v>27</v>
      </c>
      <c r="B758" s="4" t="s">
        <v>9</v>
      </c>
      <c r="C758" s="4" t="s">
        <v>7</v>
      </c>
      <c r="D758" s="4" t="s">
        <v>190</v>
      </c>
      <c r="E758" s="4">
        <v>4</v>
      </c>
      <c r="F758" s="4">
        <v>73895</v>
      </c>
    </row>
    <row r="759" spans="1:6" x14ac:dyDescent="0.25">
      <c r="A759" s="4">
        <v>23</v>
      </c>
      <c r="B759" s="4" t="s">
        <v>6</v>
      </c>
      <c r="C759" s="4" t="s">
        <v>12</v>
      </c>
      <c r="D759" s="4" t="s">
        <v>187</v>
      </c>
      <c r="E759" s="4">
        <v>1</v>
      </c>
      <c r="F759" s="4">
        <v>119836</v>
      </c>
    </row>
    <row r="760" spans="1:6" x14ac:dyDescent="0.25">
      <c r="A760" s="4">
        <v>28</v>
      </c>
      <c r="B760" s="4" t="s">
        <v>9</v>
      </c>
      <c r="C760" s="4" t="s">
        <v>10</v>
      </c>
      <c r="D760" s="4" t="s">
        <v>78</v>
      </c>
      <c r="E760" s="4">
        <v>5</v>
      </c>
      <c r="F760" s="4">
        <v>99747</v>
      </c>
    </row>
    <row r="761" spans="1:6" x14ac:dyDescent="0.25">
      <c r="A761" s="4">
        <v>52</v>
      </c>
      <c r="B761" s="4" t="s">
        <v>6</v>
      </c>
      <c r="C761" s="4" t="s">
        <v>7</v>
      </c>
      <c r="D761" s="4" t="s">
        <v>209</v>
      </c>
      <c r="E761" s="4">
        <v>25</v>
      </c>
      <c r="F761" s="4">
        <v>168287</v>
      </c>
    </row>
    <row r="762" spans="1:6" x14ac:dyDescent="0.25">
      <c r="A762" s="4">
        <v>28</v>
      </c>
      <c r="B762" s="4" t="s">
        <v>9</v>
      </c>
      <c r="C762" s="4" t="s">
        <v>10</v>
      </c>
      <c r="D762" s="4" t="s">
        <v>190</v>
      </c>
      <c r="E762" s="4">
        <v>7</v>
      </c>
      <c r="F762" s="4">
        <v>115920</v>
      </c>
    </row>
    <row r="763" spans="1:6" x14ac:dyDescent="0.25">
      <c r="A763" s="4">
        <v>32</v>
      </c>
      <c r="B763" s="4" t="s">
        <v>6</v>
      </c>
      <c r="C763" s="4" t="s">
        <v>10</v>
      </c>
      <c r="D763" s="4" t="s">
        <v>189</v>
      </c>
      <c r="E763" s="4">
        <v>11</v>
      </c>
      <c r="F763" s="4">
        <v>128078</v>
      </c>
    </row>
    <row r="764" spans="1:6" x14ac:dyDescent="0.25">
      <c r="A764" s="4">
        <v>24</v>
      </c>
      <c r="B764" s="4" t="s">
        <v>9</v>
      </c>
      <c r="C764" s="4" t="s">
        <v>7</v>
      </c>
      <c r="D764" s="4" t="s">
        <v>191</v>
      </c>
      <c r="E764" s="4">
        <v>1</v>
      </c>
      <c r="F764" s="4">
        <v>51265</v>
      </c>
    </row>
    <row r="765" spans="1:6" x14ac:dyDescent="0.25">
      <c r="A765" s="4">
        <v>43</v>
      </c>
      <c r="B765" s="4" t="s">
        <v>6</v>
      </c>
      <c r="C765" s="4" t="s">
        <v>196</v>
      </c>
      <c r="D765" s="4" t="s">
        <v>78</v>
      </c>
      <c r="E765" s="4">
        <v>22</v>
      </c>
      <c r="F765" s="4">
        <v>165919</v>
      </c>
    </row>
    <row r="766" spans="1:6" x14ac:dyDescent="0.25">
      <c r="A766" s="4">
        <v>60</v>
      </c>
      <c r="B766" s="4" t="s">
        <v>9</v>
      </c>
      <c r="C766" s="4" t="s">
        <v>12</v>
      </c>
      <c r="D766" s="4" t="s">
        <v>187</v>
      </c>
      <c r="E766" s="4">
        <v>34</v>
      </c>
      <c r="F766" s="4">
        <v>188651</v>
      </c>
    </row>
    <row r="767" spans="1:6" x14ac:dyDescent="0.25">
      <c r="A767" s="4">
        <v>24</v>
      </c>
      <c r="B767" s="4" t="s">
        <v>6</v>
      </c>
      <c r="C767" s="4" t="s">
        <v>10</v>
      </c>
      <c r="D767" s="4" t="s">
        <v>209</v>
      </c>
      <c r="E767" s="4">
        <v>0</v>
      </c>
      <c r="F767" s="4">
        <v>55538</v>
      </c>
    </row>
    <row r="768" spans="1:6" x14ac:dyDescent="0.25">
      <c r="A768" s="4">
        <v>55</v>
      </c>
      <c r="B768" s="4" t="s">
        <v>6</v>
      </c>
      <c r="C768" s="4" t="s">
        <v>7</v>
      </c>
      <c r="D768" s="4" t="s">
        <v>189</v>
      </c>
      <c r="E768" s="4">
        <v>28</v>
      </c>
      <c r="F768" s="4">
        <v>193964</v>
      </c>
    </row>
    <row r="769" spans="1:6" x14ac:dyDescent="0.25">
      <c r="A769" s="4">
        <v>29</v>
      </c>
      <c r="B769" s="4" t="s">
        <v>9</v>
      </c>
      <c r="C769" s="4" t="s">
        <v>10</v>
      </c>
      <c r="D769" s="4" t="s">
        <v>190</v>
      </c>
      <c r="E769" s="4">
        <v>4</v>
      </c>
      <c r="F769" s="4">
        <v>104702</v>
      </c>
    </row>
    <row r="770" spans="1:6" x14ac:dyDescent="0.25">
      <c r="A770" s="4">
        <v>44</v>
      </c>
      <c r="B770" s="4" t="s">
        <v>6</v>
      </c>
      <c r="C770" s="4" t="s">
        <v>12</v>
      </c>
      <c r="D770" s="4" t="s">
        <v>187</v>
      </c>
      <c r="E770" s="4">
        <v>19</v>
      </c>
      <c r="F770" s="4">
        <v>172955</v>
      </c>
    </row>
    <row r="771" spans="1:6" x14ac:dyDescent="0.25">
      <c r="A771" s="4">
        <v>40</v>
      </c>
      <c r="B771" s="4" t="s">
        <v>9</v>
      </c>
      <c r="C771" s="4" t="s">
        <v>10</v>
      </c>
      <c r="D771" s="4" t="s">
        <v>78</v>
      </c>
      <c r="E771" s="4">
        <v>16</v>
      </c>
      <c r="F771" s="4">
        <v>138032</v>
      </c>
    </row>
    <row r="772" spans="1:6" x14ac:dyDescent="0.25">
      <c r="A772" s="4">
        <v>27</v>
      </c>
      <c r="B772" s="4" t="s">
        <v>6</v>
      </c>
      <c r="C772" s="4" t="s">
        <v>7</v>
      </c>
      <c r="D772" s="4" t="s">
        <v>209</v>
      </c>
      <c r="E772" s="4">
        <v>4</v>
      </c>
      <c r="F772" s="4">
        <v>82683</v>
      </c>
    </row>
    <row r="773" spans="1:6" x14ac:dyDescent="0.25">
      <c r="A773" s="4">
        <v>43</v>
      </c>
      <c r="B773" s="4" t="s">
        <v>6</v>
      </c>
      <c r="C773" s="4" t="s">
        <v>10</v>
      </c>
      <c r="D773" s="4" t="s">
        <v>190</v>
      </c>
      <c r="E773" s="4">
        <v>17</v>
      </c>
      <c r="F773" s="4">
        <v>155414</v>
      </c>
    </row>
    <row r="774" spans="1:6" x14ac:dyDescent="0.25">
      <c r="A774" s="4">
        <v>49</v>
      </c>
      <c r="B774" s="4" t="s">
        <v>9</v>
      </c>
      <c r="C774" s="4" t="s">
        <v>196</v>
      </c>
      <c r="D774" s="4" t="s">
        <v>189</v>
      </c>
      <c r="E774" s="4">
        <v>25</v>
      </c>
      <c r="F774" s="4">
        <v>154207</v>
      </c>
    </row>
    <row r="775" spans="1:6" x14ac:dyDescent="0.25">
      <c r="A775" s="4">
        <v>30</v>
      </c>
      <c r="B775" s="4" t="s">
        <v>6</v>
      </c>
      <c r="C775" s="4" t="s">
        <v>10</v>
      </c>
      <c r="D775" s="4" t="s">
        <v>191</v>
      </c>
      <c r="E775" s="4">
        <v>8</v>
      </c>
      <c r="F775" s="4">
        <v>107895</v>
      </c>
    </row>
    <row r="776" spans="1:6" x14ac:dyDescent="0.25">
      <c r="A776" s="4">
        <v>42</v>
      </c>
      <c r="B776" s="4" t="s">
        <v>9</v>
      </c>
      <c r="C776" s="4" t="s">
        <v>7</v>
      </c>
      <c r="D776" s="4" t="s">
        <v>78</v>
      </c>
      <c r="E776" s="4">
        <v>18</v>
      </c>
      <c r="F776" s="4">
        <v>148446</v>
      </c>
    </row>
    <row r="777" spans="1:6" x14ac:dyDescent="0.25">
      <c r="A777" s="4">
        <v>26</v>
      </c>
      <c r="B777" s="4" t="s">
        <v>6</v>
      </c>
      <c r="C777" s="4" t="s">
        <v>10</v>
      </c>
      <c r="D777" s="4" t="s">
        <v>190</v>
      </c>
      <c r="E777" s="4">
        <v>4</v>
      </c>
      <c r="F777" s="4">
        <v>102859</v>
      </c>
    </row>
    <row r="778" spans="1:6" x14ac:dyDescent="0.25">
      <c r="A778" s="4">
        <v>41</v>
      </c>
      <c r="B778" s="4" t="s">
        <v>9</v>
      </c>
      <c r="C778" s="4" t="s">
        <v>12</v>
      </c>
      <c r="D778" s="4" t="s">
        <v>187</v>
      </c>
      <c r="E778" s="4">
        <v>13</v>
      </c>
      <c r="F778" s="4">
        <v>138662</v>
      </c>
    </row>
    <row r="779" spans="1:6" x14ac:dyDescent="0.25">
      <c r="A779" s="4">
        <v>46</v>
      </c>
      <c r="B779" s="4" t="s">
        <v>6</v>
      </c>
      <c r="C779" s="4" t="s">
        <v>7</v>
      </c>
      <c r="D779" s="4" t="s">
        <v>189</v>
      </c>
      <c r="E779" s="4">
        <v>23</v>
      </c>
      <c r="F779" s="4">
        <v>181699</v>
      </c>
    </row>
    <row r="780" spans="1:6" x14ac:dyDescent="0.25">
      <c r="A780" s="4">
        <v>57</v>
      </c>
      <c r="B780" s="4" t="s">
        <v>9</v>
      </c>
      <c r="C780" s="4" t="s">
        <v>10</v>
      </c>
      <c r="D780" s="4" t="s">
        <v>190</v>
      </c>
      <c r="E780" s="4">
        <v>33</v>
      </c>
      <c r="F780" s="4">
        <v>188232</v>
      </c>
    </row>
    <row r="781" spans="1:6" x14ac:dyDescent="0.25">
      <c r="A781" s="4">
        <v>22</v>
      </c>
      <c r="B781" s="4" t="s">
        <v>9</v>
      </c>
      <c r="C781" s="4" t="s">
        <v>196</v>
      </c>
      <c r="D781" s="4" t="s">
        <v>209</v>
      </c>
      <c r="E781" s="4">
        <v>0</v>
      </c>
      <c r="F781" s="4">
        <v>51832</v>
      </c>
    </row>
    <row r="782" spans="1:6" x14ac:dyDescent="0.25">
      <c r="A782" s="4">
        <v>54</v>
      </c>
      <c r="B782" s="4" t="s">
        <v>6</v>
      </c>
      <c r="C782" s="4" t="s">
        <v>12</v>
      </c>
      <c r="D782" s="4" t="s">
        <v>187</v>
      </c>
      <c r="E782" s="4">
        <v>28</v>
      </c>
      <c r="F782" s="4">
        <v>188484</v>
      </c>
    </row>
    <row r="783" spans="1:6" x14ac:dyDescent="0.25">
      <c r="A783" s="4">
        <v>42</v>
      </c>
      <c r="B783" s="4" t="s">
        <v>9</v>
      </c>
      <c r="C783" s="4" t="s">
        <v>10</v>
      </c>
      <c r="D783" s="4" t="s">
        <v>78</v>
      </c>
      <c r="E783" s="4">
        <v>16</v>
      </c>
      <c r="F783" s="4">
        <v>138286</v>
      </c>
    </row>
    <row r="784" spans="1:6" x14ac:dyDescent="0.25">
      <c r="A784" s="4">
        <v>49</v>
      </c>
      <c r="B784" s="4" t="s">
        <v>6</v>
      </c>
      <c r="C784" s="4" t="s">
        <v>7</v>
      </c>
      <c r="D784" s="4" t="s">
        <v>190</v>
      </c>
      <c r="E784" s="4">
        <v>22</v>
      </c>
      <c r="F784" s="4">
        <v>181132</v>
      </c>
    </row>
    <row r="785" spans="1:6" x14ac:dyDescent="0.25">
      <c r="A785" s="4">
        <v>27</v>
      </c>
      <c r="B785" s="4" t="s">
        <v>9</v>
      </c>
      <c r="C785" s="4" t="s">
        <v>10</v>
      </c>
      <c r="D785" s="4" t="s">
        <v>209</v>
      </c>
      <c r="E785" s="4">
        <v>4</v>
      </c>
      <c r="F785" s="4">
        <v>73938</v>
      </c>
    </row>
    <row r="786" spans="1:6" x14ac:dyDescent="0.25">
      <c r="A786" s="4">
        <v>36</v>
      </c>
      <c r="B786" s="4" t="s">
        <v>6</v>
      </c>
      <c r="C786" s="4" t="s">
        <v>7</v>
      </c>
      <c r="D786" s="4" t="s">
        <v>189</v>
      </c>
      <c r="E786" s="4">
        <v>14</v>
      </c>
      <c r="F786" s="4">
        <v>119224</v>
      </c>
    </row>
    <row r="787" spans="1:6" x14ac:dyDescent="0.25">
      <c r="A787" s="4">
        <v>31</v>
      </c>
      <c r="B787" s="4" t="s">
        <v>9</v>
      </c>
      <c r="C787" s="4" t="s">
        <v>10</v>
      </c>
      <c r="D787" s="4" t="s">
        <v>190</v>
      </c>
      <c r="E787" s="4">
        <v>6</v>
      </c>
      <c r="F787" s="4">
        <v>101186</v>
      </c>
    </row>
    <row r="788" spans="1:6" x14ac:dyDescent="0.25">
      <c r="A788" s="4">
        <v>39</v>
      </c>
      <c r="B788" s="4" t="s">
        <v>6</v>
      </c>
      <c r="C788" s="4" t="s">
        <v>10</v>
      </c>
      <c r="D788" s="4" t="s">
        <v>187</v>
      </c>
      <c r="E788" s="4">
        <v>14</v>
      </c>
      <c r="F788" s="4">
        <v>142360</v>
      </c>
    </row>
    <row r="789" spans="1:6" x14ac:dyDescent="0.25">
      <c r="A789" s="4">
        <v>41</v>
      </c>
      <c r="B789" s="4" t="s">
        <v>9</v>
      </c>
      <c r="C789" s="4" t="s">
        <v>7</v>
      </c>
      <c r="D789" s="4" t="s">
        <v>189</v>
      </c>
      <c r="E789" s="4">
        <v>20</v>
      </c>
      <c r="F789" s="4">
        <v>151315</v>
      </c>
    </row>
    <row r="790" spans="1:6" x14ac:dyDescent="0.25">
      <c r="A790" s="4">
        <v>48</v>
      </c>
      <c r="B790" s="4" t="s">
        <v>6</v>
      </c>
      <c r="C790" s="4" t="s">
        <v>12</v>
      </c>
      <c r="D790" s="4" t="s">
        <v>190</v>
      </c>
      <c r="E790" s="4">
        <v>23</v>
      </c>
      <c r="F790" s="4">
        <v>181021</v>
      </c>
    </row>
    <row r="791" spans="1:6" x14ac:dyDescent="0.25">
      <c r="A791" s="4">
        <v>39</v>
      </c>
      <c r="B791" s="4" t="s">
        <v>9</v>
      </c>
      <c r="C791" s="4" t="s">
        <v>10</v>
      </c>
      <c r="D791" s="4" t="s">
        <v>78</v>
      </c>
      <c r="E791" s="4">
        <v>15</v>
      </c>
      <c r="F791" s="4">
        <v>134641</v>
      </c>
    </row>
    <row r="792" spans="1:6" x14ac:dyDescent="0.25">
      <c r="A792" s="4">
        <v>48</v>
      </c>
      <c r="B792" s="4" t="s">
        <v>6</v>
      </c>
      <c r="C792" s="4" t="s">
        <v>7</v>
      </c>
      <c r="D792" s="4" t="s">
        <v>191</v>
      </c>
      <c r="E792" s="4">
        <v>23</v>
      </c>
      <c r="F792" s="4">
        <v>173851</v>
      </c>
    </row>
    <row r="793" spans="1:6" x14ac:dyDescent="0.25">
      <c r="A793" s="4">
        <v>31</v>
      </c>
      <c r="B793" s="4" t="s">
        <v>195</v>
      </c>
      <c r="C793" s="4" t="s">
        <v>196</v>
      </c>
      <c r="D793" s="4" t="s">
        <v>209</v>
      </c>
      <c r="E793" s="4">
        <v>8</v>
      </c>
      <c r="F793" s="4">
        <v>104127</v>
      </c>
    </row>
    <row r="794" spans="1:6" x14ac:dyDescent="0.25">
      <c r="A794" s="4">
        <v>47</v>
      </c>
      <c r="B794" s="4" t="s">
        <v>6</v>
      </c>
      <c r="C794" s="4" t="s">
        <v>10</v>
      </c>
      <c r="D794" s="4" t="s">
        <v>189</v>
      </c>
      <c r="E794" s="4">
        <v>25</v>
      </c>
      <c r="F794" s="4">
        <v>178859</v>
      </c>
    </row>
    <row r="795" spans="1:6" x14ac:dyDescent="0.25">
      <c r="A795" s="4">
        <v>29</v>
      </c>
      <c r="B795" s="4" t="s">
        <v>9</v>
      </c>
      <c r="C795" s="4" t="s">
        <v>12</v>
      </c>
      <c r="D795" s="4" t="s">
        <v>190</v>
      </c>
      <c r="E795" s="4">
        <v>5</v>
      </c>
      <c r="F795" s="4">
        <v>98568</v>
      </c>
    </row>
    <row r="796" spans="1:6" x14ac:dyDescent="0.25">
      <c r="A796" s="4">
        <v>32</v>
      </c>
      <c r="B796" s="4" t="s">
        <v>6</v>
      </c>
      <c r="C796" s="4" t="s">
        <v>7</v>
      </c>
      <c r="D796" s="4" t="s">
        <v>187</v>
      </c>
      <c r="E796" s="4">
        <v>9</v>
      </c>
      <c r="F796" s="4">
        <v>104661</v>
      </c>
    </row>
    <row r="797" spans="1:6" x14ac:dyDescent="0.25">
      <c r="A797" s="4">
        <v>38</v>
      </c>
      <c r="B797" s="4" t="s">
        <v>9</v>
      </c>
      <c r="C797" s="4" t="s">
        <v>10</v>
      </c>
      <c r="D797" s="4" t="s">
        <v>78</v>
      </c>
      <c r="E797" s="4">
        <v>13</v>
      </c>
      <c r="F797" s="4">
        <v>134858</v>
      </c>
    </row>
    <row r="798" spans="1:6" x14ac:dyDescent="0.25">
      <c r="A798" s="4">
        <v>34</v>
      </c>
      <c r="B798" s="4" t="s">
        <v>6</v>
      </c>
      <c r="C798" s="4" t="s">
        <v>7</v>
      </c>
      <c r="D798" s="4" t="s">
        <v>209</v>
      </c>
      <c r="E798" s="4">
        <v>10</v>
      </c>
      <c r="F798" s="4">
        <v>94502</v>
      </c>
    </row>
    <row r="799" spans="1:6" x14ac:dyDescent="0.25">
      <c r="A799" s="4">
        <v>23</v>
      </c>
      <c r="B799" s="4" t="s">
        <v>195</v>
      </c>
      <c r="C799" s="4" t="s">
        <v>196</v>
      </c>
      <c r="D799" s="4" t="s">
        <v>191</v>
      </c>
      <c r="E799" s="4">
        <v>2</v>
      </c>
      <c r="F799" s="4">
        <v>62852</v>
      </c>
    </row>
    <row r="800" spans="1:6" x14ac:dyDescent="0.25">
      <c r="A800" s="4">
        <v>36</v>
      </c>
      <c r="B800" s="4" t="s">
        <v>6</v>
      </c>
      <c r="C800" s="4" t="s">
        <v>7</v>
      </c>
      <c r="D800" s="4" t="s">
        <v>191</v>
      </c>
      <c r="E800" s="4">
        <v>14</v>
      </c>
      <c r="F800" s="4">
        <v>139095</v>
      </c>
    </row>
    <row r="801" spans="1:6" x14ac:dyDescent="0.25">
      <c r="A801" s="4">
        <v>30</v>
      </c>
      <c r="B801" s="4" t="s">
        <v>9</v>
      </c>
      <c r="C801" s="4" t="s">
        <v>10</v>
      </c>
      <c r="D801" s="4" t="s">
        <v>189</v>
      </c>
      <c r="E801" s="4">
        <v>5</v>
      </c>
      <c r="F801" s="4">
        <v>106278</v>
      </c>
    </row>
    <row r="802" spans="1:6" x14ac:dyDescent="0.25">
      <c r="A802" s="4">
        <v>28</v>
      </c>
      <c r="B802" s="4" t="s">
        <v>6</v>
      </c>
      <c r="C802" s="4" t="s">
        <v>10</v>
      </c>
      <c r="D802" s="4" t="s">
        <v>190</v>
      </c>
      <c r="E802" s="4">
        <v>4</v>
      </c>
      <c r="F802" s="4">
        <v>90452</v>
      </c>
    </row>
    <row r="803" spans="1:6" x14ac:dyDescent="0.25">
      <c r="A803" s="4">
        <v>46</v>
      </c>
      <c r="B803" s="4" t="s">
        <v>9</v>
      </c>
      <c r="C803" s="4" t="s">
        <v>12</v>
      </c>
      <c r="D803" s="4" t="s">
        <v>187</v>
      </c>
      <c r="E803" s="4">
        <v>23</v>
      </c>
      <c r="F803" s="4">
        <v>168304</v>
      </c>
    </row>
    <row r="804" spans="1:6" x14ac:dyDescent="0.25">
      <c r="A804" s="4">
        <v>34</v>
      </c>
      <c r="B804" s="4" t="s">
        <v>6</v>
      </c>
      <c r="C804" s="4" t="s">
        <v>7</v>
      </c>
      <c r="D804" s="4" t="s">
        <v>209</v>
      </c>
      <c r="E804" s="4">
        <v>10</v>
      </c>
      <c r="F804" s="4">
        <v>126593</v>
      </c>
    </row>
    <row r="805" spans="1:6" x14ac:dyDescent="0.25">
      <c r="A805" s="4">
        <v>44</v>
      </c>
      <c r="B805" s="4" t="s">
        <v>6</v>
      </c>
      <c r="C805" s="4" t="s">
        <v>10</v>
      </c>
      <c r="D805" s="4" t="s">
        <v>78</v>
      </c>
      <c r="E805" s="4">
        <v>19</v>
      </c>
      <c r="F805" s="4">
        <v>152203</v>
      </c>
    </row>
    <row r="806" spans="1:6" x14ac:dyDescent="0.25">
      <c r="A806" s="4">
        <v>55</v>
      </c>
      <c r="B806" s="4" t="s">
        <v>9</v>
      </c>
      <c r="C806" s="4" t="s">
        <v>12</v>
      </c>
      <c r="D806" s="4" t="s">
        <v>187</v>
      </c>
      <c r="E806" s="4">
        <v>30</v>
      </c>
      <c r="F806" s="4">
        <v>183138</v>
      </c>
    </row>
    <row r="807" spans="1:6" x14ac:dyDescent="0.25">
      <c r="A807" s="4">
        <v>35</v>
      </c>
      <c r="B807" s="4" t="s">
        <v>6</v>
      </c>
      <c r="C807" s="4" t="s">
        <v>10</v>
      </c>
      <c r="D807" s="4" t="s">
        <v>190</v>
      </c>
      <c r="E807" s="4">
        <v>9</v>
      </c>
      <c r="F807" s="4">
        <v>130275</v>
      </c>
    </row>
    <row r="808" spans="1:6" x14ac:dyDescent="0.25">
      <c r="A808" s="4">
        <v>54</v>
      </c>
      <c r="B808" s="4" t="s">
        <v>6</v>
      </c>
      <c r="C808" s="4" t="s">
        <v>7</v>
      </c>
      <c r="D808" s="4" t="s">
        <v>189</v>
      </c>
      <c r="E808" s="4">
        <v>29</v>
      </c>
      <c r="F808" s="4">
        <v>191915</v>
      </c>
    </row>
    <row r="809" spans="1:6" x14ac:dyDescent="0.25">
      <c r="A809" s="4">
        <v>23</v>
      </c>
      <c r="B809" s="4" t="s">
        <v>9</v>
      </c>
      <c r="C809" s="4" t="s">
        <v>196</v>
      </c>
      <c r="D809" s="4" t="s">
        <v>209</v>
      </c>
      <c r="E809" s="4">
        <v>2</v>
      </c>
      <c r="F809" s="4">
        <v>62807</v>
      </c>
    </row>
    <row r="810" spans="1:6" x14ac:dyDescent="0.25">
      <c r="A810" s="4">
        <v>46</v>
      </c>
      <c r="B810" s="4" t="s">
        <v>6</v>
      </c>
      <c r="C810" s="4" t="s">
        <v>10</v>
      </c>
      <c r="D810" s="4" t="s">
        <v>78</v>
      </c>
      <c r="E810" s="4">
        <v>21</v>
      </c>
      <c r="F810" s="4">
        <v>174305</v>
      </c>
    </row>
    <row r="811" spans="1:6" x14ac:dyDescent="0.25">
      <c r="A811" s="4">
        <v>33</v>
      </c>
      <c r="B811" s="4" t="s">
        <v>9</v>
      </c>
      <c r="C811" s="4" t="s">
        <v>7</v>
      </c>
      <c r="D811" s="4" t="s">
        <v>190</v>
      </c>
      <c r="E811" s="4">
        <v>9</v>
      </c>
      <c r="F811" s="4">
        <v>133326</v>
      </c>
    </row>
    <row r="812" spans="1:6" x14ac:dyDescent="0.25">
      <c r="A812" s="4">
        <v>26</v>
      </c>
      <c r="B812" s="4" t="s">
        <v>6</v>
      </c>
      <c r="C812" s="4" t="s">
        <v>10</v>
      </c>
      <c r="D812" s="4" t="s">
        <v>191</v>
      </c>
      <c r="E812" s="4">
        <v>4</v>
      </c>
      <c r="F812" s="4">
        <v>75656</v>
      </c>
    </row>
    <row r="813" spans="1:6" x14ac:dyDescent="0.25">
      <c r="A813" s="4">
        <v>43</v>
      </c>
      <c r="B813" s="4" t="s">
        <v>9</v>
      </c>
      <c r="C813" s="4" t="s">
        <v>12</v>
      </c>
      <c r="D813" s="4" t="s">
        <v>187</v>
      </c>
      <c r="E813" s="4">
        <v>19</v>
      </c>
      <c r="F813" s="4">
        <v>155944</v>
      </c>
    </row>
    <row r="814" spans="1:6" x14ac:dyDescent="0.25">
      <c r="A814" s="4">
        <v>36</v>
      </c>
      <c r="B814" s="4" t="s">
        <v>6</v>
      </c>
      <c r="C814" s="4" t="s">
        <v>10</v>
      </c>
      <c r="D814" s="4" t="s">
        <v>190</v>
      </c>
      <c r="E814" s="4">
        <v>11</v>
      </c>
      <c r="F814" s="4">
        <v>137775</v>
      </c>
    </row>
    <row r="815" spans="1:6" x14ac:dyDescent="0.25">
      <c r="A815" s="4">
        <v>23</v>
      </c>
      <c r="B815" s="4" t="s">
        <v>9</v>
      </c>
      <c r="C815" s="4" t="s">
        <v>7</v>
      </c>
      <c r="D815" s="4" t="s">
        <v>189</v>
      </c>
      <c r="E815" s="4">
        <v>0</v>
      </c>
      <c r="F815" s="4">
        <v>51831</v>
      </c>
    </row>
    <row r="816" spans="1:6" x14ac:dyDescent="0.25">
      <c r="A816" s="4">
        <v>49</v>
      </c>
      <c r="B816" s="4" t="s">
        <v>6</v>
      </c>
      <c r="C816" s="4" t="s">
        <v>10</v>
      </c>
      <c r="D816" s="4" t="s">
        <v>187</v>
      </c>
      <c r="E816" s="4">
        <v>22</v>
      </c>
      <c r="F816" s="4">
        <v>182237</v>
      </c>
    </row>
    <row r="817" spans="1:6" x14ac:dyDescent="0.25">
      <c r="A817" s="4">
        <v>35</v>
      </c>
      <c r="B817" s="4" t="s">
        <v>9</v>
      </c>
      <c r="C817" s="4" t="s">
        <v>10</v>
      </c>
      <c r="D817" s="4" t="s">
        <v>190</v>
      </c>
      <c r="E817" s="4">
        <v>10</v>
      </c>
      <c r="F817" s="4">
        <v>151901</v>
      </c>
    </row>
    <row r="818" spans="1:6" x14ac:dyDescent="0.25">
      <c r="A818" s="4">
        <v>31</v>
      </c>
      <c r="B818" s="4" t="s">
        <v>6</v>
      </c>
      <c r="C818" s="4" t="s">
        <v>7</v>
      </c>
      <c r="D818" s="4" t="s">
        <v>209</v>
      </c>
      <c r="E818" s="4">
        <v>8</v>
      </c>
      <c r="F818" s="4">
        <v>100052</v>
      </c>
    </row>
    <row r="819" spans="1:6" x14ac:dyDescent="0.25">
      <c r="A819" s="4">
        <v>54</v>
      </c>
      <c r="B819" s="4" t="s">
        <v>195</v>
      </c>
      <c r="C819" s="4" t="s">
        <v>196</v>
      </c>
      <c r="D819" s="4" t="s">
        <v>78</v>
      </c>
      <c r="E819" s="4">
        <v>29</v>
      </c>
      <c r="F819" s="4">
        <v>158254</v>
      </c>
    </row>
    <row r="820" spans="1:6" x14ac:dyDescent="0.25">
      <c r="A820" s="4">
        <v>43</v>
      </c>
      <c r="B820" s="4" t="s">
        <v>6</v>
      </c>
      <c r="C820" s="4" t="s">
        <v>10</v>
      </c>
      <c r="D820" s="4" t="s">
        <v>190</v>
      </c>
      <c r="E820" s="4">
        <v>20</v>
      </c>
      <c r="F820" s="4">
        <v>167207</v>
      </c>
    </row>
    <row r="821" spans="1:6" x14ac:dyDescent="0.25">
      <c r="A821" s="4">
        <v>33</v>
      </c>
      <c r="B821" s="4" t="s">
        <v>9</v>
      </c>
      <c r="C821" s="4" t="s">
        <v>10</v>
      </c>
      <c r="D821" s="4" t="s">
        <v>189</v>
      </c>
      <c r="E821" s="4">
        <v>10</v>
      </c>
      <c r="F821" s="4">
        <v>112439</v>
      </c>
    </row>
    <row r="822" spans="1:6" x14ac:dyDescent="0.25">
      <c r="A822" s="4">
        <v>52</v>
      </c>
      <c r="B822" s="4" t="s">
        <v>9</v>
      </c>
      <c r="C822" s="4" t="s">
        <v>12</v>
      </c>
      <c r="D822" s="4" t="s">
        <v>187</v>
      </c>
      <c r="E822" s="4">
        <v>29</v>
      </c>
      <c r="F822" s="4">
        <v>194214</v>
      </c>
    </row>
    <row r="823" spans="1:6" x14ac:dyDescent="0.25">
      <c r="A823" s="4">
        <v>28</v>
      </c>
      <c r="B823" s="4" t="s">
        <v>6</v>
      </c>
      <c r="C823" s="4" t="s">
        <v>7</v>
      </c>
      <c r="D823" s="4" t="s">
        <v>190</v>
      </c>
      <c r="E823" s="4">
        <v>5</v>
      </c>
      <c r="F823" s="4">
        <v>84407</v>
      </c>
    </row>
    <row r="824" spans="1:6" x14ac:dyDescent="0.25">
      <c r="A824" s="4">
        <v>36</v>
      </c>
      <c r="B824" s="4" t="s">
        <v>9</v>
      </c>
      <c r="C824" s="4" t="s">
        <v>10</v>
      </c>
      <c r="D824" s="4" t="s">
        <v>78</v>
      </c>
      <c r="E824" s="4">
        <v>13</v>
      </c>
      <c r="F824" s="4">
        <v>139413</v>
      </c>
    </row>
    <row r="825" spans="1:6" x14ac:dyDescent="0.25">
      <c r="A825" s="4">
        <v>43</v>
      </c>
      <c r="B825" s="4" t="s">
        <v>6</v>
      </c>
      <c r="C825" s="4" t="s">
        <v>7</v>
      </c>
      <c r="D825" s="4" t="s">
        <v>189</v>
      </c>
      <c r="E825" s="4">
        <v>20</v>
      </c>
      <c r="F825" s="4">
        <v>143084</v>
      </c>
    </row>
    <row r="826" spans="1:6" x14ac:dyDescent="0.25">
      <c r="A826" s="4">
        <v>50</v>
      </c>
      <c r="B826" s="4" t="s">
        <v>9</v>
      </c>
      <c r="C826" s="4" t="s">
        <v>10</v>
      </c>
      <c r="D826" s="4" t="s">
        <v>190</v>
      </c>
      <c r="E826" s="4">
        <v>25</v>
      </c>
      <c r="F826" s="4">
        <v>192344</v>
      </c>
    </row>
    <row r="827" spans="1:6" x14ac:dyDescent="0.25">
      <c r="A827" s="4">
        <v>24</v>
      </c>
      <c r="B827" s="4" t="s">
        <v>6</v>
      </c>
      <c r="C827" s="4" t="s">
        <v>12</v>
      </c>
      <c r="D827" s="4" t="s">
        <v>187</v>
      </c>
      <c r="E827" s="4">
        <v>1</v>
      </c>
      <c r="F827" s="4">
        <v>106132</v>
      </c>
    </row>
    <row r="828" spans="1:6" x14ac:dyDescent="0.25">
      <c r="A828" s="4">
        <v>52</v>
      </c>
      <c r="B828" s="4" t="s">
        <v>6</v>
      </c>
      <c r="C828" s="4" t="s">
        <v>10</v>
      </c>
      <c r="D828" s="4" t="s">
        <v>78</v>
      </c>
      <c r="E828" s="4">
        <v>26</v>
      </c>
      <c r="F828" s="4">
        <v>184816</v>
      </c>
    </row>
    <row r="829" spans="1:6" x14ac:dyDescent="0.25">
      <c r="A829" s="4">
        <v>46</v>
      </c>
      <c r="B829" s="4" t="s">
        <v>9</v>
      </c>
      <c r="C829" s="4" t="s">
        <v>7</v>
      </c>
      <c r="D829" s="4" t="s">
        <v>209</v>
      </c>
      <c r="E829" s="4">
        <v>19</v>
      </c>
      <c r="F829" s="4">
        <v>150248</v>
      </c>
    </row>
    <row r="830" spans="1:6" x14ac:dyDescent="0.25">
      <c r="A830" s="4">
        <v>38</v>
      </c>
      <c r="B830" s="4" t="s">
        <v>6</v>
      </c>
      <c r="C830" s="4" t="s">
        <v>10</v>
      </c>
      <c r="D830" s="4" t="s">
        <v>190</v>
      </c>
      <c r="E830" s="4">
        <v>15</v>
      </c>
      <c r="F830" s="4">
        <v>170995</v>
      </c>
    </row>
    <row r="831" spans="1:6" x14ac:dyDescent="0.25">
      <c r="A831" s="4">
        <v>29</v>
      </c>
      <c r="B831" s="4" t="s">
        <v>6</v>
      </c>
      <c r="C831" s="4" t="s">
        <v>7</v>
      </c>
      <c r="D831" s="4" t="s">
        <v>189</v>
      </c>
      <c r="E831" s="4">
        <v>6</v>
      </c>
      <c r="F831" s="4">
        <v>88035</v>
      </c>
    </row>
    <row r="832" spans="1:6" x14ac:dyDescent="0.25">
      <c r="A832" s="4">
        <v>33</v>
      </c>
      <c r="B832" s="4" t="s">
        <v>9</v>
      </c>
      <c r="C832" s="4" t="s">
        <v>10</v>
      </c>
      <c r="D832" s="4" t="s">
        <v>191</v>
      </c>
      <c r="E832" s="4">
        <v>10</v>
      </c>
      <c r="F832" s="4">
        <v>119419</v>
      </c>
    </row>
    <row r="833" spans="1:6" x14ac:dyDescent="0.25">
      <c r="A833" s="4">
        <v>47</v>
      </c>
      <c r="B833" s="4" t="s">
        <v>6</v>
      </c>
      <c r="C833" s="4" t="s">
        <v>12</v>
      </c>
      <c r="D833" s="4" t="s">
        <v>187</v>
      </c>
      <c r="E833" s="4">
        <v>21</v>
      </c>
      <c r="F833" s="4">
        <v>173582</v>
      </c>
    </row>
    <row r="834" spans="1:6" x14ac:dyDescent="0.25">
      <c r="A834" s="4">
        <v>45</v>
      </c>
      <c r="B834" s="4" t="s">
        <v>9</v>
      </c>
      <c r="C834" s="4" t="s">
        <v>10</v>
      </c>
      <c r="D834" s="4" t="s">
        <v>78</v>
      </c>
      <c r="E834" s="4">
        <v>23</v>
      </c>
      <c r="F834" s="4">
        <v>174436</v>
      </c>
    </row>
    <row r="835" spans="1:6" x14ac:dyDescent="0.25">
      <c r="A835" s="4">
        <v>28</v>
      </c>
      <c r="B835" s="4" t="s">
        <v>6</v>
      </c>
      <c r="C835" s="4" t="s">
        <v>7</v>
      </c>
      <c r="D835" s="4" t="s">
        <v>209</v>
      </c>
      <c r="E835" s="4">
        <v>4</v>
      </c>
      <c r="F835" s="4">
        <v>71699</v>
      </c>
    </row>
    <row r="836" spans="1:6" x14ac:dyDescent="0.25">
      <c r="A836" s="4">
        <v>42</v>
      </c>
      <c r="B836" s="4" t="s">
        <v>9</v>
      </c>
      <c r="C836" s="4" t="s">
        <v>10</v>
      </c>
      <c r="D836" s="4" t="s">
        <v>190</v>
      </c>
      <c r="E836" s="4">
        <v>14</v>
      </c>
      <c r="F836" s="4">
        <v>163558</v>
      </c>
    </row>
    <row r="837" spans="1:6" x14ac:dyDescent="0.25">
      <c r="A837" s="4">
        <v>46</v>
      </c>
      <c r="B837" s="4" t="s">
        <v>6</v>
      </c>
      <c r="C837" s="4" t="s">
        <v>7</v>
      </c>
      <c r="D837" s="4" t="s">
        <v>189</v>
      </c>
      <c r="E837" s="4">
        <v>24</v>
      </c>
      <c r="F837" s="4">
        <v>166828</v>
      </c>
    </row>
    <row r="838" spans="1:6" x14ac:dyDescent="0.25">
      <c r="A838" s="4">
        <v>38</v>
      </c>
      <c r="B838" s="4" t="s">
        <v>9</v>
      </c>
      <c r="C838" s="4" t="s">
        <v>12</v>
      </c>
      <c r="D838" s="4" t="s">
        <v>187</v>
      </c>
      <c r="E838" s="4">
        <v>15</v>
      </c>
      <c r="F838" s="4">
        <v>144496</v>
      </c>
    </row>
    <row r="839" spans="1:6" x14ac:dyDescent="0.25">
      <c r="A839" s="4">
        <v>54</v>
      </c>
      <c r="B839" s="4" t="s">
        <v>6</v>
      </c>
      <c r="C839" s="4" t="s">
        <v>10</v>
      </c>
      <c r="D839" s="4" t="s">
        <v>78</v>
      </c>
      <c r="E839" s="4">
        <v>31</v>
      </c>
      <c r="F839" s="4">
        <v>193746</v>
      </c>
    </row>
    <row r="840" spans="1:6" x14ac:dyDescent="0.25">
      <c r="A840" s="4">
        <v>33</v>
      </c>
      <c r="B840" s="4" t="s">
        <v>9</v>
      </c>
      <c r="C840" s="4" t="s">
        <v>10</v>
      </c>
      <c r="D840" s="4" t="s">
        <v>190</v>
      </c>
      <c r="E840" s="4">
        <v>8</v>
      </c>
      <c r="F840" s="4">
        <v>122581</v>
      </c>
    </row>
    <row r="841" spans="1:6" x14ac:dyDescent="0.25">
      <c r="A841" s="4">
        <v>27</v>
      </c>
      <c r="B841" s="4" t="s">
        <v>6</v>
      </c>
      <c r="C841" s="4" t="s">
        <v>196</v>
      </c>
      <c r="D841" s="4" t="s">
        <v>209</v>
      </c>
      <c r="E841" s="4">
        <v>4</v>
      </c>
      <c r="F841" s="4">
        <v>79767</v>
      </c>
    </row>
    <row r="842" spans="1:6" x14ac:dyDescent="0.25">
      <c r="A842" s="4">
        <v>50</v>
      </c>
      <c r="B842" s="4" t="s">
        <v>9</v>
      </c>
      <c r="C842" s="4" t="s">
        <v>7</v>
      </c>
      <c r="D842" s="4" t="s">
        <v>189</v>
      </c>
      <c r="E842" s="4">
        <v>25</v>
      </c>
      <c r="F842" s="4">
        <v>177177</v>
      </c>
    </row>
    <row r="843" spans="1:6" x14ac:dyDescent="0.25">
      <c r="A843" s="4">
        <v>26</v>
      </c>
      <c r="B843" s="4" t="s">
        <v>6</v>
      </c>
      <c r="C843" s="4" t="s">
        <v>10</v>
      </c>
      <c r="D843" s="4" t="s">
        <v>190</v>
      </c>
      <c r="E843" s="4">
        <v>4</v>
      </c>
      <c r="F843" s="4">
        <v>89843</v>
      </c>
    </row>
    <row r="844" spans="1:6" x14ac:dyDescent="0.25">
      <c r="A844" s="4">
        <v>31</v>
      </c>
      <c r="B844" s="4" t="s">
        <v>9</v>
      </c>
      <c r="C844" s="4" t="s">
        <v>10</v>
      </c>
      <c r="D844" s="4" t="s">
        <v>78</v>
      </c>
      <c r="E844" s="4">
        <v>6</v>
      </c>
      <c r="F844" s="4">
        <v>113563</v>
      </c>
    </row>
    <row r="845" spans="1:6" x14ac:dyDescent="0.25">
      <c r="A845" s="4">
        <v>35</v>
      </c>
      <c r="B845" s="4" t="s">
        <v>6</v>
      </c>
      <c r="C845" s="4" t="s">
        <v>7</v>
      </c>
      <c r="D845" s="4" t="s">
        <v>191</v>
      </c>
      <c r="E845" s="4">
        <v>10</v>
      </c>
      <c r="F845" s="4">
        <v>128712</v>
      </c>
    </row>
    <row r="846" spans="1:6" x14ac:dyDescent="0.25">
      <c r="A846" s="4">
        <v>44</v>
      </c>
      <c r="B846" s="4" t="s">
        <v>9</v>
      </c>
      <c r="C846" s="4" t="s">
        <v>12</v>
      </c>
      <c r="D846" s="4" t="s">
        <v>187</v>
      </c>
      <c r="E846" s="4">
        <v>18</v>
      </c>
      <c r="F846" s="4">
        <v>161621</v>
      </c>
    </row>
    <row r="847" spans="1:6" x14ac:dyDescent="0.25">
      <c r="A847" s="4">
        <v>32</v>
      </c>
      <c r="B847" s="4" t="s">
        <v>6</v>
      </c>
      <c r="C847" s="4" t="s">
        <v>10</v>
      </c>
      <c r="D847" s="4" t="s">
        <v>189</v>
      </c>
      <c r="E847" s="4">
        <v>8</v>
      </c>
      <c r="F847" s="4">
        <v>121454</v>
      </c>
    </row>
    <row r="848" spans="1:6" x14ac:dyDescent="0.25">
      <c r="A848" s="4">
        <v>54</v>
      </c>
      <c r="B848" s="4" t="s">
        <v>6</v>
      </c>
      <c r="C848" s="4" t="s">
        <v>7</v>
      </c>
      <c r="D848" s="4" t="s">
        <v>190</v>
      </c>
      <c r="E848" s="4">
        <v>25</v>
      </c>
      <c r="F848" s="4">
        <v>179987</v>
      </c>
    </row>
    <row r="849" spans="1:6" x14ac:dyDescent="0.25">
      <c r="A849" s="4">
        <v>26</v>
      </c>
      <c r="B849" s="4" t="s">
        <v>9</v>
      </c>
      <c r="C849" s="4" t="s">
        <v>10</v>
      </c>
      <c r="D849" s="4" t="s">
        <v>191</v>
      </c>
      <c r="E849" s="4">
        <v>3</v>
      </c>
      <c r="F849" s="4">
        <v>72649</v>
      </c>
    </row>
    <row r="850" spans="1:6" x14ac:dyDescent="0.25">
      <c r="A850" s="4">
        <v>23</v>
      </c>
      <c r="B850" s="4" t="s">
        <v>6</v>
      </c>
      <c r="C850" s="4" t="s">
        <v>12</v>
      </c>
      <c r="D850" s="4" t="s">
        <v>187</v>
      </c>
      <c r="E850" s="4">
        <v>0</v>
      </c>
      <c r="F850" s="4">
        <v>52612</v>
      </c>
    </row>
    <row r="851" spans="1:6" x14ac:dyDescent="0.25">
      <c r="A851" s="4">
        <v>48</v>
      </c>
      <c r="B851" s="4" t="s">
        <v>9</v>
      </c>
      <c r="C851" s="4" t="s">
        <v>10</v>
      </c>
      <c r="D851" s="4" t="s">
        <v>78</v>
      </c>
      <c r="E851" s="4">
        <v>24</v>
      </c>
      <c r="F851" s="4">
        <v>184006</v>
      </c>
    </row>
    <row r="852" spans="1:6" x14ac:dyDescent="0.25">
      <c r="A852" s="4">
        <v>38</v>
      </c>
      <c r="B852" s="4" t="s">
        <v>6</v>
      </c>
      <c r="C852" s="4" t="s">
        <v>7</v>
      </c>
      <c r="D852" s="4" t="s">
        <v>209</v>
      </c>
      <c r="E852" s="4">
        <v>12</v>
      </c>
      <c r="F852" s="4">
        <v>131960</v>
      </c>
    </row>
    <row r="853" spans="1:6" x14ac:dyDescent="0.25">
      <c r="A853" s="4">
        <v>30</v>
      </c>
      <c r="B853" s="4" t="s">
        <v>9</v>
      </c>
      <c r="C853" s="4" t="s">
        <v>10</v>
      </c>
      <c r="D853" s="4" t="s">
        <v>190</v>
      </c>
      <c r="E853" s="4">
        <v>5</v>
      </c>
      <c r="F853" s="4">
        <v>102465</v>
      </c>
    </row>
    <row r="854" spans="1:6" x14ac:dyDescent="0.25">
      <c r="A854" s="4">
        <v>40</v>
      </c>
      <c r="B854" s="4" t="s">
        <v>6</v>
      </c>
      <c r="C854" s="4" t="s">
        <v>10</v>
      </c>
      <c r="D854" s="4" t="s">
        <v>187</v>
      </c>
      <c r="E854" s="4">
        <v>16</v>
      </c>
      <c r="F854" s="4">
        <v>149748</v>
      </c>
    </row>
    <row r="855" spans="1:6" x14ac:dyDescent="0.25">
      <c r="A855" s="4">
        <v>45</v>
      </c>
      <c r="B855" s="4" t="s">
        <v>9</v>
      </c>
      <c r="C855" s="4" t="s">
        <v>7</v>
      </c>
      <c r="D855" s="4" t="s">
        <v>189</v>
      </c>
      <c r="E855" s="4">
        <v>22</v>
      </c>
      <c r="F855" s="4">
        <v>171036</v>
      </c>
    </row>
    <row r="856" spans="1:6" x14ac:dyDescent="0.25">
      <c r="A856" s="4">
        <v>36</v>
      </c>
      <c r="B856" s="4" t="s">
        <v>6</v>
      </c>
      <c r="C856" s="4" t="s">
        <v>10</v>
      </c>
      <c r="D856" s="4" t="s">
        <v>190</v>
      </c>
      <c r="E856" s="4">
        <v>13</v>
      </c>
      <c r="F856" s="4">
        <v>146351</v>
      </c>
    </row>
    <row r="857" spans="1:6" x14ac:dyDescent="0.25">
      <c r="A857" s="4">
        <v>52</v>
      </c>
      <c r="B857" s="4" t="s">
        <v>6</v>
      </c>
      <c r="C857" s="4" t="s">
        <v>12</v>
      </c>
      <c r="D857" s="4" t="s">
        <v>187</v>
      </c>
      <c r="E857" s="4">
        <v>26</v>
      </c>
      <c r="F857" s="4">
        <v>185462</v>
      </c>
    </row>
    <row r="858" spans="1:6" x14ac:dyDescent="0.25">
      <c r="A858" s="4">
        <v>31</v>
      </c>
      <c r="B858" s="4" t="s">
        <v>9</v>
      </c>
      <c r="C858" s="4" t="s">
        <v>7</v>
      </c>
      <c r="D858" s="4" t="s">
        <v>78</v>
      </c>
      <c r="E858" s="4">
        <v>7</v>
      </c>
      <c r="F858" s="4">
        <v>107718</v>
      </c>
    </row>
    <row r="859" spans="1:6" x14ac:dyDescent="0.25">
      <c r="A859" s="4">
        <v>26</v>
      </c>
      <c r="B859" s="4" t="s">
        <v>6</v>
      </c>
      <c r="C859" s="4" t="s">
        <v>10</v>
      </c>
      <c r="D859" s="4" t="s">
        <v>190</v>
      </c>
      <c r="E859" s="4">
        <v>4</v>
      </c>
      <c r="F859" s="4">
        <v>90944</v>
      </c>
    </row>
    <row r="860" spans="1:6" x14ac:dyDescent="0.25">
      <c r="A860" s="4">
        <v>30</v>
      </c>
      <c r="B860" s="4" t="s">
        <v>9</v>
      </c>
      <c r="C860" s="4" t="s">
        <v>10</v>
      </c>
      <c r="D860" s="4" t="s">
        <v>189</v>
      </c>
      <c r="E860" s="4">
        <v>5</v>
      </c>
      <c r="F860" s="4">
        <v>100425</v>
      </c>
    </row>
    <row r="861" spans="1:6" x14ac:dyDescent="0.25">
      <c r="A861" s="4">
        <v>24</v>
      </c>
      <c r="B861" s="4" t="s">
        <v>6</v>
      </c>
      <c r="C861" s="4" t="s">
        <v>7</v>
      </c>
      <c r="D861" s="4" t="s">
        <v>209</v>
      </c>
      <c r="E861" s="4">
        <v>2</v>
      </c>
      <c r="F861" s="4">
        <v>63901</v>
      </c>
    </row>
    <row r="862" spans="1:6" x14ac:dyDescent="0.25">
      <c r="A862" s="4">
        <v>45</v>
      </c>
      <c r="B862" s="4" t="s">
        <v>6</v>
      </c>
      <c r="C862" s="4" t="s">
        <v>10</v>
      </c>
      <c r="D862" s="4" t="s">
        <v>78</v>
      </c>
      <c r="E862" s="4">
        <v>22</v>
      </c>
      <c r="F862" s="4">
        <v>181902</v>
      </c>
    </row>
    <row r="863" spans="1:6" x14ac:dyDescent="0.25">
      <c r="A863" s="4">
        <v>33</v>
      </c>
      <c r="B863" s="4" t="s">
        <v>9</v>
      </c>
      <c r="C863" s="4" t="s">
        <v>10</v>
      </c>
      <c r="D863" s="4" t="s">
        <v>190</v>
      </c>
      <c r="E863" s="4">
        <v>9</v>
      </c>
      <c r="F863" s="4">
        <v>136533</v>
      </c>
    </row>
    <row r="864" spans="1:6" x14ac:dyDescent="0.25">
      <c r="A864" s="4">
        <v>38</v>
      </c>
      <c r="B864" s="4" t="s">
        <v>6</v>
      </c>
      <c r="C864" s="4" t="s">
        <v>7</v>
      </c>
      <c r="D864" s="4" t="s">
        <v>191</v>
      </c>
      <c r="E864" s="4">
        <v>11</v>
      </c>
      <c r="F864" s="4">
        <v>136285</v>
      </c>
    </row>
    <row r="865" spans="1:6" x14ac:dyDescent="0.25">
      <c r="A865" s="4">
        <v>54</v>
      </c>
      <c r="B865" s="4" t="s">
        <v>9</v>
      </c>
      <c r="C865" s="4" t="s">
        <v>12</v>
      </c>
      <c r="D865" s="4" t="s">
        <v>187</v>
      </c>
      <c r="E865" s="4">
        <v>31</v>
      </c>
      <c r="F865" s="4">
        <v>191818</v>
      </c>
    </row>
    <row r="866" spans="1:6" x14ac:dyDescent="0.25">
      <c r="A866" s="4">
        <v>42</v>
      </c>
      <c r="B866" s="4" t="s">
        <v>6</v>
      </c>
      <c r="C866" s="4" t="s">
        <v>10</v>
      </c>
      <c r="D866" s="4" t="s">
        <v>190</v>
      </c>
      <c r="E866" s="4">
        <v>19</v>
      </c>
      <c r="F866" s="4">
        <v>176643</v>
      </c>
    </row>
    <row r="867" spans="1:6" x14ac:dyDescent="0.25">
      <c r="A867" s="4">
        <v>28</v>
      </c>
      <c r="B867" s="4" t="s">
        <v>9</v>
      </c>
      <c r="C867" s="4" t="s">
        <v>7</v>
      </c>
      <c r="D867" s="4" t="s">
        <v>189</v>
      </c>
      <c r="E867" s="4">
        <v>4</v>
      </c>
      <c r="F867" s="4">
        <v>70022</v>
      </c>
    </row>
    <row r="868" spans="1:6" x14ac:dyDescent="0.25">
      <c r="A868" s="4">
        <v>30</v>
      </c>
      <c r="B868" s="4" t="s">
        <v>6</v>
      </c>
      <c r="C868" s="4" t="s">
        <v>10</v>
      </c>
      <c r="D868" s="4" t="s">
        <v>191</v>
      </c>
      <c r="E868" s="4">
        <v>6</v>
      </c>
      <c r="F868" s="4">
        <v>99363</v>
      </c>
    </row>
    <row r="869" spans="1:6" x14ac:dyDescent="0.25">
      <c r="A869" s="4">
        <v>43</v>
      </c>
      <c r="B869" s="4" t="s">
        <v>9</v>
      </c>
      <c r="C869" s="4" t="s">
        <v>10</v>
      </c>
      <c r="D869" s="4" t="s">
        <v>78</v>
      </c>
      <c r="E869" s="4">
        <v>19</v>
      </c>
      <c r="F869" s="4">
        <v>152944</v>
      </c>
    </row>
    <row r="870" spans="1:6" x14ac:dyDescent="0.25">
      <c r="A870" s="4">
        <v>35</v>
      </c>
      <c r="B870" s="4" t="s">
        <v>6</v>
      </c>
      <c r="C870" s="4" t="s">
        <v>7</v>
      </c>
      <c r="D870" s="4" t="s">
        <v>209</v>
      </c>
      <c r="E870" s="4">
        <v>10</v>
      </c>
      <c r="F870" s="4">
        <v>123386</v>
      </c>
    </row>
    <row r="871" spans="1:6" x14ac:dyDescent="0.25">
      <c r="A871" s="4">
        <v>44</v>
      </c>
      <c r="B871" s="4" t="s">
        <v>6</v>
      </c>
      <c r="C871" s="4" t="s">
        <v>10</v>
      </c>
      <c r="D871" s="4" t="s">
        <v>190</v>
      </c>
      <c r="E871" s="4">
        <v>21</v>
      </c>
      <c r="F871" s="4">
        <v>168906</v>
      </c>
    </row>
    <row r="872" spans="1:6" x14ac:dyDescent="0.25">
      <c r="A872" s="4">
        <v>55</v>
      </c>
      <c r="B872" s="4" t="s">
        <v>9</v>
      </c>
      <c r="C872" s="4" t="s">
        <v>7</v>
      </c>
      <c r="D872" s="4" t="s">
        <v>189</v>
      </c>
      <c r="E872" s="4">
        <v>30</v>
      </c>
      <c r="F872" s="4">
        <v>183020</v>
      </c>
    </row>
    <row r="873" spans="1:6" x14ac:dyDescent="0.25">
      <c r="A873" s="4">
        <v>23</v>
      </c>
      <c r="B873" s="4" t="s">
        <v>6</v>
      </c>
      <c r="C873" s="4" t="s">
        <v>196</v>
      </c>
      <c r="D873" s="4" t="s">
        <v>191</v>
      </c>
      <c r="E873" s="4">
        <v>1</v>
      </c>
      <c r="F873" s="4">
        <v>47898</v>
      </c>
    </row>
    <row r="874" spans="1:6" x14ac:dyDescent="0.25">
      <c r="A874" s="4">
        <v>39</v>
      </c>
      <c r="B874" s="4" t="s">
        <v>9</v>
      </c>
      <c r="C874" s="4" t="s">
        <v>10</v>
      </c>
      <c r="D874" s="4" t="s">
        <v>78</v>
      </c>
      <c r="E874" s="4">
        <v>14</v>
      </c>
      <c r="F874" s="4">
        <v>135853</v>
      </c>
    </row>
    <row r="875" spans="1:6" x14ac:dyDescent="0.25">
      <c r="A875" s="4">
        <v>43</v>
      </c>
      <c r="B875" s="4" t="s">
        <v>6</v>
      </c>
      <c r="C875" s="4" t="s">
        <v>7</v>
      </c>
      <c r="D875" s="4" t="s">
        <v>190</v>
      </c>
      <c r="E875" s="4">
        <v>17</v>
      </c>
      <c r="F875" s="4">
        <v>149198</v>
      </c>
    </row>
    <row r="876" spans="1:6" x14ac:dyDescent="0.25">
      <c r="A876" s="4">
        <v>29</v>
      </c>
      <c r="B876" s="4" t="s">
        <v>6</v>
      </c>
      <c r="C876" s="4" t="s">
        <v>12</v>
      </c>
      <c r="D876" s="4" t="s">
        <v>187</v>
      </c>
      <c r="E876" s="4">
        <v>6</v>
      </c>
      <c r="F876" s="4">
        <v>106662</v>
      </c>
    </row>
    <row r="877" spans="1:6" x14ac:dyDescent="0.25">
      <c r="A877" s="4">
        <v>51</v>
      </c>
      <c r="B877" s="4" t="s">
        <v>6</v>
      </c>
      <c r="C877" s="4" t="s">
        <v>10</v>
      </c>
      <c r="D877" s="4" t="s">
        <v>78</v>
      </c>
      <c r="E877" s="4">
        <v>28</v>
      </c>
      <c r="F877" s="4">
        <v>186610</v>
      </c>
    </row>
    <row r="878" spans="1:6" x14ac:dyDescent="0.25">
      <c r="A878" s="4">
        <v>30</v>
      </c>
      <c r="B878" s="4" t="s">
        <v>9</v>
      </c>
      <c r="C878" s="4" t="s">
        <v>7</v>
      </c>
      <c r="D878" s="4" t="s">
        <v>189</v>
      </c>
      <c r="E878" s="4">
        <v>6</v>
      </c>
      <c r="F878" s="4">
        <v>89995</v>
      </c>
    </row>
    <row r="879" spans="1:6" x14ac:dyDescent="0.25">
      <c r="A879" s="4">
        <v>26</v>
      </c>
      <c r="B879" s="4" t="s">
        <v>6</v>
      </c>
      <c r="C879" s="4" t="s">
        <v>10</v>
      </c>
      <c r="D879" s="4" t="s">
        <v>190</v>
      </c>
      <c r="E879" s="4">
        <v>4</v>
      </c>
      <c r="F879" s="4">
        <v>85825</v>
      </c>
    </row>
    <row r="880" spans="1:6" x14ac:dyDescent="0.25">
      <c r="A880" s="4">
        <v>39</v>
      </c>
      <c r="B880" s="4" t="s">
        <v>9</v>
      </c>
      <c r="C880" s="4" t="s">
        <v>12</v>
      </c>
      <c r="D880" s="4" t="s">
        <v>187</v>
      </c>
      <c r="E880" s="4">
        <v>13</v>
      </c>
      <c r="F880" s="4">
        <v>143814</v>
      </c>
    </row>
    <row r="881" spans="1:6" x14ac:dyDescent="0.25">
      <c r="A881" s="4">
        <v>49</v>
      </c>
      <c r="B881" s="4" t="s">
        <v>6</v>
      </c>
      <c r="C881" s="4" t="s">
        <v>10</v>
      </c>
      <c r="D881" s="4" t="s">
        <v>191</v>
      </c>
      <c r="E881" s="4">
        <v>24</v>
      </c>
      <c r="F881" s="4">
        <v>174726</v>
      </c>
    </row>
    <row r="882" spans="1:6" x14ac:dyDescent="0.25">
      <c r="A882" s="4">
        <v>42</v>
      </c>
      <c r="B882" s="4" t="s">
        <v>9</v>
      </c>
      <c r="C882" s="4" t="s">
        <v>7</v>
      </c>
      <c r="D882" s="4" t="s">
        <v>78</v>
      </c>
      <c r="E882" s="4">
        <v>20</v>
      </c>
      <c r="F882" s="4">
        <v>150534</v>
      </c>
    </row>
    <row r="883" spans="1:6" x14ac:dyDescent="0.25">
      <c r="A883" s="4">
        <v>27</v>
      </c>
      <c r="B883" s="4" t="s">
        <v>6</v>
      </c>
      <c r="C883" s="4" t="s">
        <v>7</v>
      </c>
      <c r="D883" s="4" t="s">
        <v>209</v>
      </c>
      <c r="E883" s="4">
        <v>4</v>
      </c>
      <c r="F883" s="4">
        <v>68732</v>
      </c>
    </row>
    <row r="884" spans="1:6" x14ac:dyDescent="0.25">
      <c r="A884" s="4">
        <v>43</v>
      </c>
      <c r="B884" s="4" t="s">
        <v>6</v>
      </c>
      <c r="C884" s="4" t="s">
        <v>10</v>
      </c>
      <c r="D884" s="4" t="s">
        <v>190</v>
      </c>
      <c r="E884" s="4">
        <v>21</v>
      </c>
      <c r="F884" s="4">
        <v>187951</v>
      </c>
    </row>
    <row r="885" spans="1:6" x14ac:dyDescent="0.25">
      <c r="A885" s="4">
        <v>37</v>
      </c>
      <c r="B885" s="4" t="s">
        <v>9</v>
      </c>
      <c r="C885" s="4" t="s">
        <v>7</v>
      </c>
      <c r="D885" s="4" t="s">
        <v>189</v>
      </c>
      <c r="E885" s="4">
        <v>13</v>
      </c>
      <c r="F885" s="4">
        <v>137336</v>
      </c>
    </row>
    <row r="886" spans="1:6" x14ac:dyDescent="0.25">
      <c r="A886" s="4">
        <v>51</v>
      </c>
      <c r="B886" s="4" t="s">
        <v>6</v>
      </c>
      <c r="C886" s="4" t="s">
        <v>12</v>
      </c>
      <c r="D886" s="4" t="s">
        <v>187</v>
      </c>
      <c r="E886" s="4">
        <v>26</v>
      </c>
      <c r="F886" s="4">
        <v>191159</v>
      </c>
    </row>
    <row r="887" spans="1:6" x14ac:dyDescent="0.25">
      <c r="A887" s="4">
        <v>29</v>
      </c>
      <c r="B887" s="4" t="s">
        <v>9</v>
      </c>
      <c r="C887" s="4" t="s">
        <v>10</v>
      </c>
      <c r="D887" s="4" t="s">
        <v>190</v>
      </c>
      <c r="E887" s="4">
        <v>5</v>
      </c>
      <c r="F887" s="4">
        <v>102868</v>
      </c>
    </row>
    <row r="888" spans="1:6" x14ac:dyDescent="0.25">
      <c r="A888" s="4">
        <v>43</v>
      </c>
      <c r="B888" s="4" t="s">
        <v>6</v>
      </c>
      <c r="C888" s="4" t="s">
        <v>7</v>
      </c>
      <c r="D888" s="4" t="s">
        <v>78</v>
      </c>
      <c r="E888" s="4">
        <v>20</v>
      </c>
      <c r="F888" s="4">
        <v>154281</v>
      </c>
    </row>
    <row r="889" spans="1:6" x14ac:dyDescent="0.25">
      <c r="A889" s="4">
        <v>31</v>
      </c>
      <c r="B889" s="4" t="s">
        <v>6</v>
      </c>
      <c r="C889" s="4" t="s">
        <v>10</v>
      </c>
      <c r="D889" s="4" t="s">
        <v>209</v>
      </c>
      <c r="E889" s="4">
        <v>8</v>
      </c>
      <c r="F889" s="4">
        <v>111535</v>
      </c>
    </row>
    <row r="890" spans="1:6" x14ac:dyDescent="0.25">
      <c r="A890" s="4">
        <v>30</v>
      </c>
      <c r="B890" s="4" t="s">
        <v>9</v>
      </c>
      <c r="C890" s="4" t="s">
        <v>10</v>
      </c>
      <c r="D890" s="4" t="s">
        <v>189</v>
      </c>
      <c r="E890" s="4">
        <v>6</v>
      </c>
      <c r="F890" s="4">
        <v>107906</v>
      </c>
    </row>
    <row r="891" spans="1:6" x14ac:dyDescent="0.25">
      <c r="A891" s="4">
        <v>36</v>
      </c>
      <c r="B891" s="4" t="s">
        <v>6</v>
      </c>
      <c r="C891" s="4" t="s">
        <v>7</v>
      </c>
      <c r="D891" s="4" t="s">
        <v>190</v>
      </c>
      <c r="E891" s="4">
        <v>13</v>
      </c>
      <c r="F891" s="4">
        <v>143885</v>
      </c>
    </row>
    <row r="892" spans="1:6" x14ac:dyDescent="0.25">
      <c r="A892" s="4">
        <v>52</v>
      </c>
      <c r="B892" s="4" t="s">
        <v>9</v>
      </c>
      <c r="C892" s="4" t="s">
        <v>12</v>
      </c>
      <c r="D892" s="4" t="s">
        <v>187</v>
      </c>
      <c r="E892" s="4">
        <v>27</v>
      </c>
      <c r="F892" s="4">
        <v>180958</v>
      </c>
    </row>
    <row r="893" spans="1:6" x14ac:dyDescent="0.25">
      <c r="A893" s="4">
        <v>28</v>
      </c>
      <c r="B893" s="4" t="s">
        <v>6</v>
      </c>
      <c r="C893" s="4" t="s">
        <v>10</v>
      </c>
      <c r="D893" s="4" t="s">
        <v>78</v>
      </c>
      <c r="E893" s="4">
        <v>6</v>
      </c>
      <c r="F893" s="4">
        <v>108607</v>
      </c>
    </row>
    <row r="894" spans="1:6" x14ac:dyDescent="0.25">
      <c r="A894" s="4">
        <v>49</v>
      </c>
      <c r="B894" s="4" t="s">
        <v>6</v>
      </c>
      <c r="C894" s="4" t="s">
        <v>7</v>
      </c>
      <c r="D894" s="4" t="s">
        <v>209</v>
      </c>
      <c r="E894" s="4">
        <v>24</v>
      </c>
      <c r="F894" s="4">
        <v>178284</v>
      </c>
    </row>
    <row r="895" spans="1:6" x14ac:dyDescent="0.25">
      <c r="A895" s="4">
        <v>27</v>
      </c>
      <c r="B895" s="4" t="s">
        <v>9</v>
      </c>
      <c r="C895" s="4" t="s">
        <v>10</v>
      </c>
      <c r="D895" s="4" t="s">
        <v>191</v>
      </c>
      <c r="E895" s="4">
        <v>4</v>
      </c>
      <c r="F895" s="4">
        <v>75969</v>
      </c>
    </row>
    <row r="896" spans="1:6" x14ac:dyDescent="0.25">
      <c r="A896" s="4">
        <v>41</v>
      </c>
      <c r="B896" s="4" t="s">
        <v>6</v>
      </c>
      <c r="C896" s="4" t="s">
        <v>10</v>
      </c>
      <c r="D896" s="4" t="s">
        <v>189</v>
      </c>
      <c r="E896" s="4">
        <v>15</v>
      </c>
      <c r="F896" s="4">
        <v>143705</v>
      </c>
    </row>
    <row r="897" spans="1:6" x14ac:dyDescent="0.25">
      <c r="A897" s="4">
        <v>56</v>
      </c>
      <c r="B897" s="4" t="s">
        <v>9</v>
      </c>
      <c r="C897" s="4" t="s">
        <v>12</v>
      </c>
      <c r="D897" s="4" t="s">
        <v>187</v>
      </c>
      <c r="E897" s="4">
        <v>31</v>
      </c>
      <c r="F897" s="4">
        <v>197354</v>
      </c>
    </row>
    <row r="898" spans="1:6" x14ac:dyDescent="0.25">
      <c r="A898" s="4">
        <v>46</v>
      </c>
      <c r="B898" s="4" t="s">
        <v>6</v>
      </c>
      <c r="C898" s="4" t="s">
        <v>7</v>
      </c>
      <c r="D898" s="4" t="s">
        <v>78</v>
      </c>
      <c r="E898" s="4">
        <v>22</v>
      </c>
      <c r="F898" s="4">
        <v>174324</v>
      </c>
    </row>
    <row r="899" spans="1:6" x14ac:dyDescent="0.25">
      <c r="A899" s="4">
        <v>32</v>
      </c>
      <c r="B899" s="4" t="s">
        <v>9</v>
      </c>
      <c r="C899" s="4" t="s">
        <v>10</v>
      </c>
      <c r="D899" s="4" t="s">
        <v>190</v>
      </c>
      <c r="E899" s="4">
        <v>8</v>
      </c>
      <c r="F899" s="4">
        <v>123781</v>
      </c>
    </row>
    <row r="900" spans="1:6" x14ac:dyDescent="0.25">
      <c r="A900" s="4">
        <v>38</v>
      </c>
      <c r="B900" s="4" t="s">
        <v>6</v>
      </c>
      <c r="C900" s="4" t="s">
        <v>12</v>
      </c>
      <c r="D900" s="4" t="s">
        <v>187</v>
      </c>
      <c r="E900" s="4">
        <v>12</v>
      </c>
      <c r="F900" s="4">
        <v>141735</v>
      </c>
    </row>
    <row r="901" spans="1:6" x14ac:dyDescent="0.25">
      <c r="A901" s="4">
        <v>52</v>
      </c>
      <c r="B901" s="4" t="s">
        <v>6</v>
      </c>
      <c r="C901" s="4" t="s">
        <v>10</v>
      </c>
      <c r="D901" s="4" t="s">
        <v>189</v>
      </c>
      <c r="E901" s="4">
        <v>28</v>
      </c>
      <c r="F901" s="4">
        <v>187120</v>
      </c>
    </row>
    <row r="902" spans="1:6" x14ac:dyDescent="0.25">
      <c r="A902" s="4">
        <v>24</v>
      </c>
      <c r="B902" s="4" t="s">
        <v>9</v>
      </c>
      <c r="C902" s="4" t="s">
        <v>7</v>
      </c>
      <c r="D902" s="4" t="s">
        <v>209</v>
      </c>
      <c r="E902" s="4">
        <v>1</v>
      </c>
      <c r="F902" s="4">
        <v>61095</v>
      </c>
    </row>
    <row r="903" spans="1:6" x14ac:dyDescent="0.25">
      <c r="A903" s="4">
        <v>49</v>
      </c>
      <c r="B903" s="4" t="s">
        <v>6</v>
      </c>
      <c r="C903" s="4" t="s">
        <v>10</v>
      </c>
      <c r="D903" s="4" t="s">
        <v>190</v>
      </c>
      <c r="E903" s="4">
        <v>22</v>
      </c>
      <c r="F903" s="4">
        <v>179045</v>
      </c>
    </row>
    <row r="904" spans="1:6" x14ac:dyDescent="0.25">
      <c r="A904" s="4">
        <v>35</v>
      </c>
      <c r="B904" s="4" t="s">
        <v>9</v>
      </c>
      <c r="C904" s="4" t="s">
        <v>10</v>
      </c>
      <c r="D904" s="4" t="s">
        <v>78</v>
      </c>
      <c r="E904" s="4">
        <v>10</v>
      </c>
      <c r="F904" s="4">
        <v>130355</v>
      </c>
    </row>
    <row r="905" spans="1:6" x14ac:dyDescent="0.25">
      <c r="A905" s="4">
        <v>31</v>
      </c>
      <c r="B905" s="4" t="s">
        <v>6</v>
      </c>
      <c r="C905" s="4" t="s">
        <v>7</v>
      </c>
      <c r="D905" s="4" t="s">
        <v>191</v>
      </c>
      <c r="E905" s="4">
        <v>7</v>
      </c>
      <c r="F905" s="4">
        <v>103282</v>
      </c>
    </row>
    <row r="906" spans="1:6" x14ac:dyDescent="0.25">
      <c r="A906" s="4">
        <v>44</v>
      </c>
      <c r="B906" s="4" t="s">
        <v>9</v>
      </c>
      <c r="C906" s="4" t="s">
        <v>12</v>
      </c>
      <c r="D906" s="4" t="s">
        <v>187</v>
      </c>
      <c r="E906" s="4">
        <v>18</v>
      </c>
      <c r="F906" s="4">
        <v>157872</v>
      </c>
    </row>
    <row r="907" spans="1:6" x14ac:dyDescent="0.25">
      <c r="A907" s="4">
        <v>33</v>
      </c>
      <c r="B907" s="4" t="s">
        <v>6</v>
      </c>
      <c r="C907" s="4" t="s">
        <v>10</v>
      </c>
      <c r="D907" s="4" t="s">
        <v>189</v>
      </c>
      <c r="E907" s="4">
        <v>10</v>
      </c>
      <c r="F907" s="4">
        <v>117314</v>
      </c>
    </row>
    <row r="908" spans="1:6" x14ac:dyDescent="0.25">
      <c r="A908" s="4">
        <v>54</v>
      </c>
      <c r="B908" s="4" t="s">
        <v>6</v>
      </c>
      <c r="C908" s="4" t="s">
        <v>7</v>
      </c>
      <c r="D908" s="4" t="s">
        <v>78</v>
      </c>
      <c r="E908" s="4">
        <v>30</v>
      </c>
      <c r="F908" s="4">
        <v>186321</v>
      </c>
    </row>
    <row r="909" spans="1:6" x14ac:dyDescent="0.25">
      <c r="A909" s="4">
        <v>33</v>
      </c>
      <c r="B909" s="4" t="s">
        <v>9</v>
      </c>
      <c r="C909" s="4" t="s">
        <v>10</v>
      </c>
      <c r="D909" s="4" t="s">
        <v>190</v>
      </c>
      <c r="E909" s="4">
        <v>11</v>
      </c>
      <c r="F909" s="4">
        <v>129686</v>
      </c>
    </row>
    <row r="910" spans="1:6" x14ac:dyDescent="0.25">
      <c r="A910" s="4">
        <v>27</v>
      </c>
      <c r="B910" s="4" t="s">
        <v>6</v>
      </c>
      <c r="C910" s="4" t="s">
        <v>196</v>
      </c>
      <c r="D910" s="4" t="s">
        <v>209</v>
      </c>
      <c r="E910" s="4">
        <v>3</v>
      </c>
      <c r="F910" s="4">
        <v>68611</v>
      </c>
    </row>
    <row r="911" spans="1:6" x14ac:dyDescent="0.25">
      <c r="A911" s="4">
        <v>51</v>
      </c>
      <c r="B911" s="4" t="s">
        <v>9</v>
      </c>
      <c r="C911" s="4" t="s">
        <v>10</v>
      </c>
      <c r="D911" s="4" t="s">
        <v>189</v>
      </c>
      <c r="E911" s="4">
        <v>25</v>
      </c>
      <c r="F911" s="4">
        <v>177913</v>
      </c>
    </row>
    <row r="912" spans="1:6" x14ac:dyDescent="0.25">
      <c r="A912" s="4">
        <v>26</v>
      </c>
      <c r="B912" s="4" t="s">
        <v>6</v>
      </c>
      <c r="C912" s="4" t="s">
        <v>10</v>
      </c>
      <c r="D912" s="4" t="s">
        <v>190</v>
      </c>
      <c r="E912" s="4">
        <v>3</v>
      </c>
      <c r="F912" s="4">
        <v>68472</v>
      </c>
    </row>
    <row r="913" spans="1:6" x14ac:dyDescent="0.25">
      <c r="A913" s="4">
        <v>31</v>
      </c>
      <c r="B913" s="4" t="s">
        <v>9</v>
      </c>
      <c r="C913" s="4" t="s">
        <v>10</v>
      </c>
      <c r="D913" s="4" t="s">
        <v>78</v>
      </c>
      <c r="E913" s="4">
        <v>6</v>
      </c>
      <c r="F913" s="4">
        <v>113065</v>
      </c>
    </row>
    <row r="914" spans="1:6" x14ac:dyDescent="0.25">
      <c r="A914" s="4">
        <v>35</v>
      </c>
      <c r="B914" s="4" t="s">
        <v>6</v>
      </c>
      <c r="C914" s="4" t="s">
        <v>7</v>
      </c>
      <c r="D914" s="4" t="s">
        <v>191</v>
      </c>
      <c r="E914" s="4">
        <v>9</v>
      </c>
      <c r="F914" s="4">
        <v>125091</v>
      </c>
    </row>
    <row r="915" spans="1:6" x14ac:dyDescent="0.25">
      <c r="A915" s="4">
        <v>45</v>
      </c>
      <c r="B915" s="4" t="s">
        <v>9</v>
      </c>
      <c r="C915" s="4" t="s">
        <v>12</v>
      </c>
      <c r="D915" s="4" t="s">
        <v>187</v>
      </c>
      <c r="E915" s="4">
        <v>23</v>
      </c>
      <c r="F915" s="4">
        <v>172925</v>
      </c>
    </row>
    <row r="916" spans="1:6" x14ac:dyDescent="0.25">
      <c r="A916" s="4">
        <v>32</v>
      </c>
      <c r="B916" s="4" t="s">
        <v>6</v>
      </c>
      <c r="C916" s="4" t="s">
        <v>10</v>
      </c>
      <c r="D916" s="4" t="s">
        <v>189</v>
      </c>
      <c r="E916" s="4">
        <v>9</v>
      </c>
      <c r="F916" s="4">
        <v>126916</v>
      </c>
    </row>
    <row r="917" spans="1:6" x14ac:dyDescent="0.25">
      <c r="A917" s="4">
        <v>54</v>
      </c>
      <c r="B917" s="4" t="s">
        <v>6</v>
      </c>
      <c r="C917" s="4" t="s">
        <v>7</v>
      </c>
      <c r="D917" s="4" t="s">
        <v>190</v>
      </c>
      <c r="E917" s="4">
        <v>27</v>
      </c>
      <c r="F917" s="4">
        <v>183417</v>
      </c>
    </row>
    <row r="918" spans="1:6" x14ac:dyDescent="0.25">
      <c r="A918" s="4">
        <v>26</v>
      </c>
      <c r="B918" s="4" t="s">
        <v>9</v>
      </c>
      <c r="C918" s="4" t="s">
        <v>10</v>
      </c>
      <c r="D918" s="4" t="s">
        <v>191</v>
      </c>
      <c r="E918" s="4">
        <v>4</v>
      </c>
      <c r="F918" s="4">
        <v>76898</v>
      </c>
    </row>
    <row r="919" spans="1:6" x14ac:dyDescent="0.25">
      <c r="A919" s="4">
        <v>23</v>
      </c>
      <c r="B919" s="4" t="s">
        <v>6</v>
      </c>
      <c r="C919" s="4" t="s">
        <v>12</v>
      </c>
      <c r="D919" s="4" t="s">
        <v>187</v>
      </c>
      <c r="E919" s="4">
        <v>1</v>
      </c>
      <c r="F919" s="4">
        <v>579</v>
      </c>
    </row>
    <row r="920" spans="1:6" x14ac:dyDescent="0.25">
      <c r="A920" s="4">
        <v>26</v>
      </c>
      <c r="B920" s="4" t="s">
        <v>9</v>
      </c>
      <c r="C920" s="4" t="s">
        <v>7</v>
      </c>
      <c r="D920" s="4" t="s">
        <v>8</v>
      </c>
      <c r="E920" s="4">
        <v>2</v>
      </c>
      <c r="F920" s="4">
        <v>65000</v>
      </c>
    </row>
    <row r="921" spans="1:6" x14ac:dyDescent="0.25">
      <c r="A921" s="4">
        <v>33</v>
      </c>
      <c r="B921" s="4" t="s">
        <v>6</v>
      </c>
      <c r="C921" s="4" t="s">
        <v>10</v>
      </c>
      <c r="D921" s="4" t="s">
        <v>11</v>
      </c>
      <c r="E921" s="4">
        <v>8</v>
      </c>
      <c r="F921" s="4">
        <v>120000</v>
      </c>
    </row>
    <row r="922" spans="1:6" x14ac:dyDescent="0.25">
      <c r="A922" s="4">
        <v>29</v>
      </c>
      <c r="B922" s="4" t="s">
        <v>9</v>
      </c>
      <c r="C922" s="4" t="s">
        <v>7</v>
      </c>
      <c r="D922" s="4" t="s">
        <v>17</v>
      </c>
      <c r="E922" s="4">
        <v>4</v>
      </c>
      <c r="F922" s="4">
        <v>90000</v>
      </c>
    </row>
    <row r="923" spans="1:6" x14ac:dyDescent="0.25">
      <c r="A923" s="4">
        <v>41</v>
      </c>
      <c r="B923" s="4" t="s">
        <v>6</v>
      </c>
      <c r="C923" s="4" t="s">
        <v>12</v>
      </c>
      <c r="D923" s="4" t="s">
        <v>43</v>
      </c>
      <c r="E923" s="4">
        <v>15</v>
      </c>
      <c r="F923" s="4">
        <v>190000</v>
      </c>
    </row>
    <row r="924" spans="1:6" x14ac:dyDescent="0.25">
      <c r="A924" s="4">
        <v>35</v>
      </c>
      <c r="B924" s="4" t="s">
        <v>9</v>
      </c>
      <c r="C924" s="4" t="s">
        <v>10</v>
      </c>
      <c r="D924" s="4" t="s">
        <v>8</v>
      </c>
      <c r="E924" s="4">
        <v>9</v>
      </c>
      <c r="F924" s="4">
        <v>140000</v>
      </c>
    </row>
    <row r="925" spans="1:6" x14ac:dyDescent="0.25">
      <c r="A925" s="4">
        <v>28</v>
      </c>
      <c r="B925" s="4" t="s">
        <v>6</v>
      </c>
      <c r="C925" s="4" t="s">
        <v>7</v>
      </c>
      <c r="D925" s="4" t="s">
        <v>21</v>
      </c>
      <c r="E925" s="4">
        <v>3</v>
      </c>
      <c r="F925" s="4">
        <v>75000</v>
      </c>
    </row>
    <row r="926" spans="1:6" x14ac:dyDescent="0.25">
      <c r="A926" s="4">
        <v>37</v>
      </c>
      <c r="B926" s="4" t="s">
        <v>9</v>
      </c>
      <c r="C926" s="4" t="s">
        <v>10</v>
      </c>
      <c r="D926" s="4" t="s">
        <v>43</v>
      </c>
      <c r="E926" s="4">
        <v>11</v>
      </c>
      <c r="F926" s="4">
        <v>160000</v>
      </c>
    </row>
    <row r="927" spans="1:6" x14ac:dyDescent="0.25">
      <c r="A927" s="4">
        <v>33</v>
      </c>
      <c r="B927" s="4" t="s">
        <v>6</v>
      </c>
      <c r="C927" s="4" t="s">
        <v>7</v>
      </c>
      <c r="D927" s="4" t="s">
        <v>17</v>
      </c>
      <c r="E927" s="4">
        <v>8</v>
      </c>
      <c r="F927" s="4">
        <v>130000</v>
      </c>
    </row>
    <row r="928" spans="1:6" x14ac:dyDescent="0.25">
      <c r="A928" s="4">
        <v>24</v>
      </c>
      <c r="B928" s="4" t="s">
        <v>9</v>
      </c>
      <c r="C928" s="4" t="s">
        <v>10</v>
      </c>
      <c r="D928" s="4" t="s">
        <v>8</v>
      </c>
      <c r="E928" s="4">
        <v>2</v>
      </c>
      <c r="F928" s="4">
        <v>60000</v>
      </c>
    </row>
    <row r="929" spans="1:6" x14ac:dyDescent="0.25">
      <c r="A929" s="4">
        <v>46</v>
      </c>
      <c r="B929" s="4" t="s">
        <v>6</v>
      </c>
      <c r="C929" s="4" t="s">
        <v>12</v>
      </c>
      <c r="D929" s="4" t="s">
        <v>194</v>
      </c>
      <c r="E929" s="4">
        <v>20</v>
      </c>
      <c r="F929" s="4">
        <v>220000</v>
      </c>
    </row>
    <row r="930" spans="1:6" x14ac:dyDescent="0.25">
      <c r="A930" s="4">
        <v>29</v>
      </c>
      <c r="B930" s="4" t="s">
        <v>9</v>
      </c>
      <c r="C930" s="4" t="s">
        <v>7</v>
      </c>
      <c r="D930" s="4" t="s">
        <v>21</v>
      </c>
      <c r="E930" s="4">
        <v>5</v>
      </c>
      <c r="F930" s="4">
        <v>80000</v>
      </c>
    </row>
    <row r="931" spans="1:6" x14ac:dyDescent="0.25">
      <c r="A931" s="4">
        <v>31</v>
      </c>
      <c r="B931" s="4" t="s">
        <v>6</v>
      </c>
      <c r="C931" s="4" t="s">
        <v>10</v>
      </c>
      <c r="D931" s="4" t="s">
        <v>43</v>
      </c>
      <c r="E931" s="4">
        <v>7</v>
      </c>
      <c r="F931" s="4">
        <v>130000</v>
      </c>
    </row>
    <row r="932" spans="1:6" x14ac:dyDescent="0.25">
      <c r="A932" s="4">
        <v>27</v>
      </c>
      <c r="B932" s="4" t="s">
        <v>9</v>
      </c>
      <c r="C932" s="4" t="s">
        <v>7</v>
      </c>
      <c r="D932" s="4" t="s">
        <v>8</v>
      </c>
      <c r="E932" s="4">
        <v>3</v>
      </c>
      <c r="F932" s="4">
        <v>65000</v>
      </c>
    </row>
    <row r="933" spans="1:6" x14ac:dyDescent="0.25">
      <c r="A933" s="4">
        <v>38</v>
      </c>
      <c r="B933" s="4" t="s">
        <v>6</v>
      </c>
      <c r="C933" s="4" t="s">
        <v>12</v>
      </c>
      <c r="D933" s="4" t="s">
        <v>67</v>
      </c>
      <c r="E933" s="4">
        <v>13</v>
      </c>
      <c r="F933" s="4">
        <v>170000</v>
      </c>
    </row>
    <row r="934" spans="1:6" x14ac:dyDescent="0.25">
      <c r="A934" s="4">
        <v>30</v>
      </c>
      <c r="B934" s="4" t="s">
        <v>9</v>
      </c>
      <c r="C934" s="4" t="s">
        <v>10</v>
      </c>
      <c r="D934" s="4" t="s">
        <v>17</v>
      </c>
      <c r="E934" s="4">
        <v>6</v>
      </c>
      <c r="F934" s="4">
        <v>110000</v>
      </c>
    </row>
    <row r="935" spans="1:6" x14ac:dyDescent="0.25">
      <c r="A935" s="4">
        <v>25</v>
      </c>
      <c r="B935" s="4" t="s">
        <v>6</v>
      </c>
      <c r="C935" s="4" t="s">
        <v>7</v>
      </c>
      <c r="D935" s="4" t="s">
        <v>193</v>
      </c>
      <c r="E935" s="4">
        <v>2</v>
      </c>
      <c r="F935" s="4">
        <v>50000</v>
      </c>
    </row>
    <row r="936" spans="1:6" x14ac:dyDescent="0.25">
      <c r="A936" s="4">
        <v>44</v>
      </c>
      <c r="B936" s="4" t="s">
        <v>6</v>
      </c>
      <c r="C936" s="4" t="s">
        <v>12</v>
      </c>
      <c r="D936" s="4" t="s">
        <v>194</v>
      </c>
      <c r="E936" s="4">
        <v>18</v>
      </c>
      <c r="F936" s="4">
        <v>210000</v>
      </c>
    </row>
    <row r="937" spans="1:6" x14ac:dyDescent="0.25">
      <c r="A937" s="4">
        <v>33</v>
      </c>
      <c r="B937" s="4" t="s">
        <v>9</v>
      </c>
      <c r="C937" s="4" t="s">
        <v>10</v>
      </c>
      <c r="D937" s="4" t="s">
        <v>11</v>
      </c>
      <c r="E937" s="4">
        <v>8</v>
      </c>
      <c r="F937" s="4">
        <v>100000</v>
      </c>
    </row>
    <row r="938" spans="1:6" x14ac:dyDescent="0.25">
      <c r="A938" s="4">
        <v>22</v>
      </c>
      <c r="B938" s="4" t="s">
        <v>6</v>
      </c>
      <c r="C938" s="4" t="s">
        <v>7</v>
      </c>
      <c r="D938" s="4" t="s">
        <v>8</v>
      </c>
      <c r="E938" s="4">
        <v>1</v>
      </c>
      <c r="F938" s="4">
        <v>50000</v>
      </c>
    </row>
    <row r="939" spans="1:6" x14ac:dyDescent="0.25">
      <c r="A939" s="4">
        <v>36</v>
      </c>
      <c r="B939" s="4" t="s">
        <v>6</v>
      </c>
      <c r="C939" s="4" t="s">
        <v>10</v>
      </c>
      <c r="D939" s="4" t="s">
        <v>17</v>
      </c>
      <c r="E939" s="4">
        <v>10</v>
      </c>
      <c r="F939" s="4">
        <v>160000</v>
      </c>
    </row>
    <row r="940" spans="1:6" x14ac:dyDescent="0.25">
      <c r="A940" s="4">
        <v>28</v>
      </c>
      <c r="B940" s="4" t="s">
        <v>9</v>
      </c>
      <c r="C940" s="4" t="s">
        <v>7</v>
      </c>
      <c r="D940" s="4" t="s">
        <v>8</v>
      </c>
      <c r="E940" s="4">
        <v>4</v>
      </c>
      <c r="F940" s="4">
        <v>70000</v>
      </c>
    </row>
    <row r="941" spans="1:6" x14ac:dyDescent="0.25">
      <c r="A941" s="4">
        <v>41</v>
      </c>
      <c r="B941" s="4" t="s">
        <v>6</v>
      </c>
      <c r="C941" s="4" t="s">
        <v>12</v>
      </c>
      <c r="D941" s="4" t="s">
        <v>67</v>
      </c>
      <c r="E941" s="4">
        <v>16</v>
      </c>
      <c r="F941" s="4">
        <v>190000</v>
      </c>
    </row>
    <row r="942" spans="1:6" x14ac:dyDescent="0.25">
      <c r="A942" s="4">
        <v>34</v>
      </c>
      <c r="B942" s="4" t="s">
        <v>9</v>
      </c>
      <c r="C942" s="4" t="s">
        <v>10</v>
      </c>
      <c r="D942" s="4" t="s">
        <v>43</v>
      </c>
      <c r="E942" s="4">
        <v>9</v>
      </c>
      <c r="F942" s="4">
        <v>140000</v>
      </c>
    </row>
    <row r="943" spans="1:6" x14ac:dyDescent="0.25">
      <c r="A943" s="4">
        <v>23</v>
      </c>
      <c r="B943" s="4" t="s">
        <v>6</v>
      </c>
      <c r="C943" s="4" t="s">
        <v>7</v>
      </c>
      <c r="D943" s="4" t="s">
        <v>21</v>
      </c>
      <c r="E943" s="4">
        <v>1</v>
      </c>
      <c r="F943" s="4">
        <v>45000</v>
      </c>
    </row>
    <row r="944" spans="1:6" x14ac:dyDescent="0.25">
      <c r="A944" s="4">
        <v>32</v>
      </c>
      <c r="B944" s="4" t="s">
        <v>9</v>
      </c>
      <c r="C944" s="4" t="s">
        <v>10</v>
      </c>
      <c r="D944" s="4" t="s">
        <v>17</v>
      </c>
      <c r="E944" s="4">
        <v>7</v>
      </c>
      <c r="F944" s="4">
        <v>120000</v>
      </c>
    </row>
    <row r="945" spans="1:6" x14ac:dyDescent="0.25">
      <c r="A945" s="4">
        <v>25</v>
      </c>
      <c r="B945" s="4" t="s">
        <v>6</v>
      </c>
      <c r="C945" s="4" t="s">
        <v>10</v>
      </c>
      <c r="D945" s="4" t="s">
        <v>8</v>
      </c>
      <c r="E945" s="4">
        <v>2</v>
      </c>
      <c r="F945" s="4">
        <v>60000</v>
      </c>
    </row>
    <row r="946" spans="1:6" x14ac:dyDescent="0.25">
      <c r="A946" s="4">
        <v>37</v>
      </c>
      <c r="B946" s="4" t="s">
        <v>9</v>
      </c>
      <c r="C946" s="4" t="s">
        <v>7</v>
      </c>
      <c r="D946" s="4" t="s">
        <v>11</v>
      </c>
      <c r="E946" s="4">
        <v>11</v>
      </c>
      <c r="F946" s="4">
        <v>150000</v>
      </c>
    </row>
    <row r="947" spans="1:6" x14ac:dyDescent="0.25">
      <c r="A947" s="4">
        <v>28</v>
      </c>
      <c r="B947" s="4" t="s">
        <v>6</v>
      </c>
      <c r="C947" s="4" t="s">
        <v>7</v>
      </c>
      <c r="D947" s="4" t="s">
        <v>8</v>
      </c>
      <c r="E947" s="4">
        <v>4</v>
      </c>
      <c r="F947" s="4">
        <v>70000</v>
      </c>
    </row>
    <row r="948" spans="1:6" x14ac:dyDescent="0.25">
      <c r="A948" s="4">
        <v>29</v>
      </c>
      <c r="B948" s="4" t="s">
        <v>9</v>
      </c>
      <c r="C948" s="4" t="s">
        <v>7</v>
      </c>
      <c r="D948" s="4" t="s">
        <v>190</v>
      </c>
      <c r="E948" s="4">
        <v>6</v>
      </c>
      <c r="F948" s="4">
        <v>103579</v>
      </c>
    </row>
    <row r="949" spans="1:6" x14ac:dyDescent="0.25">
      <c r="A949" s="4">
        <v>45</v>
      </c>
      <c r="B949" s="4" t="s">
        <v>6</v>
      </c>
      <c r="C949" s="4" t="s">
        <v>10</v>
      </c>
      <c r="D949" s="4" t="s">
        <v>187</v>
      </c>
      <c r="E949" s="4">
        <v>19</v>
      </c>
      <c r="F949" s="4">
        <v>163780</v>
      </c>
    </row>
    <row r="950" spans="1:6" x14ac:dyDescent="0.25">
      <c r="A950" s="4">
        <v>36</v>
      </c>
      <c r="B950" s="4" t="s">
        <v>6</v>
      </c>
      <c r="C950" s="4" t="s">
        <v>7</v>
      </c>
      <c r="D950" s="4" t="s">
        <v>191</v>
      </c>
      <c r="E950" s="4">
        <v>12</v>
      </c>
      <c r="F950" s="4">
        <v>137878</v>
      </c>
    </row>
    <row r="951" spans="1:6" x14ac:dyDescent="0.25">
      <c r="A951" s="4">
        <v>30</v>
      </c>
      <c r="B951" s="4" t="s">
        <v>9</v>
      </c>
      <c r="C951" s="4" t="s">
        <v>10</v>
      </c>
      <c r="D951" s="4" t="s">
        <v>189</v>
      </c>
      <c r="E951" s="4">
        <v>4</v>
      </c>
      <c r="F951" s="4">
        <v>92438</v>
      </c>
    </row>
    <row r="952" spans="1:6" x14ac:dyDescent="0.25">
      <c r="A952" s="4">
        <v>28</v>
      </c>
      <c r="B952" s="4" t="s">
        <v>6</v>
      </c>
      <c r="C952" s="4" t="s">
        <v>10</v>
      </c>
      <c r="D952" s="4" t="s">
        <v>190</v>
      </c>
      <c r="E952" s="4">
        <v>5</v>
      </c>
      <c r="F952" s="4">
        <v>84181</v>
      </c>
    </row>
    <row r="953" spans="1:6" x14ac:dyDescent="0.25">
      <c r="A953" s="4">
        <v>46</v>
      </c>
      <c r="B953" s="4" t="s">
        <v>9</v>
      </c>
      <c r="C953" s="4" t="s">
        <v>12</v>
      </c>
      <c r="D953" s="4" t="s">
        <v>187</v>
      </c>
      <c r="E953" s="4">
        <v>21</v>
      </c>
      <c r="F953" s="4">
        <v>174821</v>
      </c>
    </row>
    <row r="954" spans="1:6" x14ac:dyDescent="0.25">
      <c r="A954" s="4">
        <v>34</v>
      </c>
      <c r="B954" s="4" t="s">
        <v>6</v>
      </c>
      <c r="C954" s="4" t="s">
        <v>7</v>
      </c>
      <c r="D954" s="4" t="s">
        <v>209</v>
      </c>
      <c r="E954" s="4">
        <v>10</v>
      </c>
      <c r="F954" s="4">
        <v>126520</v>
      </c>
    </row>
    <row r="955" spans="1:6" x14ac:dyDescent="0.25">
      <c r="A955" s="4">
        <v>44</v>
      </c>
      <c r="B955" s="4" t="s">
        <v>6</v>
      </c>
      <c r="C955" s="4" t="s">
        <v>10</v>
      </c>
      <c r="D955" s="4" t="s">
        <v>78</v>
      </c>
      <c r="E955" s="4">
        <v>18</v>
      </c>
      <c r="F955" s="4">
        <v>152168</v>
      </c>
    </row>
    <row r="956" spans="1:6" x14ac:dyDescent="0.25">
      <c r="A956" s="4">
        <v>55</v>
      </c>
      <c r="B956" s="4" t="s">
        <v>9</v>
      </c>
      <c r="C956" s="4" t="s">
        <v>12</v>
      </c>
      <c r="D956" s="4" t="s">
        <v>187</v>
      </c>
      <c r="E956" s="4">
        <v>29</v>
      </c>
      <c r="F956" s="4">
        <v>190543</v>
      </c>
    </row>
    <row r="957" spans="1:6" x14ac:dyDescent="0.25">
      <c r="A957" s="4">
        <v>35</v>
      </c>
      <c r="B957" s="4" t="s">
        <v>6</v>
      </c>
      <c r="C957" s="4" t="s">
        <v>10</v>
      </c>
      <c r="D957" s="4" t="s">
        <v>190</v>
      </c>
      <c r="E957" s="4">
        <v>9</v>
      </c>
      <c r="F957" s="4">
        <v>131547</v>
      </c>
    </row>
    <row r="958" spans="1:6" x14ac:dyDescent="0.25">
      <c r="A958" s="4">
        <v>54</v>
      </c>
      <c r="B958" s="4" t="s">
        <v>6</v>
      </c>
      <c r="C958" s="4" t="s">
        <v>7</v>
      </c>
      <c r="D958" s="4" t="s">
        <v>189</v>
      </c>
      <c r="E958" s="4">
        <v>28</v>
      </c>
      <c r="F958" s="4">
        <v>192292</v>
      </c>
    </row>
    <row r="959" spans="1:6" x14ac:dyDescent="0.25">
      <c r="A959" s="4">
        <v>23</v>
      </c>
      <c r="B959" s="4" t="s">
        <v>9</v>
      </c>
      <c r="C959" s="4" t="s">
        <v>196</v>
      </c>
      <c r="D959" s="4" t="s">
        <v>209</v>
      </c>
      <c r="E959" s="4">
        <v>1</v>
      </c>
      <c r="F959" s="4">
        <v>52807</v>
      </c>
    </row>
    <row r="960" spans="1:6" x14ac:dyDescent="0.25">
      <c r="A960" s="4">
        <v>46</v>
      </c>
      <c r="B960" s="4" t="s">
        <v>6</v>
      </c>
      <c r="C960" s="4" t="s">
        <v>10</v>
      </c>
      <c r="D960" s="4" t="s">
        <v>78</v>
      </c>
      <c r="E960" s="4">
        <v>20</v>
      </c>
      <c r="F960" s="4">
        <v>174938</v>
      </c>
    </row>
    <row r="961" spans="1:6" x14ac:dyDescent="0.25">
      <c r="A961" s="4">
        <v>33</v>
      </c>
      <c r="B961" s="4" t="s">
        <v>9</v>
      </c>
      <c r="C961" s="4" t="s">
        <v>7</v>
      </c>
      <c r="D961" s="4" t="s">
        <v>190</v>
      </c>
      <c r="E961" s="4">
        <v>8</v>
      </c>
      <c r="F961" s="4">
        <v>124071</v>
      </c>
    </row>
    <row r="962" spans="1:6" x14ac:dyDescent="0.25">
      <c r="A962" s="4">
        <v>26</v>
      </c>
      <c r="B962" s="4" t="s">
        <v>6</v>
      </c>
      <c r="C962" s="4" t="s">
        <v>10</v>
      </c>
      <c r="D962" s="4" t="s">
        <v>191</v>
      </c>
      <c r="E962" s="4">
        <v>3</v>
      </c>
      <c r="F962" s="4">
        <v>73640</v>
      </c>
    </row>
    <row r="963" spans="1:6" x14ac:dyDescent="0.25">
      <c r="A963" s="4">
        <v>43</v>
      </c>
      <c r="B963" s="4" t="s">
        <v>9</v>
      </c>
      <c r="C963" s="4" t="s">
        <v>12</v>
      </c>
      <c r="D963" s="4" t="s">
        <v>187</v>
      </c>
      <c r="E963" s="4">
        <v>19</v>
      </c>
      <c r="F963" s="4">
        <v>156486</v>
      </c>
    </row>
    <row r="964" spans="1:6" x14ac:dyDescent="0.25">
      <c r="A964" s="4">
        <v>36</v>
      </c>
      <c r="B964" s="4" t="s">
        <v>6</v>
      </c>
      <c r="C964" s="4" t="s">
        <v>10</v>
      </c>
      <c r="D964" s="4" t="s">
        <v>190</v>
      </c>
      <c r="E964" s="4">
        <v>11</v>
      </c>
      <c r="F964" s="4">
        <v>138859</v>
      </c>
    </row>
    <row r="965" spans="1:6" x14ac:dyDescent="0.25">
      <c r="A965" s="4">
        <v>23</v>
      </c>
      <c r="B965" s="4" t="s">
        <v>9</v>
      </c>
      <c r="C965" s="4" t="s">
        <v>7</v>
      </c>
      <c r="D965" s="4" t="s">
        <v>189</v>
      </c>
      <c r="E965" s="4">
        <v>0</v>
      </c>
      <c r="F965" s="4">
        <v>52831</v>
      </c>
    </row>
    <row r="966" spans="1:6" x14ac:dyDescent="0.25">
      <c r="A966" s="4">
        <v>49</v>
      </c>
      <c r="B966" s="4" t="s">
        <v>6</v>
      </c>
      <c r="C966" s="4" t="s">
        <v>10</v>
      </c>
      <c r="D966" s="4" t="s">
        <v>187</v>
      </c>
      <c r="E966" s="4">
        <v>23</v>
      </c>
      <c r="F966" s="4">
        <v>182392</v>
      </c>
    </row>
    <row r="967" spans="1:6" x14ac:dyDescent="0.25">
      <c r="A967" s="4">
        <v>35</v>
      </c>
      <c r="B967" s="4" t="s">
        <v>9</v>
      </c>
      <c r="C967" s="4" t="s">
        <v>10</v>
      </c>
      <c r="D967" s="4" t="s">
        <v>190</v>
      </c>
      <c r="E967" s="4">
        <v>11</v>
      </c>
      <c r="F967" s="4">
        <v>151078</v>
      </c>
    </row>
    <row r="968" spans="1:6" x14ac:dyDescent="0.25">
      <c r="A968" s="4">
        <v>31</v>
      </c>
      <c r="B968" s="4" t="s">
        <v>6</v>
      </c>
      <c r="C968" s="4" t="s">
        <v>7</v>
      </c>
      <c r="D968" s="4" t="s">
        <v>209</v>
      </c>
      <c r="E968" s="4">
        <v>8</v>
      </c>
      <c r="F968" s="4">
        <v>100679</v>
      </c>
    </row>
    <row r="969" spans="1:6" x14ac:dyDescent="0.25">
      <c r="A969" s="4">
        <v>54</v>
      </c>
      <c r="B969" s="4" t="s">
        <v>195</v>
      </c>
      <c r="C969" s="4" t="s">
        <v>196</v>
      </c>
      <c r="D969" s="4" t="s">
        <v>78</v>
      </c>
      <c r="E969" s="4">
        <v>29</v>
      </c>
      <c r="F969" s="4">
        <v>158966</v>
      </c>
    </row>
    <row r="970" spans="1:6" x14ac:dyDescent="0.25">
      <c r="A970" s="4">
        <v>43</v>
      </c>
      <c r="B970" s="4" t="s">
        <v>6</v>
      </c>
      <c r="C970" s="4" t="s">
        <v>10</v>
      </c>
      <c r="D970" s="4" t="s">
        <v>190</v>
      </c>
      <c r="E970" s="4">
        <v>20</v>
      </c>
      <c r="F970" s="4">
        <v>167924</v>
      </c>
    </row>
    <row r="971" spans="1:6" x14ac:dyDescent="0.25">
      <c r="A971" s="4">
        <v>33</v>
      </c>
      <c r="B971" s="4" t="s">
        <v>9</v>
      </c>
      <c r="C971" s="4" t="s">
        <v>10</v>
      </c>
      <c r="D971" s="4" t="s">
        <v>189</v>
      </c>
      <c r="E971" s="4">
        <v>10</v>
      </c>
      <c r="F971" s="4">
        <v>113334</v>
      </c>
    </row>
    <row r="972" spans="1:6" x14ac:dyDescent="0.25">
      <c r="A972" s="4">
        <v>52</v>
      </c>
      <c r="B972" s="4" t="s">
        <v>9</v>
      </c>
      <c r="C972" s="4" t="s">
        <v>12</v>
      </c>
      <c r="D972" s="4" t="s">
        <v>187</v>
      </c>
      <c r="E972" s="4">
        <v>29</v>
      </c>
      <c r="F972" s="4">
        <v>194778</v>
      </c>
    </row>
    <row r="973" spans="1:6" x14ac:dyDescent="0.25">
      <c r="A973" s="4">
        <v>28</v>
      </c>
      <c r="B973" s="4" t="s">
        <v>6</v>
      </c>
      <c r="C973" s="4" t="s">
        <v>7</v>
      </c>
      <c r="D973" s="4" t="s">
        <v>190</v>
      </c>
      <c r="E973" s="4">
        <v>4</v>
      </c>
      <c r="F973" s="4">
        <v>77606</v>
      </c>
    </row>
    <row r="974" spans="1:6" x14ac:dyDescent="0.25">
      <c r="A974" s="4">
        <v>36</v>
      </c>
      <c r="B974" s="4" t="s">
        <v>9</v>
      </c>
      <c r="C974" s="4" t="s">
        <v>10</v>
      </c>
      <c r="D974" s="4" t="s">
        <v>78</v>
      </c>
      <c r="E974" s="4">
        <v>13</v>
      </c>
      <c r="F974" s="4">
        <v>140010</v>
      </c>
    </row>
    <row r="975" spans="1:6" x14ac:dyDescent="0.25">
      <c r="A975" s="4">
        <v>43</v>
      </c>
      <c r="B975" s="4" t="s">
        <v>6</v>
      </c>
      <c r="C975" s="4" t="s">
        <v>7</v>
      </c>
      <c r="D975" s="4" t="s">
        <v>189</v>
      </c>
      <c r="E975" s="4">
        <v>20</v>
      </c>
      <c r="F975" s="4">
        <v>142421</v>
      </c>
    </row>
    <row r="976" spans="1:6" x14ac:dyDescent="0.25">
      <c r="A976" s="4">
        <v>50</v>
      </c>
      <c r="B976" s="4" t="s">
        <v>9</v>
      </c>
      <c r="C976" s="4" t="s">
        <v>10</v>
      </c>
      <c r="D976" s="4" t="s">
        <v>190</v>
      </c>
      <c r="E976" s="4">
        <v>24</v>
      </c>
      <c r="F976" s="4">
        <v>192756</v>
      </c>
    </row>
    <row r="977" spans="1:6" x14ac:dyDescent="0.25">
      <c r="A977" s="4">
        <v>24</v>
      </c>
      <c r="B977" s="4" t="s">
        <v>6</v>
      </c>
      <c r="C977" s="4" t="s">
        <v>12</v>
      </c>
      <c r="D977" s="4" t="s">
        <v>187</v>
      </c>
      <c r="E977" s="4">
        <v>1</v>
      </c>
      <c r="F977" s="4">
        <v>106686</v>
      </c>
    </row>
    <row r="978" spans="1:6" x14ac:dyDescent="0.25">
      <c r="A978" s="4">
        <v>52</v>
      </c>
      <c r="B978" s="4" t="s">
        <v>6</v>
      </c>
      <c r="C978" s="4" t="s">
        <v>10</v>
      </c>
      <c r="D978" s="4" t="s">
        <v>78</v>
      </c>
      <c r="E978" s="4">
        <v>27</v>
      </c>
      <c r="F978" s="4">
        <v>186794</v>
      </c>
    </row>
    <row r="979" spans="1:6" x14ac:dyDescent="0.25">
      <c r="A979" s="4">
        <v>46</v>
      </c>
      <c r="B979" s="4" t="s">
        <v>9</v>
      </c>
      <c r="C979" s="4" t="s">
        <v>7</v>
      </c>
      <c r="D979" s="4" t="s">
        <v>209</v>
      </c>
      <c r="E979" s="4">
        <v>19</v>
      </c>
      <c r="F979" s="4">
        <v>150729</v>
      </c>
    </row>
    <row r="980" spans="1:6" x14ac:dyDescent="0.25">
      <c r="A980" s="4">
        <v>38</v>
      </c>
      <c r="B980" s="4" t="s">
        <v>6</v>
      </c>
      <c r="C980" s="4" t="s">
        <v>10</v>
      </c>
      <c r="D980" s="4" t="s">
        <v>190</v>
      </c>
      <c r="E980" s="4">
        <v>15</v>
      </c>
      <c r="F980" s="4">
        <v>171652</v>
      </c>
    </row>
    <row r="981" spans="1:6" x14ac:dyDescent="0.25">
      <c r="A981" s="4">
        <v>29</v>
      </c>
      <c r="B981" s="4" t="s">
        <v>6</v>
      </c>
      <c r="C981" s="4" t="s">
        <v>7</v>
      </c>
      <c r="D981" s="4" t="s">
        <v>189</v>
      </c>
      <c r="E981" s="4">
        <v>6</v>
      </c>
      <c r="F981" s="4">
        <v>88552</v>
      </c>
    </row>
    <row r="982" spans="1:6" x14ac:dyDescent="0.25">
      <c r="A982" s="4">
        <v>33</v>
      </c>
      <c r="B982" s="4" t="s">
        <v>9</v>
      </c>
      <c r="C982" s="4" t="s">
        <v>10</v>
      </c>
      <c r="D982" s="4" t="s">
        <v>191</v>
      </c>
      <c r="E982" s="4">
        <v>9</v>
      </c>
      <c r="F982" s="4">
        <v>119918</v>
      </c>
    </row>
    <row r="983" spans="1:6" x14ac:dyDescent="0.25">
      <c r="A983" s="4">
        <v>47</v>
      </c>
      <c r="B983" s="4" t="s">
        <v>6</v>
      </c>
      <c r="C983" s="4" t="s">
        <v>12</v>
      </c>
      <c r="D983" s="4" t="s">
        <v>187</v>
      </c>
      <c r="E983" s="4">
        <v>21</v>
      </c>
      <c r="F983" s="4">
        <v>174985</v>
      </c>
    </row>
    <row r="984" spans="1:6" x14ac:dyDescent="0.25">
      <c r="A984" s="4">
        <v>45</v>
      </c>
      <c r="B984" s="4" t="s">
        <v>9</v>
      </c>
      <c r="C984" s="4" t="s">
        <v>10</v>
      </c>
      <c r="D984" s="4" t="s">
        <v>78</v>
      </c>
      <c r="E984" s="4">
        <v>23</v>
      </c>
      <c r="F984" s="4">
        <v>174336</v>
      </c>
    </row>
    <row r="985" spans="1:6" x14ac:dyDescent="0.25">
      <c r="A985" s="4">
        <v>28</v>
      </c>
      <c r="B985" s="4" t="s">
        <v>6</v>
      </c>
      <c r="C985" s="4" t="s">
        <v>7</v>
      </c>
      <c r="D985" s="4" t="s">
        <v>209</v>
      </c>
      <c r="E985" s="4">
        <v>4</v>
      </c>
      <c r="F985" s="4">
        <v>72389</v>
      </c>
    </row>
    <row r="986" spans="1:6" x14ac:dyDescent="0.25">
      <c r="A986" s="4">
        <v>42</v>
      </c>
      <c r="B986" s="4" t="s">
        <v>9</v>
      </c>
      <c r="C986" s="4" t="s">
        <v>10</v>
      </c>
      <c r="D986" s="4" t="s">
        <v>190</v>
      </c>
      <c r="E986" s="4">
        <v>14</v>
      </c>
      <c r="F986" s="4">
        <v>163978</v>
      </c>
    </row>
    <row r="987" spans="1:6" x14ac:dyDescent="0.25">
      <c r="A987" s="4">
        <v>46</v>
      </c>
      <c r="B987" s="4" t="s">
        <v>6</v>
      </c>
      <c r="C987" s="4" t="s">
        <v>7</v>
      </c>
      <c r="D987" s="4" t="s">
        <v>189</v>
      </c>
      <c r="E987" s="4">
        <v>25</v>
      </c>
      <c r="F987" s="4">
        <v>166958</v>
      </c>
    </row>
    <row r="988" spans="1:6" x14ac:dyDescent="0.25">
      <c r="A988" s="4">
        <v>38</v>
      </c>
      <c r="B988" s="4" t="s">
        <v>9</v>
      </c>
      <c r="C988" s="4" t="s">
        <v>12</v>
      </c>
      <c r="D988" s="4" t="s">
        <v>187</v>
      </c>
      <c r="E988" s="4">
        <v>15</v>
      </c>
      <c r="F988" s="4">
        <v>145052</v>
      </c>
    </row>
    <row r="989" spans="1:6" x14ac:dyDescent="0.25">
      <c r="A989" s="4">
        <v>54</v>
      </c>
      <c r="B989" s="4" t="s">
        <v>6</v>
      </c>
      <c r="C989" s="4" t="s">
        <v>10</v>
      </c>
      <c r="D989" s="4" t="s">
        <v>78</v>
      </c>
      <c r="E989" s="4">
        <v>32</v>
      </c>
      <c r="F989" s="4">
        <v>195270</v>
      </c>
    </row>
    <row r="990" spans="1:6" x14ac:dyDescent="0.25">
      <c r="A990" s="4">
        <v>33</v>
      </c>
      <c r="B990" s="4" t="s">
        <v>9</v>
      </c>
      <c r="C990" s="4" t="s">
        <v>10</v>
      </c>
      <c r="D990" s="4" t="s">
        <v>190</v>
      </c>
      <c r="E990" s="4">
        <v>8</v>
      </c>
      <c r="F990" s="4">
        <v>122970</v>
      </c>
    </row>
    <row r="991" spans="1:6" x14ac:dyDescent="0.25">
      <c r="A991" s="4">
        <v>27</v>
      </c>
      <c r="B991" s="4" t="s">
        <v>6</v>
      </c>
      <c r="C991" s="4" t="s">
        <v>196</v>
      </c>
      <c r="D991" s="4" t="s">
        <v>209</v>
      </c>
      <c r="E991" s="4">
        <v>4</v>
      </c>
      <c r="F991" s="4">
        <v>80247</v>
      </c>
    </row>
    <row r="992" spans="1:6" x14ac:dyDescent="0.25">
      <c r="A992" s="4">
        <v>50</v>
      </c>
      <c r="B992" s="4" t="s">
        <v>9</v>
      </c>
      <c r="C992" s="4" t="s">
        <v>7</v>
      </c>
      <c r="D992" s="4" t="s">
        <v>189</v>
      </c>
      <c r="E992" s="4">
        <v>25</v>
      </c>
      <c r="F992" s="4">
        <v>177862</v>
      </c>
    </row>
    <row r="993" spans="1:6" x14ac:dyDescent="0.25">
      <c r="A993" s="4">
        <v>26</v>
      </c>
      <c r="B993" s="4" t="s">
        <v>6</v>
      </c>
      <c r="C993" s="4" t="s">
        <v>10</v>
      </c>
      <c r="D993" s="4" t="s">
        <v>190</v>
      </c>
      <c r="E993" s="4">
        <v>4</v>
      </c>
      <c r="F993" s="4">
        <v>91062</v>
      </c>
    </row>
    <row r="994" spans="1:6" x14ac:dyDescent="0.25">
      <c r="A994" s="4">
        <v>31</v>
      </c>
      <c r="B994" s="4" t="s">
        <v>9</v>
      </c>
      <c r="C994" s="4" t="s">
        <v>10</v>
      </c>
      <c r="D994" s="4" t="s">
        <v>78</v>
      </c>
      <c r="E994" s="4">
        <v>6</v>
      </c>
      <c r="F994" s="4">
        <v>114290</v>
      </c>
    </row>
    <row r="995" spans="1:6" x14ac:dyDescent="0.25">
      <c r="A995" s="4">
        <v>35</v>
      </c>
      <c r="B995" s="4" t="s">
        <v>6</v>
      </c>
      <c r="C995" s="4" t="s">
        <v>7</v>
      </c>
      <c r="D995" s="4" t="s">
        <v>191</v>
      </c>
      <c r="E995" s="4">
        <v>10</v>
      </c>
      <c r="F995" s="4">
        <v>128999</v>
      </c>
    </row>
    <row r="996" spans="1:6" x14ac:dyDescent="0.25">
      <c r="A996" s="4">
        <v>44</v>
      </c>
      <c r="B996" s="4" t="s">
        <v>9</v>
      </c>
      <c r="C996" s="4" t="s">
        <v>12</v>
      </c>
      <c r="D996" s="4" t="s">
        <v>187</v>
      </c>
      <c r="E996" s="4">
        <v>18</v>
      </c>
      <c r="F996" s="4">
        <v>162454</v>
      </c>
    </row>
    <row r="997" spans="1:6" x14ac:dyDescent="0.25">
      <c r="A997" s="4">
        <v>32</v>
      </c>
      <c r="B997" s="4" t="s">
        <v>6</v>
      </c>
      <c r="C997" s="4" t="s">
        <v>10</v>
      </c>
      <c r="D997" s="4" t="s">
        <v>189</v>
      </c>
      <c r="E997" s="4">
        <v>8</v>
      </c>
      <c r="F997" s="4">
        <v>122354</v>
      </c>
    </row>
    <row r="998" spans="1:6" x14ac:dyDescent="0.25">
      <c r="A998" s="4">
        <v>54</v>
      </c>
      <c r="B998" s="4" t="s">
        <v>6</v>
      </c>
      <c r="C998" s="4" t="s">
        <v>7</v>
      </c>
      <c r="D998" s="4" t="s">
        <v>190</v>
      </c>
      <c r="E998" s="4">
        <v>25</v>
      </c>
      <c r="F998" s="4">
        <v>179756</v>
      </c>
    </row>
    <row r="999" spans="1:6" x14ac:dyDescent="0.25">
      <c r="A999" s="4">
        <v>26</v>
      </c>
      <c r="B999" s="4" t="s">
        <v>9</v>
      </c>
      <c r="C999" s="4" t="s">
        <v>10</v>
      </c>
      <c r="D999" s="4" t="s">
        <v>191</v>
      </c>
      <c r="E999" s="4">
        <v>3</v>
      </c>
      <c r="F999" s="4">
        <v>73218</v>
      </c>
    </row>
    <row r="1000" spans="1:6" x14ac:dyDescent="0.25">
      <c r="A1000" s="4">
        <v>48</v>
      </c>
      <c r="B1000" s="4" t="s">
        <v>9</v>
      </c>
      <c r="C1000" s="4" t="s">
        <v>10</v>
      </c>
      <c r="D1000" s="4" t="s">
        <v>78</v>
      </c>
      <c r="E1000" s="4">
        <v>24</v>
      </c>
      <c r="F1000" s="4">
        <v>184480</v>
      </c>
    </row>
    <row r="1001" spans="1:6" x14ac:dyDescent="0.25">
      <c r="A1001" s="4">
        <v>38</v>
      </c>
      <c r="B1001" s="4" t="s">
        <v>6</v>
      </c>
      <c r="C1001" s="4" t="s">
        <v>7</v>
      </c>
      <c r="D1001" s="4" t="s">
        <v>209</v>
      </c>
      <c r="E1001" s="4">
        <v>12</v>
      </c>
      <c r="F1001" s="4">
        <v>132442</v>
      </c>
    </row>
    <row r="1002" spans="1:6" x14ac:dyDescent="0.25">
      <c r="A1002" s="4">
        <v>30</v>
      </c>
      <c r="B1002" s="4" t="s">
        <v>9</v>
      </c>
      <c r="C1002" s="4" t="s">
        <v>10</v>
      </c>
      <c r="D1002" s="4" t="s">
        <v>190</v>
      </c>
      <c r="E1002" s="4">
        <v>5</v>
      </c>
      <c r="F1002" s="4">
        <v>102828</v>
      </c>
    </row>
    <row r="1003" spans="1:6" x14ac:dyDescent="0.25">
      <c r="A1003" s="4">
        <v>40</v>
      </c>
      <c r="B1003" s="4" t="s">
        <v>6</v>
      </c>
      <c r="C1003" s="4" t="s">
        <v>10</v>
      </c>
      <c r="D1003" s="4" t="s">
        <v>187</v>
      </c>
      <c r="E1003" s="4">
        <v>16</v>
      </c>
      <c r="F1003" s="4">
        <v>150301</v>
      </c>
    </row>
    <row r="1004" spans="1:6" x14ac:dyDescent="0.25">
      <c r="A1004" s="4">
        <v>45</v>
      </c>
      <c r="B1004" s="4" t="s">
        <v>9</v>
      </c>
      <c r="C1004" s="4" t="s">
        <v>7</v>
      </c>
      <c r="D1004" s="4" t="s">
        <v>189</v>
      </c>
      <c r="E1004" s="4">
        <v>22</v>
      </c>
      <c r="F1004" s="4">
        <v>171468</v>
      </c>
    </row>
    <row r="1005" spans="1:6" x14ac:dyDescent="0.25">
      <c r="A1005" s="4">
        <v>36</v>
      </c>
      <c r="B1005" s="4" t="s">
        <v>6</v>
      </c>
      <c r="C1005" s="4" t="s">
        <v>10</v>
      </c>
      <c r="D1005" s="4" t="s">
        <v>190</v>
      </c>
      <c r="E1005" s="4">
        <v>13</v>
      </c>
      <c r="F1005" s="4">
        <v>147326</v>
      </c>
    </row>
    <row r="1006" spans="1:6" x14ac:dyDescent="0.25">
      <c r="A1006" s="4">
        <v>52</v>
      </c>
      <c r="B1006" s="4" t="s">
        <v>6</v>
      </c>
      <c r="C1006" s="4" t="s">
        <v>12</v>
      </c>
      <c r="D1006" s="4" t="s">
        <v>187</v>
      </c>
      <c r="E1006" s="4">
        <v>26</v>
      </c>
      <c r="F1006" s="4">
        <v>185982</v>
      </c>
    </row>
    <row r="1007" spans="1:6" x14ac:dyDescent="0.25">
      <c r="A1007" s="4">
        <v>31</v>
      </c>
      <c r="B1007" s="4" t="s">
        <v>9</v>
      </c>
      <c r="C1007" s="4" t="s">
        <v>7</v>
      </c>
      <c r="D1007" s="4" t="s">
        <v>78</v>
      </c>
      <c r="E1007" s="4">
        <v>7</v>
      </c>
      <c r="F1007" s="4">
        <v>108267</v>
      </c>
    </row>
    <row r="1008" spans="1:6" x14ac:dyDescent="0.25">
      <c r="A1008" s="4">
        <v>26</v>
      </c>
      <c r="B1008" s="4" t="s">
        <v>6</v>
      </c>
      <c r="C1008" s="4" t="s">
        <v>10</v>
      </c>
      <c r="D1008" s="4" t="s">
        <v>190</v>
      </c>
      <c r="E1008" s="4">
        <v>4</v>
      </c>
      <c r="F1008" s="4">
        <v>91397</v>
      </c>
    </row>
    <row r="1009" spans="1:6" x14ac:dyDescent="0.25">
      <c r="A1009" s="4">
        <v>30</v>
      </c>
      <c r="B1009" s="4" t="s">
        <v>9</v>
      </c>
      <c r="C1009" s="4" t="s">
        <v>10</v>
      </c>
      <c r="D1009" s="4" t="s">
        <v>189</v>
      </c>
      <c r="E1009" s="4">
        <v>5</v>
      </c>
      <c r="F1009" s="4">
        <v>100867</v>
      </c>
    </row>
    <row r="1010" spans="1:6" x14ac:dyDescent="0.25">
      <c r="A1010" s="4">
        <v>24</v>
      </c>
      <c r="B1010" s="4" t="s">
        <v>6</v>
      </c>
      <c r="C1010" s="4" t="s">
        <v>7</v>
      </c>
      <c r="D1010" s="4" t="s">
        <v>209</v>
      </c>
      <c r="E1010" s="4">
        <v>2</v>
      </c>
      <c r="F1010" s="4">
        <v>64182</v>
      </c>
    </row>
    <row r="1011" spans="1:6" x14ac:dyDescent="0.25">
      <c r="A1011" s="4">
        <v>45</v>
      </c>
      <c r="B1011" s="4" t="s">
        <v>6</v>
      </c>
      <c r="C1011" s="4" t="s">
        <v>10</v>
      </c>
      <c r="D1011" s="4" t="s">
        <v>78</v>
      </c>
      <c r="E1011" s="4">
        <v>22</v>
      </c>
      <c r="F1011" s="4">
        <v>182506</v>
      </c>
    </row>
    <row r="1012" spans="1:6" x14ac:dyDescent="0.25">
      <c r="A1012" s="4">
        <v>33</v>
      </c>
      <c r="B1012" s="4" t="s">
        <v>9</v>
      </c>
      <c r="C1012" s="4" t="s">
        <v>10</v>
      </c>
      <c r="D1012" s="4" t="s">
        <v>190</v>
      </c>
      <c r="E1012" s="4">
        <v>9</v>
      </c>
      <c r="F1012" s="4">
        <v>136986</v>
      </c>
    </row>
    <row r="1013" spans="1:6" x14ac:dyDescent="0.25">
      <c r="A1013" s="4">
        <v>38</v>
      </c>
      <c r="B1013" s="4" t="s">
        <v>6</v>
      </c>
      <c r="C1013" s="4" t="s">
        <v>7</v>
      </c>
      <c r="D1013" s="4" t="s">
        <v>191</v>
      </c>
      <c r="E1013" s="4">
        <v>11</v>
      </c>
      <c r="F1013" s="4">
        <v>136662</v>
      </c>
    </row>
    <row r="1014" spans="1:6" x14ac:dyDescent="0.25">
      <c r="A1014" s="4">
        <v>54</v>
      </c>
      <c r="B1014" s="4" t="s">
        <v>9</v>
      </c>
      <c r="C1014" s="4" t="s">
        <v>12</v>
      </c>
      <c r="D1014" s="4" t="s">
        <v>187</v>
      </c>
      <c r="E1014" s="4">
        <v>32</v>
      </c>
      <c r="F1014" s="4">
        <v>191510</v>
      </c>
    </row>
    <row r="1015" spans="1:6" x14ac:dyDescent="0.25">
      <c r="A1015" s="4">
        <v>42</v>
      </c>
      <c r="B1015" s="4" t="s">
        <v>6</v>
      </c>
      <c r="C1015" s="4" t="s">
        <v>10</v>
      </c>
      <c r="D1015" s="4" t="s">
        <v>190</v>
      </c>
      <c r="E1015" s="4">
        <v>19</v>
      </c>
      <c r="F1015" s="4">
        <v>177347</v>
      </c>
    </row>
    <row r="1016" spans="1:6" x14ac:dyDescent="0.25">
      <c r="A1016" s="4">
        <v>28</v>
      </c>
      <c r="B1016" s="4" t="s">
        <v>9</v>
      </c>
      <c r="C1016" s="4" t="s">
        <v>7</v>
      </c>
      <c r="D1016" s="4" t="s">
        <v>189</v>
      </c>
      <c r="E1016" s="4">
        <v>3</v>
      </c>
      <c r="F1016" s="4">
        <v>70397</v>
      </c>
    </row>
    <row r="1017" spans="1:6" x14ac:dyDescent="0.25">
      <c r="A1017" s="4">
        <v>34</v>
      </c>
      <c r="B1017" s="4" t="s">
        <v>6</v>
      </c>
      <c r="C1017" s="4" t="s">
        <v>10</v>
      </c>
      <c r="D1017" s="4" t="s">
        <v>187</v>
      </c>
      <c r="E1017" s="4">
        <v>9</v>
      </c>
      <c r="F1017" s="4">
        <v>146075</v>
      </c>
    </row>
    <row r="1018" spans="1:6" x14ac:dyDescent="0.25">
      <c r="A1018" s="4">
        <v>46</v>
      </c>
      <c r="B1018" s="4" t="s">
        <v>9</v>
      </c>
      <c r="C1018" s="4" t="s">
        <v>7</v>
      </c>
      <c r="D1018" s="4" t="s">
        <v>209</v>
      </c>
      <c r="E1018" s="4">
        <v>18</v>
      </c>
      <c r="F1018" s="4">
        <v>155795</v>
      </c>
    </row>
    <row r="1019" spans="1:6" x14ac:dyDescent="0.25">
      <c r="A1019" s="4">
        <v>35</v>
      </c>
      <c r="B1019" s="4" t="s">
        <v>6</v>
      </c>
      <c r="C1019" s="4" t="s">
        <v>10</v>
      </c>
      <c r="D1019" s="4" t="s">
        <v>190</v>
      </c>
      <c r="E1019" s="4">
        <v>9</v>
      </c>
      <c r="F1019" s="4">
        <v>132638</v>
      </c>
    </row>
    <row r="1020" spans="1:6" x14ac:dyDescent="0.25">
      <c r="A1020" s="4">
        <v>49</v>
      </c>
      <c r="B1020" s="4" t="s">
        <v>9</v>
      </c>
      <c r="C1020" s="4" t="s">
        <v>12</v>
      </c>
      <c r="D1020" s="4" t="s">
        <v>187</v>
      </c>
      <c r="E1020" s="4">
        <v>22</v>
      </c>
      <c r="F1020" s="4">
        <v>178684</v>
      </c>
    </row>
    <row r="1021" spans="1:6" x14ac:dyDescent="0.25">
      <c r="A1021" s="4">
        <v>32</v>
      </c>
      <c r="B1021" s="4" t="s">
        <v>6</v>
      </c>
      <c r="C1021" s="4" t="s">
        <v>7</v>
      </c>
      <c r="D1021" s="4" t="s">
        <v>78</v>
      </c>
      <c r="E1021" s="4">
        <v>7</v>
      </c>
      <c r="F1021" s="4">
        <v>106218</v>
      </c>
    </row>
    <row r="1022" spans="1:6" x14ac:dyDescent="0.25">
      <c r="A1022" s="4">
        <v>54</v>
      </c>
      <c r="B1022" s="4" t="s">
        <v>6</v>
      </c>
      <c r="C1022" s="4" t="s">
        <v>10</v>
      </c>
      <c r="D1022" s="4" t="s">
        <v>190</v>
      </c>
      <c r="E1022" s="4">
        <v>28</v>
      </c>
      <c r="F1022" s="4">
        <v>191239</v>
      </c>
    </row>
    <row r="1023" spans="1:6" x14ac:dyDescent="0.25">
      <c r="A1023" s="4">
        <v>26</v>
      </c>
      <c r="B1023" s="4" t="s">
        <v>9</v>
      </c>
      <c r="C1023" s="4" t="s">
        <v>10</v>
      </c>
      <c r="D1023" s="4" t="s">
        <v>191</v>
      </c>
      <c r="E1023" s="4">
        <v>2</v>
      </c>
      <c r="F1023" s="4">
        <v>65840</v>
      </c>
    </row>
    <row r="1024" spans="1:6" x14ac:dyDescent="0.25">
      <c r="A1024" s="4">
        <v>23</v>
      </c>
      <c r="B1024" s="4" t="s">
        <v>6</v>
      </c>
      <c r="C1024" s="4" t="s">
        <v>12</v>
      </c>
      <c r="D1024" s="4" t="s">
        <v>187</v>
      </c>
      <c r="E1024" s="4">
        <v>0</v>
      </c>
      <c r="F1024" s="4">
        <v>52779</v>
      </c>
    </row>
    <row r="1025" spans="1:6" x14ac:dyDescent="0.25">
      <c r="A1025" s="4">
        <v>48</v>
      </c>
      <c r="B1025" s="4" t="s">
        <v>9</v>
      </c>
      <c r="C1025" s="4" t="s">
        <v>10</v>
      </c>
      <c r="D1025" s="4" t="s">
        <v>78</v>
      </c>
      <c r="E1025" s="4">
        <v>23</v>
      </c>
      <c r="F1025" s="4">
        <v>185038</v>
      </c>
    </row>
    <row r="1026" spans="1:6" x14ac:dyDescent="0.25">
      <c r="A1026" s="4">
        <v>38</v>
      </c>
      <c r="B1026" s="4" t="s">
        <v>6</v>
      </c>
      <c r="C1026" s="4" t="s">
        <v>7</v>
      </c>
      <c r="D1026" s="4" t="s">
        <v>209</v>
      </c>
      <c r="E1026" s="4">
        <v>14</v>
      </c>
      <c r="F1026" s="4">
        <v>136449</v>
      </c>
    </row>
    <row r="1027" spans="1:6" x14ac:dyDescent="0.25">
      <c r="A1027" s="4">
        <v>30</v>
      </c>
      <c r="B1027" s="4" t="s">
        <v>9</v>
      </c>
      <c r="C1027" s="4" t="s">
        <v>10</v>
      </c>
      <c r="D1027" s="4" t="s">
        <v>190</v>
      </c>
      <c r="E1027" s="4">
        <v>6</v>
      </c>
      <c r="F1027" s="4">
        <v>110707</v>
      </c>
    </row>
    <row r="1028" spans="1:6" x14ac:dyDescent="0.25">
      <c r="A1028" s="4">
        <v>40</v>
      </c>
      <c r="B1028" s="4" t="s">
        <v>6</v>
      </c>
      <c r="C1028" s="4" t="s">
        <v>10</v>
      </c>
      <c r="D1028" s="4" t="s">
        <v>187</v>
      </c>
      <c r="E1028" s="4">
        <v>17</v>
      </c>
      <c r="F1028" s="4">
        <v>151670</v>
      </c>
    </row>
    <row r="1029" spans="1:6" x14ac:dyDescent="0.25">
      <c r="A1029" s="4">
        <v>45</v>
      </c>
      <c r="B1029" s="4" t="s">
        <v>9</v>
      </c>
      <c r="C1029" s="4" t="s">
        <v>7</v>
      </c>
      <c r="D1029" s="4" t="s">
        <v>189</v>
      </c>
      <c r="E1029" s="4">
        <v>21</v>
      </c>
      <c r="F1029" s="4">
        <v>167015</v>
      </c>
    </row>
    <row r="1030" spans="1:6" x14ac:dyDescent="0.25">
      <c r="A1030" s="4">
        <v>36</v>
      </c>
      <c r="B1030" s="4" t="s">
        <v>6</v>
      </c>
      <c r="C1030" s="4" t="s">
        <v>10</v>
      </c>
      <c r="D1030" s="4" t="s">
        <v>190</v>
      </c>
      <c r="E1030" s="4">
        <v>13</v>
      </c>
      <c r="F1030" s="4">
        <v>146508</v>
      </c>
    </row>
    <row r="1031" spans="1:6" x14ac:dyDescent="0.25">
      <c r="A1031" s="4">
        <v>52</v>
      </c>
      <c r="B1031" s="4" t="s">
        <v>6</v>
      </c>
      <c r="C1031" s="4" t="s">
        <v>12</v>
      </c>
      <c r="D1031" s="4" t="s">
        <v>187</v>
      </c>
      <c r="E1031" s="4">
        <v>27</v>
      </c>
      <c r="F1031" s="4">
        <v>190596</v>
      </c>
    </row>
    <row r="1032" spans="1:6" x14ac:dyDescent="0.25">
      <c r="A1032" s="4">
        <v>31</v>
      </c>
      <c r="B1032" s="4" t="s">
        <v>9</v>
      </c>
      <c r="C1032" s="4" t="s">
        <v>7</v>
      </c>
      <c r="D1032" s="4" t="s">
        <v>78</v>
      </c>
      <c r="E1032" s="4">
        <v>6</v>
      </c>
      <c r="F1032" s="4">
        <v>104378</v>
      </c>
    </row>
    <row r="1033" spans="1:6" x14ac:dyDescent="0.25">
      <c r="A1033" s="4">
        <v>26</v>
      </c>
      <c r="B1033" s="4" t="s">
        <v>6</v>
      </c>
      <c r="C1033" s="4" t="s">
        <v>10</v>
      </c>
      <c r="D1033" s="4" t="s">
        <v>190</v>
      </c>
      <c r="E1033" s="4">
        <v>3</v>
      </c>
      <c r="F1033" s="4">
        <v>70216</v>
      </c>
    </row>
    <row r="1034" spans="1:6" x14ac:dyDescent="0.25">
      <c r="A1034" s="4">
        <v>30</v>
      </c>
      <c r="B1034" s="4" t="s">
        <v>9</v>
      </c>
      <c r="C1034" s="4" t="s">
        <v>10</v>
      </c>
      <c r="D1034" s="4" t="s">
        <v>189</v>
      </c>
      <c r="E1034" s="4">
        <v>5</v>
      </c>
      <c r="F1034" s="4">
        <v>101733</v>
      </c>
    </row>
    <row r="1035" spans="1:6" x14ac:dyDescent="0.25">
      <c r="A1035" s="4">
        <v>24</v>
      </c>
      <c r="B1035" s="4" t="s">
        <v>6</v>
      </c>
      <c r="C1035" s="4" t="s">
        <v>7</v>
      </c>
      <c r="D1035" s="4" t="s">
        <v>209</v>
      </c>
      <c r="E1035" s="4">
        <v>1</v>
      </c>
      <c r="F1035" s="4">
        <v>55935</v>
      </c>
    </row>
    <row r="1036" spans="1:6" x14ac:dyDescent="0.25">
      <c r="A1036" s="4">
        <v>45</v>
      </c>
      <c r="B1036" s="4" t="s">
        <v>6</v>
      </c>
      <c r="C1036" s="4" t="s">
        <v>10</v>
      </c>
      <c r="D1036" s="4" t="s">
        <v>78</v>
      </c>
      <c r="E1036" s="4">
        <v>21</v>
      </c>
      <c r="F1036" s="4">
        <v>180367</v>
      </c>
    </row>
    <row r="1037" spans="1:6" x14ac:dyDescent="0.25">
      <c r="A1037" s="4">
        <v>33</v>
      </c>
      <c r="B1037" s="4" t="s">
        <v>9</v>
      </c>
      <c r="C1037" s="4" t="s">
        <v>10</v>
      </c>
      <c r="D1037" s="4" t="s">
        <v>190</v>
      </c>
      <c r="E1037" s="4">
        <v>9</v>
      </c>
      <c r="F1037" s="4">
        <v>135596</v>
      </c>
    </row>
    <row r="1038" spans="1:6" x14ac:dyDescent="0.25">
      <c r="A1038" s="4">
        <v>38</v>
      </c>
      <c r="B1038" s="4" t="s">
        <v>6</v>
      </c>
      <c r="C1038" s="4" t="s">
        <v>7</v>
      </c>
      <c r="D1038" s="4" t="s">
        <v>191</v>
      </c>
      <c r="E1038" s="4">
        <v>11</v>
      </c>
      <c r="F1038" s="4">
        <v>136062</v>
      </c>
    </row>
    <row r="1039" spans="1:6" x14ac:dyDescent="0.25">
      <c r="A1039" s="4">
        <v>54</v>
      </c>
      <c r="B1039" s="4" t="s">
        <v>9</v>
      </c>
      <c r="C1039" s="4" t="s">
        <v>12</v>
      </c>
      <c r="D1039" s="4" t="s">
        <v>187</v>
      </c>
      <c r="E1039" s="4">
        <v>32</v>
      </c>
      <c r="F1039" s="4">
        <v>191267</v>
      </c>
    </row>
    <row r="1040" spans="1:6" x14ac:dyDescent="0.25">
      <c r="A1040" s="4">
        <v>26</v>
      </c>
      <c r="B1040" s="4" t="s">
        <v>6</v>
      </c>
      <c r="C1040" s="4" t="s">
        <v>10</v>
      </c>
      <c r="D1040" s="4" t="s">
        <v>190</v>
      </c>
      <c r="E1040" s="4">
        <v>3</v>
      </c>
      <c r="F1040" s="4">
        <v>91397</v>
      </c>
    </row>
    <row r="1041" spans="1:6" x14ac:dyDescent="0.25">
      <c r="A1041" s="4">
        <v>28</v>
      </c>
      <c r="B1041" s="4" t="s">
        <v>9</v>
      </c>
      <c r="C1041" s="4" t="s">
        <v>7</v>
      </c>
      <c r="D1041" s="4" t="s">
        <v>189</v>
      </c>
      <c r="E1041" s="4">
        <v>4</v>
      </c>
      <c r="F1041" s="4">
        <v>82944</v>
      </c>
    </row>
    <row r="1042" spans="1:6" x14ac:dyDescent="0.25">
      <c r="A1042" s="4">
        <v>48</v>
      </c>
      <c r="B1042" s="4" t="s">
        <v>6</v>
      </c>
      <c r="C1042" s="4" t="s">
        <v>12</v>
      </c>
      <c r="D1042" s="4" t="s">
        <v>187</v>
      </c>
      <c r="E1042" s="4">
        <v>23</v>
      </c>
      <c r="F1042" s="4">
        <v>188288</v>
      </c>
    </row>
    <row r="1043" spans="1:6" x14ac:dyDescent="0.25">
      <c r="A1043" s="4">
        <v>36</v>
      </c>
      <c r="B1043" s="4" t="s">
        <v>9</v>
      </c>
      <c r="C1043" s="4" t="s">
        <v>10</v>
      </c>
      <c r="D1043" s="4" t="s">
        <v>78</v>
      </c>
      <c r="E1043" s="4">
        <v>14</v>
      </c>
      <c r="F1043" s="4">
        <v>141090</v>
      </c>
    </row>
    <row r="1044" spans="1:6" x14ac:dyDescent="0.25">
      <c r="A1044" s="4">
        <v>43</v>
      </c>
      <c r="B1044" s="4" t="s">
        <v>6</v>
      </c>
      <c r="C1044" s="4" t="s">
        <v>7</v>
      </c>
      <c r="D1044" s="4" t="s">
        <v>190</v>
      </c>
      <c r="E1044" s="4">
        <v>19</v>
      </c>
      <c r="F1044" s="4">
        <v>152726</v>
      </c>
    </row>
    <row r="1045" spans="1:6" x14ac:dyDescent="0.25">
      <c r="A1045" s="4">
        <v>33</v>
      </c>
      <c r="B1045" s="4" t="s">
        <v>9</v>
      </c>
      <c r="C1045" s="4" t="s">
        <v>10</v>
      </c>
      <c r="D1045" s="4" t="s">
        <v>209</v>
      </c>
      <c r="E1045" s="4">
        <v>9</v>
      </c>
      <c r="F1045" s="4">
        <v>124141</v>
      </c>
    </row>
    <row r="1046" spans="1:6" x14ac:dyDescent="0.25">
      <c r="A1046" s="4">
        <v>26</v>
      </c>
      <c r="B1046" s="4" t="s">
        <v>6</v>
      </c>
      <c r="C1046" s="4" t="s">
        <v>7</v>
      </c>
      <c r="D1046" s="4" t="s">
        <v>191</v>
      </c>
      <c r="E1046" s="4">
        <v>3</v>
      </c>
      <c r="F1046" s="4">
        <v>67556</v>
      </c>
    </row>
    <row r="1047" spans="1:6" x14ac:dyDescent="0.25">
      <c r="A1047" s="4">
        <v>50</v>
      </c>
      <c r="B1047" s="4" t="s">
        <v>9</v>
      </c>
      <c r="C1047" s="4" t="s">
        <v>10</v>
      </c>
      <c r="D1047" s="4" t="s">
        <v>189</v>
      </c>
      <c r="E1047" s="4">
        <v>22</v>
      </c>
      <c r="F1047" s="4">
        <v>182768</v>
      </c>
    </row>
    <row r="1048" spans="1:6" x14ac:dyDescent="0.25">
      <c r="A1048" s="4">
        <v>41</v>
      </c>
      <c r="B1048" s="4" t="s">
        <v>6</v>
      </c>
      <c r="C1048" s="4" t="s">
        <v>12</v>
      </c>
      <c r="D1048" s="4" t="s">
        <v>187</v>
      </c>
      <c r="E1048" s="4">
        <v>15</v>
      </c>
      <c r="F1048" s="4">
        <v>148727</v>
      </c>
    </row>
    <row r="1049" spans="1:6" x14ac:dyDescent="0.25">
      <c r="A1049" s="4">
        <v>29</v>
      </c>
      <c r="B1049" s="4" t="s">
        <v>9</v>
      </c>
      <c r="C1049" s="4" t="s">
        <v>7</v>
      </c>
      <c r="D1049" s="4" t="s">
        <v>190</v>
      </c>
      <c r="E1049" s="4">
        <v>6</v>
      </c>
      <c r="F1049" s="4">
        <v>91903</v>
      </c>
    </row>
    <row r="1050" spans="1:6" x14ac:dyDescent="0.25">
      <c r="A1050" s="4">
        <v>38</v>
      </c>
      <c r="B1050" s="4" t="s">
        <v>6</v>
      </c>
      <c r="C1050" s="4" t="s">
        <v>10</v>
      </c>
      <c r="D1050" s="4" t="s">
        <v>78</v>
      </c>
      <c r="E1050" s="4">
        <v>14</v>
      </c>
      <c r="F1050" s="4">
        <v>147708</v>
      </c>
    </row>
    <row r="1051" spans="1:6" x14ac:dyDescent="0.25">
      <c r="A1051" s="4">
        <v>48</v>
      </c>
      <c r="B1051" s="4" t="s">
        <v>9</v>
      </c>
      <c r="C1051" s="4" t="s">
        <v>7</v>
      </c>
      <c r="D1051" s="4" t="s">
        <v>189</v>
      </c>
      <c r="E1051" s="4">
        <v>21</v>
      </c>
      <c r="F1051" s="4">
        <v>163209</v>
      </c>
    </row>
    <row r="1052" spans="1:6" x14ac:dyDescent="0.25">
      <c r="A1052" s="4">
        <v>31</v>
      </c>
      <c r="B1052" s="4" t="s">
        <v>6</v>
      </c>
      <c r="C1052" s="4" t="s">
        <v>10</v>
      </c>
      <c r="D1052" s="4" t="s">
        <v>190</v>
      </c>
      <c r="E1052" s="4">
        <v>8</v>
      </c>
      <c r="F1052" s="4">
        <v>120288</v>
      </c>
    </row>
    <row r="1053" spans="1:6" x14ac:dyDescent="0.25">
      <c r="A1053" s="4">
        <v>45</v>
      </c>
      <c r="B1053" s="4" t="s">
        <v>6</v>
      </c>
      <c r="C1053" s="4" t="s">
        <v>12</v>
      </c>
      <c r="D1053" s="4" t="s">
        <v>187</v>
      </c>
      <c r="E1053" s="4">
        <v>21</v>
      </c>
      <c r="F1053" s="4">
        <v>170226</v>
      </c>
    </row>
    <row r="1054" spans="1:6" x14ac:dyDescent="0.25">
      <c r="A1054" s="4">
        <v>35</v>
      </c>
      <c r="B1054" s="4" t="s">
        <v>9</v>
      </c>
      <c r="C1054" s="4" t="s">
        <v>10</v>
      </c>
      <c r="D1054" s="4" t="s">
        <v>78</v>
      </c>
      <c r="E1054" s="4">
        <v>11</v>
      </c>
      <c r="F1054" s="4">
        <v>134979</v>
      </c>
    </row>
    <row r="1055" spans="1:6" x14ac:dyDescent="0.25">
      <c r="A1055" s="4">
        <v>42</v>
      </c>
      <c r="B1055" s="4" t="s">
        <v>6</v>
      </c>
      <c r="C1055" s="4" t="s">
        <v>7</v>
      </c>
      <c r="D1055" s="4" t="s">
        <v>209</v>
      </c>
      <c r="E1055" s="4">
        <v>16</v>
      </c>
      <c r="F1055" s="4">
        <v>137489</v>
      </c>
    </row>
    <row r="1056" spans="1:6" x14ac:dyDescent="0.25">
      <c r="A1056" s="4">
        <v>27</v>
      </c>
      <c r="B1056" s="4" t="s">
        <v>9</v>
      </c>
      <c r="C1056" s="4" t="s">
        <v>10</v>
      </c>
      <c r="D1056" s="4" t="s">
        <v>190</v>
      </c>
      <c r="E1056" s="4">
        <v>4</v>
      </c>
      <c r="F1056" s="4">
        <v>83577</v>
      </c>
    </row>
    <row r="1057" spans="1:6" x14ac:dyDescent="0.25">
      <c r="A1057" s="4">
        <v>33</v>
      </c>
      <c r="B1057" s="4" t="s">
        <v>6</v>
      </c>
      <c r="C1057" s="4" t="s">
        <v>7</v>
      </c>
      <c r="D1057" s="4" t="s">
        <v>191</v>
      </c>
      <c r="E1057" s="4">
        <v>9</v>
      </c>
      <c r="F1057" s="4">
        <v>117904</v>
      </c>
    </row>
    <row r="1058" spans="1:6" x14ac:dyDescent="0.25">
      <c r="A1058" s="4">
        <v>36</v>
      </c>
      <c r="B1058" s="4" t="s">
        <v>9</v>
      </c>
      <c r="C1058" s="4" t="s">
        <v>10</v>
      </c>
      <c r="D1058" s="4" t="s">
        <v>189</v>
      </c>
      <c r="E1058" s="4">
        <v>11</v>
      </c>
      <c r="F1058" s="4">
        <v>134482</v>
      </c>
    </row>
    <row r="1059" spans="1:6" x14ac:dyDescent="0.25">
      <c r="A1059" s="4">
        <v>54</v>
      </c>
      <c r="B1059" s="4" t="s">
        <v>6</v>
      </c>
      <c r="C1059" s="4" t="s">
        <v>12</v>
      </c>
      <c r="D1059" s="4" t="s">
        <v>187</v>
      </c>
      <c r="E1059" s="4">
        <v>30</v>
      </c>
      <c r="F1059" s="4">
        <v>184660</v>
      </c>
    </row>
    <row r="1060" spans="1:6" x14ac:dyDescent="0.25">
      <c r="A1060" s="4">
        <v>30</v>
      </c>
      <c r="B1060" s="4" t="s">
        <v>9</v>
      </c>
      <c r="C1060" s="4" t="s">
        <v>7</v>
      </c>
      <c r="D1060" s="4" t="s">
        <v>78</v>
      </c>
      <c r="E1060" s="4">
        <v>5</v>
      </c>
      <c r="F1060" s="4">
        <v>100151</v>
      </c>
    </row>
    <row r="1061" spans="1:6" x14ac:dyDescent="0.25">
      <c r="A1061" s="4">
        <v>26</v>
      </c>
      <c r="B1061" s="4" t="s">
        <v>6</v>
      </c>
      <c r="C1061" s="4" t="s">
        <v>10</v>
      </c>
      <c r="D1061" s="4" t="s">
        <v>190</v>
      </c>
      <c r="E1061" s="4">
        <v>3</v>
      </c>
      <c r="F1061" s="4">
        <v>88678</v>
      </c>
    </row>
    <row r="1062" spans="1:6" x14ac:dyDescent="0.25">
      <c r="A1062" s="4">
        <v>45</v>
      </c>
      <c r="B1062" s="4" t="s">
        <v>9</v>
      </c>
      <c r="C1062" s="4" t="s">
        <v>12</v>
      </c>
      <c r="D1062" s="4" t="s">
        <v>189</v>
      </c>
      <c r="E1062" s="4">
        <v>21</v>
      </c>
      <c r="F1062" s="4">
        <v>181285</v>
      </c>
    </row>
    <row r="1063" spans="1:6" x14ac:dyDescent="0.25">
      <c r="A1063" s="4">
        <v>38</v>
      </c>
      <c r="B1063" s="4" t="s">
        <v>6</v>
      </c>
      <c r="C1063" s="4" t="s">
        <v>10</v>
      </c>
      <c r="D1063" s="4" t="s">
        <v>187</v>
      </c>
      <c r="E1063" s="4">
        <v>16</v>
      </c>
      <c r="F1063" s="4">
        <v>154990</v>
      </c>
    </row>
    <row r="1064" spans="1:6" x14ac:dyDescent="0.25">
      <c r="A1064" s="4">
        <v>31</v>
      </c>
      <c r="B1064" s="4" t="s">
        <v>9</v>
      </c>
      <c r="C1064" s="4" t="s">
        <v>7</v>
      </c>
      <c r="D1064" s="4" t="s">
        <v>190</v>
      </c>
      <c r="E1064" s="4">
        <v>7</v>
      </c>
      <c r="F1064" s="4">
        <v>108204</v>
      </c>
    </row>
    <row r="1065" spans="1:6" x14ac:dyDescent="0.25">
      <c r="A1065" s="4">
        <v>42</v>
      </c>
      <c r="B1065" s="4" t="s">
        <v>6</v>
      </c>
      <c r="C1065" s="4" t="s">
        <v>10</v>
      </c>
      <c r="D1065" s="4" t="s">
        <v>78</v>
      </c>
      <c r="E1065" s="4">
        <v>19</v>
      </c>
      <c r="F1065" s="4">
        <v>175684</v>
      </c>
    </row>
    <row r="1066" spans="1:6" x14ac:dyDescent="0.25">
      <c r="A1066" s="4">
        <v>28</v>
      </c>
      <c r="B1066" s="4" t="s">
        <v>9</v>
      </c>
      <c r="C1066" s="4" t="s">
        <v>7</v>
      </c>
      <c r="D1066" s="4" t="s">
        <v>209</v>
      </c>
      <c r="E1066" s="4">
        <v>5</v>
      </c>
      <c r="F1066" s="4">
        <v>77766</v>
      </c>
    </row>
    <row r="1067" spans="1:6" x14ac:dyDescent="0.25">
      <c r="A1067" s="4">
        <v>48</v>
      </c>
      <c r="B1067" s="4" t="s">
        <v>6</v>
      </c>
      <c r="C1067" s="4" t="s">
        <v>12</v>
      </c>
      <c r="D1067" s="4" t="s">
        <v>187</v>
      </c>
      <c r="E1067" s="4">
        <v>24</v>
      </c>
      <c r="F1067" s="4">
        <v>192211</v>
      </c>
    </row>
    <row r="1068" spans="1:6" x14ac:dyDescent="0.25">
      <c r="A1068" s="4">
        <v>36</v>
      </c>
      <c r="B1068" s="4" t="s">
        <v>9</v>
      </c>
      <c r="C1068" s="4" t="s">
        <v>10</v>
      </c>
      <c r="D1068" s="4" t="s">
        <v>190</v>
      </c>
      <c r="E1068" s="4">
        <v>13</v>
      </c>
      <c r="F1068" s="4">
        <v>144647</v>
      </c>
    </row>
    <row r="1069" spans="1:6" x14ac:dyDescent="0.25">
      <c r="A1069" s="4">
        <v>43</v>
      </c>
      <c r="B1069" s="4" t="s">
        <v>6</v>
      </c>
      <c r="C1069" s="4" t="s">
        <v>7</v>
      </c>
      <c r="D1069" s="4" t="s">
        <v>189</v>
      </c>
      <c r="E1069" s="4">
        <v>20</v>
      </c>
      <c r="F1069" s="4">
        <v>162231</v>
      </c>
    </row>
    <row r="1070" spans="1:6" x14ac:dyDescent="0.25">
      <c r="A1070" s="4">
        <v>33</v>
      </c>
      <c r="B1070" s="4" t="s">
        <v>9</v>
      </c>
      <c r="C1070" s="4" t="s">
        <v>10</v>
      </c>
      <c r="D1070" s="4" t="s">
        <v>191</v>
      </c>
      <c r="E1070" s="4">
        <v>9</v>
      </c>
      <c r="F1070" s="4">
        <v>121120</v>
      </c>
    </row>
    <row r="1071" spans="1:6" x14ac:dyDescent="0.25">
      <c r="A1071" s="4">
        <v>26</v>
      </c>
      <c r="B1071" s="4" t="s">
        <v>6</v>
      </c>
      <c r="C1071" s="4" t="s">
        <v>7</v>
      </c>
      <c r="D1071" s="4" t="s">
        <v>190</v>
      </c>
      <c r="E1071" s="4">
        <v>4</v>
      </c>
      <c r="F1071" s="4">
        <v>79652</v>
      </c>
    </row>
    <row r="1072" spans="1:6" x14ac:dyDescent="0.25">
      <c r="A1072" s="4">
        <v>50</v>
      </c>
      <c r="B1072" s="4" t="s">
        <v>9</v>
      </c>
      <c r="C1072" s="4" t="s">
        <v>10</v>
      </c>
      <c r="D1072" s="4" t="s">
        <v>78</v>
      </c>
      <c r="E1072" s="4">
        <v>21</v>
      </c>
      <c r="F1072" s="4">
        <v>177002</v>
      </c>
    </row>
    <row r="1073" spans="1:6" x14ac:dyDescent="0.25">
      <c r="A1073" s="4">
        <v>27</v>
      </c>
      <c r="B1073" s="4" t="s">
        <v>6</v>
      </c>
      <c r="C1073" s="4" t="s">
        <v>10</v>
      </c>
      <c r="D1073" s="4" t="s">
        <v>209</v>
      </c>
      <c r="E1073" s="4">
        <v>5</v>
      </c>
      <c r="F1073" s="4">
        <v>87584</v>
      </c>
    </row>
    <row r="1074" spans="1:6" x14ac:dyDescent="0.25">
      <c r="A1074" s="4">
        <v>38</v>
      </c>
      <c r="B1074" s="4" t="s">
        <v>9</v>
      </c>
      <c r="C1074" s="4" t="s">
        <v>7</v>
      </c>
      <c r="D1074" s="4" t="s">
        <v>189</v>
      </c>
      <c r="E1074" s="4">
        <v>13</v>
      </c>
      <c r="F1074" s="4">
        <v>131860</v>
      </c>
    </row>
    <row r="1075" spans="1:6" x14ac:dyDescent="0.25">
      <c r="A1075" s="4">
        <v>54</v>
      </c>
      <c r="B1075" s="4" t="s">
        <v>6</v>
      </c>
      <c r="C1075" s="4" t="s">
        <v>12</v>
      </c>
      <c r="D1075" s="4" t="s">
        <v>187</v>
      </c>
      <c r="E1075" s="4">
        <v>28</v>
      </c>
      <c r="F1075" s="4">
        <v>182013</v>
      </c>
    </row>
    <row r="1076" spans="1:6" x14ac:dyDescent="0.25">
      <c r="A1076" s="4">
        <v>31</v>
      </c>
      <c r="B1076" s="4" t="s">
        <v>9</v>
      </c>
      <c r="C1076" s="4" t="s">
        <v>10</v>
      </c>
      <c r="D1076" s="4" t="s">
        <v>190</v>
      </c>
      <c r="E1076" s="4">
        <v>7</v>
      </c>
      <c r="F1076" s="4">
        <v>108799</v>
      </c>
    </row>
    <row r="1077" spans="1:6" x14ac:dyDescent="0.25">
      <c r="A1077" s="4">
        <v>36</v>
      </c>
      <c r="B1077" s="4" t="s">
        <v>6</v>
      </c>
      <c r="C1077" s="4" t="s">
        <v>7</v>
      </c>
      <c r="D1077" s="4" t="s">
        <v>78</v>
      </c>
      <c r="E1077" s="4">
        <v>13</v>
      </c>
      <c r="F1077" s="4">
        <v>135378</v>
      </c>
    </row>
    <row r="1078" spans="1:6" x14ac:dyDescent="0.25">
      <c r="A1078" s="4">
        <v>45</v>
      </c>
      <c r="B1078" s="4" t="s">
        <v>9</v>
      </c>
      <c r="C1078" s="4" t="s">
        <v>10</v>
      </c>
      <c r="D1078" s="4" t="s">
        <v>187</v>
      </c>
      <c r="E1078" s="4">
        <v>22</v>
      </c>
      <c r="F1078" s="4">
        <v>183530</v>
      </c>
    </row>
    <row r="1079" spans="1:6" x14ac:dyDescent="0.25">
      <c r="A1079" s="4">
        <v>42</v>
      </c>
      <c r="B1079" s="4" t="s">
        <v>6</v>
      </c>
      <c r="C1079" s="4" t="s">
        <v>7</v>
      </c>
      <c r="D1079" s="4" t="s">
        <v>209</v>
      </c>
      <c r="E1079" s="4">
        <v>18</v>
      </c>
      <c r="F1079" s="4">
        <v>150901</v>
      </c>
    </row>
    <row r="1080" spans="1:6" x14ac:dyDescent="0.25">
      <c r="A1080" s="4">
        <v>28</v>
      </c>
      <c r="B1080" s="4" t="s">
        <v>9</v>
      </c>
      <c r="C1080" s="4" t="s">
        <v>10</v>
      </c>
      <c r="D1080" s="4" t="s">
        <v>190</v>
      </c>
      <c r="E1080" s="4">
        <v>4</v>
      </c>
      <c r="F1080" s="4">
        <v>82697</v>
      </c>
    </row>
    <row r="1081" spans="1:6" x14ac:dyDescent="0.25">
      <c r="A1081" s="4">
        <v>48</v>
      </c>
      <c r="B1081" s="4" t="s">
        <v>6</v>
      </c>
      <c r="C1081" s="4" t="s">
        <v>12</v>
      </c>
      <c r="D1081" s="4" t="s">
        <v>78</v>
      </c>
      <c r="E1081" s="4">
        <v>26</v>
      </c>
      <c r="F1081" s="4">
        <v>194638</v>
      </c>
    </row>
    <row r="1082" spans="1:6" x14ac:dyDescent="0.25">
      <c r="A1082" s="4">
        <v>36</v>
      </c>
      <c r="B1082" s="4" t="s">
        <v>9</v>
      </c>
      <c r="C1082" s="4" t="s">
        <v>10</v>
      </c>
      <c r="D1082" s="4" t="s">
        <v>189</v>
      </c>
      <c r="E1082" s="4">
        <v>12</v>
      </c>
      <c r="F1082" s="4">
        <v>130356</v>
      </c>
    </row>
    <row r="1083" spans="1:6" x14ac:dyDescent="0.25">
      <c r="A1083" s="4">
        <v>43</v>
      </c>
      <c r="B1083" s="4" t="s">
        <v>6</v>
      </c>
      <c r="C1083" s="4" t="s">
        <v>7</v>
      </c>
      <c r="D1083" s="4" t="s">
        <v>190</v>
      </c>
      <c r="E1083" s="4">
        <v>18</v>
      </c>
      <c r="F1083" s="4">
        <v>152560</v>
      </c>
    </row>
    <row r="1084" spans="1:6" x14ac:dyDescent="0.25">
      <c r="A1084" s="4">
        <v>33</v>
      </c>
      <c r="B1084" s="4" t="s">
        <v>9</v>
      </c>
      <c r="C1084" s="4" t="s">
        <v>10</v>
      </c>
      <c r="D1084" s="4" t="s">
        <v>191</v>
      </c>
      <c r="E1084" s="4">
        <v>9</v>
      </c>
      <c r="F1084" s="4">
        <v>121432</v>
      </c>
    </row>
    <row r="1085" spans="1:6" x14ac:dyDescent="0.25">
      <c r="A1085" s="4">
        <v>26</v>
      </c>
      <c r="B1085" s="4" t="s">
        <v>6</v>
      </c>
      <c r="C1085" s="4" t="s">
        <v>7</v>
      </c>
      <c r="D1085" s="4" t="s">
        <v>209</v>
      </c>
      <c r="E1085" s="4">
        <v>2</v>
      </c>
      <c r="F1085" s="4">
        <v>63789</v>
      </c>
    </row>
    <row r="1086" spans="1:6" x14ac:dyDescent="0.25">
      <c r="A1086" s="4">
        <v>50</v>
      </c>
      <c r="B1086" s="4" t="s">
        <v>9</v>
      </c>
      <c r="C1086" s="4" t="s">
        <v>10</v>
      </c>
      <c r="D1086" s="4" t="s">
        <v>78</v>
      </c>
      <c r="E1086" s="4">
        <v>23</v>
      </c>
      <c r="F1086" s="4">
        <v>183690</v>
      </c>
    </row>
    <row r="1087" spans="1:6" x14ac:dyDescent="0.25">
      <c r="A1087" s="4">
        <v>41</v>
      </c>
      <c r="B1087" s="4" t="s">
        <v>6</v>
      </c>
      <c r="C1087" s="4" t="s">
        <v>12</v>
      </c>
      <c r="D1087" s="4" t="s">
        <v>187</v>
      </c>
      <c r="E1087" s="4">
        <v>16</v>
      </c>
      <c r="F1087" s="4">
        <v>151310</v>
      </c>
    </row>
    <row r="1088" spans="1:6" x14ac:dyDescent="0.25">
      <c r="A1088" s="4">
        <v>29</v>
      </c>
      <c r="B1088" s="4" t="s">
        <v>9</v>
      </c>
      <c r="C1088" s="4" t="s">
        <v>7</v>
      </c>
      <c r="D1088" s="4" t="s">
        <v>190</v>
      </c>
      <c r="E1088" s="4">
        <v>6</v>
      </c>
      <c r="F1088" s="4">
        <v>100358</v>
      </c>
    </row>
    <row r="1089" spans="1:6" x14ac:dyDescent="0.25">
      <c r="A1089" s="4">
        <v>38</v>
      </c>
      <c r="B1089" s="4" t="s">
        <v>6</v>
      </c>
      <c r="C1089" s="4" t="s">
        <v>10</v>
      </c>
      <c r="D1089" s="4" t="s">
        <v>78</v>
      </c>
      <c r="E1089" s="4">
        <v>15</v>
      </c>
      <c r="F1089" s="4">
        <v>148437</v>
      </c>
    </row>
    <row r="1090" spans="1:6" x14ac:dyDescent="0.25">
      <c r="A1090" s="4">
        <v>48</v>
      </c>
      <c r="B1090" s="4" t="s">
        <v>9</v>
      </c>
      <c r="C1090" s="4" t="s">
        <v>7</v>
      </c>
      <c r="D1090" s="4" t="s">
        <v>189</v>
      </c>
      <c r="E1090" s="4">
        <v>22</v>
      </c>
      <c r="F1090" s="4">
        <v>168691</v>
      </c>
    </row>
    <row r="1091" spans="1:6" x14ac:dyDescent="0.25">
      <c r="A1091" s="4">
        <v>28</v>
      </c>
      <c r="B1091" s="4" t="s">
        <v>6</v>
      </c>
      <c r="C1091" s="4" t="s">
        <v>7</v>
      </c>
      <c r="D1091" s="4" t="s">
        <v>21</v>
      </c>
      <c r="E1091" s="4">
        <v>1</v>
      </c>
      <c r="F1091" s="4">
        <v>50000</v>
      </c>
    </row>
    <row r="1092" spans="1:6" x14ac:dyDescent="0.25">
      <c r="A1092" s="4">
        <v>32</v>
      </c>
      <c r="B1092" s="4" t="s">
        <v>9</v>
      </c>
      <c r="C1092" s="4" t="s">
        <v>10</v>
      </c>
      <c r="D1092" s="4" t="s">
        <v>17</v>
      </c>
      <c r="E1092" s="4">
        <v>5</v>
      </c>
      <c r="F1092" s="4">
        <v>100000</v>
      </c>
    </row>
    <row r="1093" spans="1:6" x14ac:dyDescent="0.25">
      <c r="A1093" s="4">
        <v>26</v>
      </c>
      <c r="B1093" s="4" t="s">
        <v>6</v>
      </c>
      <c r="C1093" s="4" t="s">
        <v>7</v>
      </c>
      <c r="D1093" s="4" t="s">
        <v>8</v>
      </c>
      <c r="E1093" s="4">
        <v>2</v>
      </c>
      <c r="F1093" s="4">
        <v>60000</v>
      </c>
    </row>
    <row r="1094" spans="1:6" x14ac:dyDescent="0.25">
      <c r="A1094" s="4">
        <v>33</v>
      </c>
      <c r="B1094" s="4" t="s">
        <v>9</v>
      </c>
      <c r="C1094" s="4" t="s">
        <v>10</v>
      </c>
      <c r="D1094" s="4" t="s">
        <v>11</v>
      </c>
      <c r="E1094" s="4">
        <v>6</v>
      </c>
      <c r="F1094" s="4">
        <v>90000</v>
      </c>
    </row>
    <row r="1095" spans="1:6" x14ac:dyDescent="0.25">
      <c r="A1095" s="4">
        <v>29</v>
      </c>
      <c r="B1095" s="4" t="s">
        <v>6</v>
      </c>
      <c r="C1095" s="4" t="s">
        <v>7</v>
      </c>
      <c r="D1095" s="4" t="s">
        <v>193</v>
      </c>
      <c r="E1095" s="4">
        <v>3</v>
      </c>
      <c r="F1095" s="4">
        <v>70000</v>
      </c>
    </row>
    <row r="1096" spans="1:6" x14ac:dyDescent="0.25">
      <c r="A1096" s="4">
        <v>42</v>
      </c>
      <c r="B1096" s="4" t="s">
        <v>6</v>
      </c>
      <c r="C1096" s="4" t="s">
        <v>12</v>
      </c>
      <c r="D1096" s="4" t="s">
        <v>194</v>
      </c>
      <c r="E1096" s="4">
        <v>12</v>
      </c>
      <c r="F1096" s="4">
        <v>170000</v>
      </c>
    </row>
    <row r="1097" spans="1:6" x14ac:dyDescent="0.25">
      <c r="A1097" s="4">
        <v>36</v>
      </c>
      <c r="B1097" s="4" t="s">
        <v>9</v>
      </c>
      <c r="C1097" s="4" t="s">
        <v>10</v>
      </c>
      <c r="D1097" s="4" t="s">
        <v>43</v>
      </c>
      <c r="E1097" s="4">
        <v>8</v>
      </c>
      <c r="F1097" s="4">
        <v>130000</v>
      </c>
    </row>
    <row r="1098" spans="1:6" x14ac:dyDescent="0.25">
      <c r="A1098" s="4">
        <v>27</v>
      </c>
      <c r="B1098" s="4" t="s">
        <v>6</v>
      </c>
      <c r="C1098" s="4" t="s">
        <v>7</v>
      </c>
      <c r="D1098" s="4" t="s">
        <v>21</v>
      </c>
      <c r="E1098" s="4">
        <v>1</v>
      </c>
      <c r="F1098" s="4">
        <v>50000</v>
      </c>
    </row>
    <row r="1099" spans="1:6" x14ac:dyDescent="0.25">
      <c r="A1099" s="4">
        <v>34</v>
      </c>
      <c r="B1099" s="4" t="s">
        <v>9</v>
      </c>
      <c r="C1099" s="4" t="s">
        <v>10</v>
      </c>
      <c r="D1099" s="4" t="s">
        <v>17</v>
      </c>
      <c r="E1099" s="4">
        <v>7</v>
      </c>
      <c r="F1099" s="4">
        <v>120000</v>
      </c>
    </row>
    <row r="1100" spans="1:6" x14ac:dyDescent="0.25">
      <c r="A1100" s="4">
        <v>29</v>
      </c>
      <c r="B1100" s="4" t="s">
        <v>6</v>
      </c>
      <c r="C1100" s="4" t="s">
        <v>7</v>
      </c>
      <c r="D1100" s="4" t="s">
        <v>8</v>
      </c>
      <c r="E1100" s="4">
        <v>4</v>
      </c>
      <c r="F1100" s="4">
        <v>80000</v>
      </c>
    </row>
    <row r="1101" spans="1:6" x14ac:dyDescent="0.25">
      <c r="A1101" s="4">
        <v>41</v>
      </c>
      <c r="B1101" s="4" t="s">
        <v>9</v>
      </c>
      <c r="C1101" s="4" t="s">
        <v>12</v>
      </c>
      <c r="D1101" s="4" t="s">
        <v>67</v>
      </c>
      <c r="E1101" s="4">
        <v>16</v>
      </c>
      <c r="F1101" s="4">
        <v>200000</v>
      </c>
    </row>
    <row r="1102" spans="1:6" x14ac:dyDescent="0.25">
      <c r="A1102" s="4">
        <v>36</v>
      </c>
      <c r="B1102" s="4" t="s">
        <v>6</v>
      </c>
      <c r="C1102" s="4" t="s">
        <v>12</v>
      </c>
      <c r="D1102" s="4" t="s">
        <v>194</v>
      </c>
      <c r="E1102" s="4">
        <v>12</v>
      </c>
      <c r="F1102" s="4">
        <v>170000</v>
      </c>
    </row>
    <row r="1103" spans="1:6" x14ac:dyDescent="0.25">
      <c r="A1103" s="4">
        <v>30</v>
      </c>
      <c r="B1103" s="4" t="s">
        <v>9</v>
      </c>
      <c r="C1103" s="4" t="s">
        <v>7</v>
      </c>
      <c r="D1103" s="4" t="s">
        <v>8</v>
      </c>
      <c r="E1103" s="4">
        <v>4</v>
      </c>
      <c r="F1103" s="4">
        <v>80000</v>
      </c>
    </row>
    <row r="1104" spans="1:6" x14ac:dyDescent="0.25">
      <c r="A1104" s="4">
        <v>28</v>
      </c>
      <c r="B1104" s="4" t="s">
        <v>6</v>
      </c>
      <c r="C1104" s="4" t="s">
        <v>10</v>
      </c>
      <c r="D1104" s="4" t="s">
        <v>74</v>
      </c>
      <c r="E1104" s="4">
        <v>5</v>
      </c>
      <c r="F1104" s="4">
        <v>80000</v>
      </c>
    </row>
    <row r="1105" spans="1:6" x14ac:dyDescent="0.25">
      <c r="A1105" s="4">
        <v>30</v>
      </c>
      <c r="B1105" s="4" t="s">
        <v>9</v>
      </c>
      <c r="C1105" s="4" t="s">
        <v>7</v>
      </c>
      <c r="D1105" s="4" t="s">
        <v>148</v>
      </c>
      <c r="E1105" s="4">
        <v>4</v>
      </c>
      <c r="F1105" s="4">
        <v>60000</v>
      </c>
    </row>
    <row r="1106" spans="1:6" x14ac:dyDescent="0.25">
      <c r="A1106" s="4">
        <v>25</v>
      </c>
      <c r="B1106" s="4" t="s">
        <v>6</v>
      </c>
      <c r="C1106" s="4" t="s">
        <v>7</v>
      </c>
      <c r="D1106" s="4" t="s">
        <v>98</v>
      </c>
      <c r="E1106" s="4">
        <v>2</v>
      </c>
      <c r="F1106" s="4">
        <v>50000</v>
      </c>
    </row>
    <row r="1107" spans="1:6" x14ac:dyDescent="0.25">
      <c r="A1107" s="4">
        <v>45</v>
      </c>
      <c r="B1107" s="4" t="s">
        <v>9</v>
      </c>
      <c r="C1107" s="4" t="s">
        <v>10</v>
      </c>
      <c r="D1107" s="4" t="s">
        <v>144</v>
      </c>
      <c r="E1107" s="4">
        <v>18</v>
      </c>
      <c r="F1107" s="4">
        <v>160000</v>
      </c>
    </row>
    <row r="1108" spans="1:6" x14ac:dyDescent="0.25">
      <c r="A1108" s="4">
        <v>33</v>
      </c>
      <c r="B1108" s="4" t="s">
        <v>6</v>
      </c>
      <c r="C1108" s="4" t="s">
        <v>12</v>
      </c>
      <c r="D1108" s="4" t="s">
        <v>181</v>
      </c>
      <c r="E1108" s="4">
        <v>9</v>
      </c>
      <c r="F1108" s="4">
        <v>120000</v>
      </c>
    </row>
    <row r="1109" spans="1:6" x14ac:dyDescent="0.25">
      <c r="A1109" s="4">
        <v>22</v>
      </c>
      <c r="B1109" s="4" t="s">
        <v>9</v>
      </c>
      <c r="C1109" s="4" t="s">
        <v>196</v>
      </c>
      <c r="D1109" s="4" t="s">
        <v>112</v>
      </c>
      <c r="E1109" s="4">
        <v>0</v>
      </c>
      <c r="F1109" s="4">
        <v>40000</v>
      </c>
    </row>
    <row r="1110" spans="1:6" x14ac:dyDescent="0.25">
      <c r="A1110" s="4">
        <v>36</v>
      </c>
      <c r="B1110" s="4" t="s">
        <v>6</v>
      </c>
      <c r="C1110" s="4" t="s">
        <v>7</v>
      </c>
      <c r="D1110" s="4" t="s">
        <v>74</v>
      </c>
      <c r="E1110" s="4">
        <v>10</v>
      </c>
      <c r="F1110" s="4">
        <v>100000</v>
      </c>
    </row>
    <row r="1111" spans="1:6" x14ac:dyDescent="0.25">
      <c r="A1111" s="4">
        <v>29</v>
      </c>
      <c r="B1111" s="4" t="s">
        <v>9</v>
      </c>
      <c r="C1111" s="4" t="s">
        <v>10</v>
      </c>
      <c r="D1111" s="4" t="s">
        <v>115</v>
      </c>
      <c r="E1111" s="4">
        <v>4</v>
      </c>
      <c r="F1111" s="4">
        <v>75000</v>
      </c>
    </row>
    <row r="1112" spans="1:6" x14ac:dyDescent="0.25">
      <c r="A1112" s="4">
        <v>42</v>
      </c>
      <c r="B1112" s="4" t="s">
        <v>6</v>
      </c>
      <c r="C1112" s="4" t="s">
        <v>12</v>
      </c>
      <c r="D1112" s="4" t="s">
        <v>181</v>
      </c>
      <c r="E1112" s="4">
        <v>16</v>
      </c>
      <c r="F1112" s="4">
        <v>140000</v>
      </c>
    </row>
    <row r="1113" spans="1:6" x14ac:dyDescent="0.25">
      <c r="A1113" s="4">
        <v>27</v>
      </c>
      <c r="B1113" s="4" t="s">
        <v>9</v>
      </c>
      <c r="C1113" s="4" t="s">
        <v>7</v>
      </c>
      <c r="D1113" s="4" t="s">
        <v>148</v>
      </c>
      <c r="E1113" s="4">
        <v>2</v>
      </c>
      <c r="F1113" s="4">
        <v>50000</v>
      </c>
    </row>
    <row r="1114" spans="1:6" x14ac:dyDescent="0.25">
      <c r="A1114" s="4">
        <v>38</v>
      </c>
      <c r="B1114" s="4" t="s">
        <v>6</v>
      </c>
      <c r="C1114" s="4" t="s">
        <v>10</v>
      </c>
      <c r="D1114" s="4" t="s">
        <v>144</v>
      </c>
      <c r="E1114" s="4">
        <v>11</v>
      </c>
      <c r="F1114" s="4">
        <v>110000</v>
      </c>
    </row>
    <row r="1115" spans="1:6" x14ac:dyDescent="0.25">
      <c r="A1115" s="4">
        <v>24</v>
      </c>
      <c r="B1115" s="4" t="s">
        <v>9</v>
      </c>
      <c r="C1115" s="4" t="s">
        <v>7</v>
      </c>
      <c r="D1115" s="4" t="s">
        <v>74</v>
      </c>
      <c r="E1115" s="4">
        <v>1</v>
      </c>
      <c r="F1115" s="4">
        <v>45000</v>
      </c>
    </row>
    <row r="1116" spans="1:6" x14ac:dyDescent="0.25">
      <c r="A1116" s="4">
        <v>31</v>
      </c>
      <c r="B1116" s="4" t="s">
        <v>6</v>
      </c>
      <c r="C1116" s="4" t="s">
        <v>196</v>
      </c>
      <c r="D1116" s="4" t="s">
        <v>98</v>
      </c>
      <c r="E1116" s="4">
        <v>4</v>
      </c>
      <c r="F1116" s="4">
        <v>55000</v>
      </c>
    </row>
    <row r="1117" spans="1:6" x14ac:dyDescent="0.25">
      <c r="A1117" s="4">
        <v>39</v>
      </c>
      <c r="B1117" s="4" t="s">
        <v>9</v>
      </c>
      <c r="C1117" s="4" t="s">
        <v>12</v>
      </c>
      <c r="D1117" s="4" t="s">
        <v>181</v>
      </c>
      <c r="E1117" s="4">
        <v>13</v>
      </c>
      <c r="F1117" s="4">
        <v>130000</v>
      </c>
    </row>
    <row r="1118" spans="1:6" x14ac:dyDescent="0.25">
      <c r="A1118" s="4">
        <v>26</v>
      </c>
      <c r="B1118" s="4" t="s">
        <v>6</v>
      </c>
      <c r="C1118" s="4" t="s">
        <v>7</v>
      </c>
      <c r="D1118" s="4" t="s">
        <v>112</v>
      </c>
      <c r="E1118" s="4">
        <v>2</v>
      </c>
      <c r="F1118" s="4">
        <v>50000</v>
      </c>
    </row>
    <row r="1119" spans="1:6" x14ac:dyDescent="0.25">
      <c r="A1119" s="4">
        <v>32</v>
      </c>
      <c r="B1119" s="4" t="s">
        <v>9</v>
      </c>
      <c r="C1119" s="4" t="s">
        <v>10</v>
      </c>
      <c r="D1119" s="4" t="s">
        <v>115</v>
      </c>
      <c r="E1119" s="4">
        <v>7</v>
      </c>
      <c r="F1119" s="4">
        <v>80000</v>
      </c>
    </row>
    <row r="1120" spans="1:6" x14ac:dyDescent="0.25">
      <c r="A1120" s="4">
        <v>32</v>
      </c>
      <c r="B1120" s="4" t="s">
        <v>6</v>
      </c>
      <c r="C1120" s="4" t="s">
        <v>7</v>
      </c>
      <c r="D1120" s="4" t="s">
        <v>98</v>
      </c>
      <c r="E1120" s="4">
        <v>2</v>
      </c>
      <c r="F1120" s="4">
        <v>45000</v>
      </c>
    </row>
    <row r="1121" spans="1:6" x14ac:dyDescent="0.25">
      <c r="A1121" s="4">
        <v>24</v>
      </c>
      <c r="B1121" s="4" t="s">
        <v>9</v>
      </c>
      <c r="C1121" s="4" t="s">
        <v>196</v>
      </c>
      <c r="D1121" s="4" t="s">
        <v>112</v>
      </c>
      <c r="E1121" s="4">
        <v>1</v>
      </c>
      <c r="F1121" s="4">
        <v>32000</v>
      </c>
    </row>
    <row r="1122" spans="1:6" x14ac:dyDescent="0.25">
      <c r="A1122" s="4">
        <v>45</v>
      </c>
      <c r="B1122" s="4" t="s">
        <v>6</v>
      </c>
      <c r="C1122" s="4" t="s">
        <v>12</v>
      </c>
      <c r="D1122" s="4" t="s">
        <v>144</v>
      </c>
      <c r="E1122" s="4">
        <v>12</v>
      </c>
      <c r="F1122" s="4">
        <v>120000</v>
      </c>
    </row>
    <row r="1123" spans="1:6" x14ac:dyDescent="0.25">
      <c r="A1123" s="4">
        <v>29</v>
      </c>
      <c r="B1123" s="4" t="s">
        <v>9</v>
      </c>
      <c r="C1123" s="4" t="s">
        <v>10</v>
      </c>
      <c r="D1123" s="4" t="s">
        <v>74</v>
      </c>
      <c r="E1123" s="4">
        <v>4</v>
      </c>
      <c r="F1123" s="4">
        <v>65000</v>
      </c>
    </row>
    <row r="1124" spans="1:6" x14ac:dyDescent="0.25">
      <c r="A1124" s="4">
        <v>38</v>
      </c>
      <c r="B1124" s="4" t="s">
        <v>6</v>
      </c>
      <c r="C1124" s="4" t="s">
        <v>7</v>
      </c>
      <c r="D1124" s="4" t="s">
        <v>115</v>
      </c>
      <c r="E1124" s="4">
        <v>8</v>
      </c>
      <c r="F1124" s="4">
        <v>95000</v>
      </c>
    </row>
    <row r="1125" spans="1:6" x14ac:dyDescent="0.25">
      <c r="A1125" s="4">
        <v>27</v>
      </c>
      <c r="B1125" s="4" t="s">
        <v>9</v>
      </c>
      <c r="C1125" s="4" t="s">
        <v>10</v>
      </c>
      <c r="D1125" s="4" t="s">
        <v>181</v>
      </c>
      <c r="E1125" s="4">
        <v>5</v>
      </c>
      <c r="F1125" s="4">
        <v>80000</v>
      </c>
    </row>
    <row r="1126" spans="1:6" x14ac:dyDescent="0.25">
      <c r="A1126" s="4">
        <v>31</v>
      </c>
      <c r="B1126" s="4" t="s">
        <v>9</v>
      </c>
      <c r="C1126" s="4" t="s">
        <v>196</v>
      </c>
      <c r="D1126" s="4" t="s">
        <v>148</v>
      </c>
      <c r="E1126" s="4">
        <v>3</v>
      </c>
      <c r="F1126" s="4">
        <v>38000</v>
      </c>
    </row>
    <row r="1127" spans="1:6" x14ac:dyDescent="0.25">
      <c r="A1127" s="4">
        <v>42</v>
      </c>
      <c r="B1127" s="4" t="s">
        <v>6</v>
      </c>
      <c r="C1127" s="4" t="s">
        <v>10</v>
      </c>
      <c r="D1127" s="4" t="s">
        <v>74</v>
      </c>
      <c r="E1127" s="4">
        <v>10</v>
      </c>
      <c r="F1127" s="4">
        <v>110000</v>
      </c>
    </row>
    <row r="1128" spans="1:6" x14ac:dyDescent="0.25">
      <c r="A1128" s="4">
        <v>26</v>
      </c>
      <c r="B1128" s="4" t="s">
        <v>9</v>
      </c>
      <c r="C1128" s="4" t="s">
        <v>7</v>
      </c>
      <c r="D1128" s="4" t="s">
        <v>98</v>
      </c>
      <c r="E1128" s="4">
        <v>2</v>
      </c>
      <c r="F1128" s="4">
        <v>45000</v>
      </c>
    </row>
    <row r="1129" spans="1:6" x14ac:dyDescent="0.25">
      <c r="A1129" s="4">
        <v>36</v>
      </c>
      <c r="B1129" s="4" t="s">
        <v>6</v>
      </c>
      <c r="C1129" s="4" t="s">
        <v>10</v>
      </c>
      <c r="D1129" s="4" t="s">
        <v>115</v>
      </c>
      <c r="E1129" s="4">
        <v>7</v>
      </c>
      <c r="F1129" s="4">
        <v>89000</v>
      </c>
    </row>
    <row r="1130" spans="1:6" x14ac:dyDescent="0.25">
      <c r="A1130" s="4">
        <v>28</v>
      </c>
      <c r="B1130" s="4" t="s">
        <v>6</v>
      </c>
      <c r="C1130" s="4" t="s">
        <v>196</v>
      </c>
      <c r="D1130" s="4" t="s">
        <v>112</v>
      </c>
      <c r="E1130" s="4">
        <v>1</v>
      </c>
      <c r="F1130" s="4">
        <v>32000</v>
      </c>
    </row>
    <row r="1131" spans="1:6" x14ac:dyDescent="0.25">
      <c r="A1131" s="4">
        <v>33</v>
      </c>
      <c r="B1131" s="4" t="s">
        <v>9</v>
      </c>
      <c r="C1131" s="4" t="s">
        <v>7</v>
      </c>
      <c r="D1131" s="4" t="s">
        <v>74</v>
      </c>
      <c r="E1131" s="4">
        <v>5</v>
      </c>
      <c r="F1131" s="4">
        <v>70000</v>
      </c>
    </row>
    <row r="1132" spans="1:6" x14ac:dyDescent="0.25">
      <c r="A1132" s="4">
        <v>46</v>
      </c>
      <c r="B1132" s="4" t="s">
        <v>6</v>
      </c>
      <c r="C1132" s="4" t="s">
        <v>12</v>
      </c>
      <c r="D1132" s="4" t="s">
        <v>181</v>
      </c>
      <c r="E1132" s="4">
        <v>15</v>
      </c>
      <c r="F1132" s="4">
        <v>150000</v>
      </c>
    </row>
    <row r="1133" spans="1:6" x14ac:dyDescent="0.25">
      <c r="A1133" s="4">
        <v>25</v>
      </c>
      <c r="B1133" s="4" t="s">
        <v>9</v>
      </c>
      <c r="C1133" s="4" t="s">
        <v>7</v>
      </c>
      <c r="D1133" s="4" t="s">
        <v>98</v>
      </c>
      <c r="E1133" s="4">
        <v>1</v>
      </c>
      <c r="F1133" s="4">
        <v>40000</v>
      </c>
    </row>
    <row r="1134" spans="1:6" x14ac:dyDescent="0.25">
      <c r="A1134" s="4">
        <v>37</v>
      </c>
      <c r="B1134" s="4" t="s">
        <v>9</v>
      </c>
      <c r="C1134" s="4" t="s">
        <v>10</v>
      </c>
      <c r="D1134" s="4" t="s">
        <v>144</v>
      </c>
      <c r="E1134" s="4">
        <v>9</v>
      </c>
      <c r="F1134" s="4">
        <v>105000</v>
      </c>
    </row>
    <row r="1135" spans="1:6" x14ac:dyDescent="0.25">
      <c r="A1135" s="4">
        <v>30</v>
      </c>
      <c r="B1135" s="4" t="s">
        <v>6</v>
      </c>
      <c r="C1135" s="4" t="s">
        <v>10</v>
      </c>
      <c r="D1135" s="4" t="s">
        <v>74</v>
      </c>
      <c r="E1135" s="4">
        <v>4</v>
      </c>
      <c r="F1135" s="4">
        <v>65000</v>
      </c>
    </row>
    <row r="1136" spans="1:6" x14ac:dyDescent="0.25">
      <c r="A1136" s="4">
        <v>43</v>
      </c>
      <c r="B1136" s="4" t="s">
        <v>9</v>
      </c>
      <c r="C1136" s="4" t="s">
        <v>12</v>
      </c>
      <c r="D1136" s="4" t="s">
        <v>181</v>
      </c>
      <c r="E1136" s="4">
        <v>14</v>
      </c>
      <c r="F1136" s="4">
        <v>140000</v>
      </c>
    </row>
    <row r="1137" spans="1:6" x14ac:dyDescent="0.25">
      <c r="A1137" s="4">
        <v>34</v>
      </c>
      <c r="B1137" s="4" t="s">
        <v>6</v>
      </c>
      <c r="C1137" s="4" t="s">
        <v>7</v>
      </c>
      <c r="D1137" s="4" t="s">
        <v>98</v>
      </c>
      <c r="E1137" s="4">
        <v>3</v>
      </c>
      <c r="F1137" s="4">
        <v>50000</v>
      </c>
    </row>
    <row r="1138" spans="1:6" x14ac:dyDescent="0.25">
      <c r="A1138" s="4">
        <v>26</v>
      </c>
      <c r="B1138" s="4" t="s">
        <v>9</v>
      </c>
      <c r="C1138" s="4" t="s">
        <v>196</v>
      </c>
      <c r="D1138" s="4" t="s">
        <v>112</v>
      </c>
      <c r="E1138" s="4">
        <v>2</v>
      </c>
      <c r="F1138" s="4">
        <v>35000</v>
      </c>
    </row>
    <row r="1139" spans="1:6" x14ac:dyDescent="0.25">
      <c r="A1139" s="4">
        <v>41</v>
      </c>
      <c r="B1139" s="4" t="s">
        <v>6</v>
      </c>
      <c r="C1139" s="4" t="s">
        <v>10</v>
      </c>
      <c r="D1139" s="4" t="s">
        <v>115</v>
      </c>
      <c r="E1139" s="4">
        <v>11</v>
      </c>
      <c r="F1139" s="4">
        <v>115000</v>
      </c>
    </row>
    <row r="1140" spans="1:6" x14ac:dyDescent="0.25">
      <c r="A1140" s="4">
        <v>29</v>
      </c>
      <c r="B1140" s="4" t="s">
        <v>9</v>
      </c>
      <c r="C1140" s="4" t="s">
        <v>10</v>
      </c>
      <c r="D1140" s="4" t="s">
        <v>74</v>
      </c>
      <c r="E1140" s="4">
        <v>5</v>
      </c>
      <c r="F1140" s="4">
        <v>70000</v>
      </c>
    </row>
    <row r="1141" spans="1:6" x14ac:dyDescent="0.25">
      <c r="A1141" s="4">
        <v>35</v>
      </c>
      <c r="B1141" s="4" t="s">
        <v>6</v>
      </c>
      <c r="C1141" s="4" t="s">
        <v>7</v>
      </c>
      <c r="D1141" s="4" t="s">
        <v>74</v>
      </c>
      <c r="E1141" s="4">
        <v>6</v>
      </c>
      <c r="F1141" s="4">
        <v>80000</v>
      </c>
    </row>
    <row r="1142" spans="1:6" x14ac:dyDescent="0.25">
      <c r="A1142" s="4">
        <v>27</v>
      </c>
      <c r="B1142" s="4" t="s">
        <v>9</v>
      </c>
      <c r="C1142" s="4" t="s">
        <v>196</v>
      </c>
      <c r="D1142" s="4" t="s">
        <v>148</v>
      </c>
      <c r="E1142" s="4">
        <v>1</v>
      </c>
      <c r="F1142" s="4">
        <v>30000</v>
      </c>
    </row>
    <row r="1143" spans="1:6" x14ac:dyDescent="0.25">
      <c r="A1143" s="4">
        <v>40</v>
      </c>
      <c r="B1143" s="4" t="s">
        <v>6</v>
      </c>
      <c r="C1143" s="4" t="s">
        <v>12</v>
      </c>
      <c r="D1143" s="4" t="s">
        <v>181</v>
      </c>
      <c r="E1143" s="4">
        <v>13</v>
      </c>
      <c r="F1143" s="4">
        <v>135000</v>
      </c>
    </row>
    <row r="1144" spans="1:6" x14ac:dyDescent="0.25">
      <c r="A1144" s="4">
        <v>23</v>
      </c>
      <c r="B1144" s="4" t="s">
        <v>9</v>
      </c>
      <c r="C1144" s="4" t="s">
        <v>7</v>
      </c>
      <c r="D1144" s="4" t="s">
        <v>98</v>
      </c>
      <c r="E1144" s="4">
        <v>1</v>
      </c>
      <c r="F1144" s="4">
        <v>40000</v>
      </c>
    </row>
    <row r="1145" spans="1:6" x14ac:dyDescent="0.25">
      <c r="A1145" s="4">
        <v>39</v>
      </c>
      <c r="B1145" s="4" t="s">
        <v>6</v>
      </c>
      <c r="C1145" s="4" t="s">
        <v>10</v>
      </c>
      <c r="D1145" s="4" t="s">
        <v>115</v>
      </c>
      <c r="E1145" s="4">
        <v>10</v>
      </c>
      <c r="F1145" s="4">
        <v>105000</v>
      </c>
    </row>
    <row r="1146" spans="1:6" x14ac:dyDescent="0.25">
      <c r="A1146" s="4">
        <v>31</v>
      </c>
      <c r="B1146" s="4" t="s">
        <v>6</v>
      </c>
      <c r="C1146" s="4" t="s">
        <v>196</v>
      </c>
      <c r="D1146" s="4" t="s">
        <v>112</v>
      </c>
      <c r="E1146" s="4">
        <v>2</v>
      </c>
      <c r="F1146" s="4">
        <v>35000</v>
      </c>
    </row>
    <row r="1147" spans="1:6" x14ac:dyDescent="0.25">
      <c r="A1147" s="4">
        <v>44</v>
      </c>
      <c r="B1147" s="4" t="s">
        <v>9</v>
      </c>
      <c r="C1147" s="4" t="s">
        <v>12</v>
      </c>
      <c r="D1147" s="4" t="s">
        <v>144</v>
      </c>
      <c r="E1147" s="4">
        <v>12</v>
      </c>
      <c r="F1147" s="4">
        <v>120000</v>
      </c>
    </row>
    <row r="1148" spans="1:6" x14ac:dyDescent="0.25">
      <c r="A1148" s="4">
        <v>28</v>
      </c>
      <c r="B1148" s="4" t="s">
        <v>6</v>
      </c>
      <c r="C1148" s="4" t="s">
        <v>10</v>
      </c>
      <c r="D1148" s="4" t="s">
        <v>74</v>
      </c>
      <c r="E1148" s="4">
        <v>3</v>
      </c>
      <c r="F1148" s="4">
        <v>55000</v>
      </c>
    </row>
    <row r="1149" spans="1:6" x14ac:dyDescent="0.25">
      <c r="A1149" s="4">
        <v>32</v>
      </c>
      <c r="B1149" s="4" t="s">
        <v>9</v>
      </c>
      <c r="C1149" s="4" t="s">
        <v>7</v>
      </c>
      <c r="D1149" s="4" t="s">
        <v>98</v>
      </c>
      <c r="E1149" s="4">
        <v>2</v>
      </c>
      <c r="F1149" s="4">
        <v>45000</v>
      </c>
    </row>
    <row r="1150" spans="1:6" x14ac:dyDescent="0.25">
      <c r="A1150" s="4">
        <v>45</v>
      </c>
      <c r="B1150" s="4" t="s">
        <v>6</v>
      </c>
      <c r="C1150" s="4" t="s">
        <v>10</v>
      </c>
      <c r="D1150" s="4" t="s">
        <v>181</v>
      </c>
      <c r="E1150" s="4">
        <v>14</v>
      </c>
      <c r="F1150" s="4">
        <v>140000</v>
      </c>
    </row>
    <row r="1151" spans="1:6" x14ac:dyDescent="0.25">
      <c r="A1151" s="4">
        <v>26</v>
      </c>
      <c r="B1151" s="4" t="s">
        <v>9</v>
      </c>
      <c r="C1151" s="4" t="s">
        <v>7</v>
      </c>
      <c r="D1151" s="4" t="s">
        <v>74</v>
      </c>
      <c r="E1151" s="4">
        <v>3</v>
      </c>
      <c r="F1151" s="4">
        <v>55000</v>
      </c>
    </row>
    <row r="1152" spans="1:6" x14ac:dyDescent="0.25">
      <c r="A1152" s="4">
        <v>38</v>
      </c>
      <c r="B1152" s="4" t="s">
        <v>6</v>
      </c>
      <c r="C1152" s="4" t="s">
        <v>12</v>
      </c>
      <c r="D1152" s="4" t="s">
        <v>144</v>
      </c>
      <c r="E1152" s="4">
        <v>11</v>
      </c>
      <c r="F1152" s="4">
        <v>115000</v>
      </c>
    </row>
    <row r="1153" spans="1:6" x14ac:dyDescent="0.25">
      <c r="A1153" s="4">
        <v>27</v>
      </c>
      <c r="B1153" s="4" t="s">
        <v>9</v>
      </c>
      <c r="C1153" s="4" t="s">
        <v>10</v>
      </c>
      <c r="D1153" s="4" t="s">
        <v>115</v>
      </c>
      <c r="E1153" s="4">
        <v>4</v>
      </c>
      <c r="F1153" s="4">
        <v>70000</v>
      </c>
    </row>
    <row r="1154" spans="1:6" x14ac:dyDescent="0.25">
      <c r="A1154" s="4">
        <v>33</v>
      </c>
      <c r="B1154" s="4" t="s">
        <v>6</v>
      </c>
      <c r="C1154" s="4" t="s">
        <v>196</v>
      </c>
      <c r="D1154" s="4" t="s">
        <v>148</v>
      </c>
      <c r="E1154" s="4">
        <v>3</v>
      </c>
      <c r="F1154" s="4">
        <v>38000</v>
      </c>
    </row>
    <row r="1155" spans="1:6" x14ac:dyDescent="0.25">
      <c r="A1155" s="4">
        <v>42</v>
      </c>
      <c r="B1155" s="4" t="s">
        <v>9</v>
      </c>
      <c r="C1155" s="4" t="s">
        <v>10</v>
      </c>
      <c r="D1155" s="4" t="s">
        <v>181</v>
      </c>
      <c r="E1155" s="4">
        <v>13</v>
      </c>
      <c r="F1155" s="4">
        <v>135000</v>
      </c>
    </row>
    <row r="1156" spans="1:6" x14ac:dyDescent="0.25">
      <c r="A1156" s="4">
        <v>29</v>
      </c>
      <c r="B1156" s="4" t="s">
        <v>6</v>
      </c>
      <c r="C1156" s="4" t="s">
        <v>7</v>
      </c>
      <c r="D1156" s="4" t="s">
        <v>98</v>
      </c>
      <c r="E1156" s="4">
        <v>2</v>
      </c>
      <c r="F1156" s="4">
        <v>45000</v>
      </c>
    </row>
    <row r="1157" spans="1:6" x14ac:dyDescent="0.25">
      <c r="A1157" s="4">
        <v>36</v>
      </c>
      <c r="B1157" s="4" t="s">
        <v>9</v>
      </c>
      <c r="C1157" s="4" t="s">
        <v>10</v>
      </c>
      <c r="D1157" s="4" t="s">
        <v>74</v>
      </c>
      <c r="E1157" s="4">
        <v>7</v>
      </c>
      <c r="F1157" s="4">
        <v>85000</v>
      </c>
    </row>
    <row r="1158" spans="1:6" x14ac:dyDescent="0.25">
      <c r="A1158" s="4">
        <v>30</v>
      </c>
      <c r="B1158" s="4" t="s">
        <v>6</v>
      </c>
      <c r="C1158" s="4" t="s">
        <v>196</v>
      </c>
      <c r="D1158" s="4" t="s">
        <v>112</v>
      </c>
      <c r="E1158" s="4">
        <v>1</v>
      </c>
      <c r="F1158" s="4">
        <v>32000</v>
      </c>
    </row>
    <row r="1159" spans="1:6" x14ac:dyDescent="0.25">
      <c r="A1159" s="4">
        <v>43</v>
      </c>
      <c r="B1159" s="4" t="s">
        <v>9</v>
      </c>
      <c r="C1159" s="4" t="s">
        <v>12</v>
      </c>
      <c r="D1159" s="4" t="s">
        <v>144</v>
      </c>
      <c r="E1159" s="4">
        <v>15</v>
      </c>
      <c r="F1159" s="4">
        <v>150000</v>
      </c>
    </row>
    <row r="1160" spans="1:6" x14ac:dyDescent="0.25">
      <c r="A1160" s="4">
        <v>34</v>
      </c>
      <c r="B1160" s="4" t="s">
        <v>6</v>
      </c>
      <c r="C1160" s="4" t="s">
        <v>7</v>
      </c>
      <c r="D1160" s="4" t="s">
        <v>74</v>
      </c>
      <c r="E1160" s="4">
        <v>4</v>
      </c>
      <c r="F1160" s="4">
        <v>65000</v>
      </c>
    </row>
    <row r="1161" spans="1:6" x14ac:dyDescent="0.25">
      <c r="A1161" s="4">
        <v>25</v>
      </c>
      <c r="B1161" s="4" t="s">
        <v>9</v>
      </c>
      <c r="C1161" s="4" t="s">
        <v>10</v>
      </c>
      <c r="D1161" s="4" t="s">
        <v>112</v>
      </c>
      <c r="E1161" s="4">
        <v>1</v>
      </c>
      <c r="F1161" s="4">
        <v>32000</v>
      </c>
    </row>
    <row r="1162" spans="1:6" x14ac:dyDescent="0.25">
      <c r="A1162" s="4">
        <v>37</v>
      </c>
      <c r="B1162" s="4" t="s">
        <v>6</v>
      </c>
      <c r="C1162" s="4" t="s">
        <v>12</v>
      </c>
      <c r="D1162" s="4" t="s">
        <v>181</v>
      </c>
      <c r="E1162" s="4">
        <v>12</v>
      </c>
      <c r="F1162" s="4">
        <v>120000</v>
      </c>
    </row>
    <row r="1163" spans="1:6" x14ac:dyDescent="0.25">
      <c r="A1163" s="4">
        <v>24</v>
      </c>
      <c r="B1163" s="4" t="s">
        <v>9</v>
      </c>
      <c r="C1163" s="4" t="s">
        <v>7</v>
      </c>
      <c r="D1163" s="4" t="s">
        <v>98</v>
      </c>
      <c r="E1163" s="4">
        <v>1</v>
      </c>
      <c r="F1163" s="4">
        <v>40000</v>
      </c>
    </row>
    <row r="1164" spans="1:6" x14ac:dyDescent="0.25">
      <c r="A1164" s="4">
        <v>39</v>
      </c>
      <c r="B1164" s="4" t="s">
        <v>6</v>
      </c>
      <c r="C1164" s="4" t="s">
        <v>10</v>
      </c>
      <c r="D1164" s="4" t="s">
        <v>115</v>
      </c>
      <c r="E1164" s="4">
        <v>9</v>
      </c>
      <c r="F1164" s="4">
        <v>95000</v>
      </c>
    </row>
    <row r="1165" spans="1:6" x14ac:dyDescent="0.25">
      <c r="A1165" s="4">
        <v>44</v>
      </c>
      <c r="B1165" s="4" t="s">
        <v>9</v>
      </c>
      <c r="C1165" s="4" t="s">
        <v>12</v>
      </c>
      <c r="D1165" s="4" t="s">
        <v>181</v>
      </c>
      <c r="E1165" s="4">
        <v>14</v>
      </c>
      <c r="F1165" s="4">
        <v>140000</v>
      </c>
    </row>
    <row r="1166" spans="1:6" x14ac:dyDescent="0.25">
      <c r="A1166" s="4">
        <v>28</v>
      </c>
      <c r="B1166" s="4" t="s">
        <v>6</v>
      </c>
      <c r="C1166" s="4" t="s">
        <v>7</v>
      </c>
      <c r="D1166" s="4" t="s">
        <v>74</v>
      </c>
      <c r="E1166" s="4">
        <v>3</v>
      </c>
      <c r="F1166" s="4">
        <v>55000</v>
      </c>
    </row>
    <row r="1167" spans="1:6" x14ac:dyDescent="0.25">
      <c r="A1167" s="4">
        <v>32</v>
      </c>
      <c r="B1167" s="4" t="s">
        <v>9</v>
      </c>
      <c r="C1167" s="4" t="s">
        <v>10</v>
      </c>
      <c r="D1167" s="4" t="s">
        <v>144</v>
      </c>
      <c r="E1167" s="4">
        <v>6</v>
      </c>
      <c r="F1167" s="4">
        <v>80000</v>
      </c>
    </row>
    <row r="1168" spans="1:6" x14ac:dyDescent="0.25">
      <c r="A1168" s="4">
        <v>45</v>
      </c>
      <c r="B1168" s="4" t="s">
        <v>6</v>
      </c>
      <c r="C1168" s="4" t="s">
        <v>12</v>
      </c>
      <c r="D1168" s="4" t="s">
        <v>181</v>
      </c>
      <c r="E1168" s="4">
        <v>13</v>
      </c>
      <c r="F1168" s="4">
        <v>135000</v>
      </c>
    </row>
    <row r="1169" spans="1:6" x14ac:dyDescent="0.25">
      <c r="A1169" s="4">
        <v>38</v>
      </c>
      <c r="B1169" s="4" t="s">
        <v>6</v>
      </c>
      <c r="C1169" s="4" t="s">
        <v>10</v>
      </c>
      <c r="D1169" s="4" t="s">
        <v>115</v>
      </c>
      <c r="E1169" s="4">
        <v>8</v>
      </c>
      <c r="F1169" s="4">
        <v>95000</v>
      </c>
    </row>
    <row r="1170" spans="1:6" x14ac:dyDescent="0.25">
      <c r="A1170" s="4">
        <v>27</v>
      </c>
      <c r="B1170" s="4" t="s">
        <v>9</v>
      </c>
      <c r="C1170" s="4" t="s">
        <v>196</v>
      </c>
      <c r="D1170" s="4" t="s">
        <v>112</v>
      </c>
      <c r="E1170" s="4">
        <v>1</v>
      </c>
      <c r="F1170" s="4">
        <v>32000</v>
      </c>
    </row>
    <row r="1171" spans="1:6" x14ac:dyDescent="0.25">
      <c r="A1171" s="4">
        <v>33</v>
      </c>
      <c r="B1171" s="4" t="s">
        <v>6</v>
      </c>
      <c r="C1171" s="4" t="s">
        <v>7</v>
      </c>
      <c r="D1171" s="4" t="s">
        <v>74</v>
      </c>
      <c r="E1171" s="4">
        <v>5</v>
      </c>
      <c r="F1171" s="4">
        <v>70000</v>
      </c>
    </row>
    <row r="1172" spans="1:6" x14ac:dyDescent="0.25">
      <c r="A1172" s="4">
        <v>42</v>
      </c>
      <c r="B1172" s="4" t="s">
        <v>9</v>
      </c>
      <c r="C1172" s="4" t="s">
        <v>10</v>
      </c>
      <c r="D1172" s="4" t="s">
        <v>181</v>
      </c>
      <c r="E1172" s="4">
        <v>12</v>
      </c>
      <c r="F1172" s="4">
        <v>120000</v>
      </c>
    </row>
    <row r="1173" spans="1:6" x14ac:dyDescent="0.25">
      <c r="A1173" s="4">
        <v>29</v>
      </c>
      <c r="B1173" s="4" t="s">
        <v>6</v>
      </c>
      <c r="C1173" s="4" t="s">
        <v>10</v>
      </c>
      <c r="D1173" s="4" t="s">
        <v>144</v>
      </c>
      <c r="E1173" s="4">
        <v>4</v>
      </c>
      <c r="F1173" s="4">
        <v>70000</v>
      </c>
    </row>
    <row r="1174" spans="1:6" x14ac:dyDescent="0.25">
      <c r="A1174" s="4">
        <v>30</v>
      </c>
      <c r="B1174" s="4" t="s">
        <v>6</v>
      </c>
      <c r="C1174" s="4" t="s">
        <v>196</v>
      </c>
      <c r="D1174" s="4" t="s">
        <v>148</v>
      </c>
      <c r="E1174" s="4">
        <v>2</v>
      </c>
      <c r="F1174" s="4">
        <v>33000</v>
      </c>
    </row>
    <row r="1175" spans="1:6" x14ac:dyDescent="0.25">
      <c r="A1175" s="4">
        <v>37</v>
      </c>
      <c r="B1175" s="4" t="s">
        <v>6</v>
      </c>
      <c r="C1175" s="4" t="s">
        <v>12</v>
      </c>
      <c r="D1175" s="4" t="s">
        <v>181</v>
      </c>
      <c r="E1175" s="4">
        <v>11</v>
      </c>
      <c r="F1175" s="4">
        <v>115000</v>
      </c>
    </row>
    <row r="1176" spans="1:6" x14ac:dyDescent="0.25">
      <c r="A1176" s="4">
        <v>24</v>
      </c>
      <c r="B1176" s="4" t="s">
        <v>9</v>
      </c>
      <c r="C1176" s="4" t="s">
        <v>7</v>
      </c>
      <c r="D1176" s="4" t="s">
        <v>74</v>
      </c>
      <c r="E1176" s="4">
        <v>1</v>
      </c>
      <c r="F1176" s="4">
        <v>40000</v>
      </c>
    </row>
    <row r="1177" spans="1:6" x14ac:dyDescent="0.25">
      <c r="A1177" s="4">
        <v>44</v>
      </c>
      <c r="B1177" s="4" t="s">
        <v>9</v>
      </c>
      <c r="C1177" s="4" t="s">
        <v>12</v>
      </c>
      <c r="D1177" s="4" t="s">
        <v>181</v>
      </c>
      <c r="E1177" s="4">
        <v>13</v>
      </c>
      <c r="F1177" s="4">
        <v>135000</v>
      </c>
    </row>
    <row r="1178" spans="1:6" x14ac:dyDescent="0.25">
      <c r="A1178" s="4">
        <v>28</v>
      </c>
      <c r="B1178" s="4" t="s">
        <v>6</v>
      </c>
      <c r="C1178" s="4" t="s">
        <v>7</v>
      </c>
      <c r="D1178" s="4" t="s">
        <v>74</v>
      </c>
      <c r="E1178" s="4">
        <v>4</v>
      </c>
      <c r="F1178" s="4">
        <v>65000</v>
      </c>
    </row>
    <row r="1179" spans="1:6" x14ac:dyDescent="0.25">
      <c r="A1179" s="4">
        <v>45</v>
      </c>
      <c r="B1179" s="4" t="s">
        <v>6</v>
      </c>
      <c r="C1179" s="4" t="s">
        <v>12</v>
      </c>
      <c r="D1179" s="4" t="s">
        <v>181</v>
      </c>
      <c r="E1179" s="4">
        <v>14</v>
      </c>
      <c r="F1179" s="4">
        <v>140000</v>
      </c>
    </row>
    <row r="1180" spans="1:6" x14ac:dyDescent="0.25">
      <c r="A1180" s="4">
        <v>28</v>
      </c>
      <c r="B1180" s="4" t="s">
        <v>6</v>
      </c>
      <c r="C1180" s="4" t="s">
        <v>7</v>
      </c>
      <c r="D1180" s="4" t="s">
        <v>8</v>
      </c>
      <c r="E1180" s="4">
        <v>3</v>
      </c>
      <c r="F1180" s="4">
        <v>60000</v>
      </c>
    </row>
    <row r="1181" spans="1:6" x14ac:dyDescent="0.25">
      <c r="A1181" s="4">
        <v>37</v>
      </c>
      <c r="B1181" s="4" t="s">
        <v>9</v>
      </c>
      <c r="C1181" s="4" t="s">
        <v>10</v>
      </c>
      <c r="D1181" s="4" t="s">
        <v>27</v>
      </c>
      <c r="E1181" s="4">
        <v>9</v>
      </c>
      <c r="F1181" s="4">
        <v>100000</v>
      </c>
    </row>
    <row r="1182" spans="1:6" x14ac:dyDescent="0.25">
      <c r="A1182" s="4">
        <v>43</v>
      </c>
      <c r="B1182" s="4" t="s">
        <v>6</v>
      </c>
      <c r="C1182" s="4" t="s">
        <v>12</v>
      </c>
      <c r="D1182" s="4" t="s">
        <v>43</v>
      </c>
      <c r="E1182" s="4">
        <v>15</v>
      </c>
      <c r="F1182" s="4">
        <v>150000</v>
      </c>
    </row>
    <row r="1183" spans="1:6" x14ac:dyDescent="0.25">
      <c r="A1183" s="4">
        <v>31</v>
      </c>
      <c r="B1183" s="4" t="s">
        <v>9</v>
      </c>
      <c r="C1183" s="4" t="s">
        <v>7</v>
      </c>
      <c r="D1183" s="4" t="s">
        <v>197</v>
      </c>
      <c r="E1183" s="4">
        <v>4</v>
      </c>
      <c r="F1183" s="4">
        <v>55000</v>
      </c>
    </row>
    <row r="1184" spans="1:6" x14ac:dyDescent="0.25">
      <c r="A1184" s="4">
        <v>24</v>
      </c>
      <c r="B1184" s="4" t="s">
        <v>6</v>
      </c>
      <c r="C1184" s="4" t="s">
        <v>196</v>
      </c>
      <c r="D1184" s="4" t="s">
        <v>198</v>
      </c>
      <c r="E1184" s="4">
        <v>1</v>
      </c>
      <c r="F1184" s="4">
        <v>30000</v>
      </c>
    </row>
    <row r="1185" spans="1:6" x14ac:dyDescent="0.25">
      <c r="A1185" s="4">
        <v>29</v>
      </c>
      <c r="B1185" s="4" t="s">
        <v>9</v>
      </c>
      <c r="C1185" s="4" t="s">
        <v>10</v>
      </c>
      <c r="D1185" s="4" t="s">
        <v>21</v>
      </c>
      <c r="E1185" s="4">
        <v>5</v>
      </c>
      <c r="F1185" s="4">
        <v>70000</v>
      </c>
    </row>
    <row r="1186" spans="1:6" x14ac:dyDescent="0.25">
      <c r="A1186" s="4">
        <v>35</v>
      </c>
      <c r="B1186" s="4" t="s">
        <v>6</v>
      </c>
      <c r="C1186" s="4" t="s">
        <v>7</v>
      </c>
      <c r="D1186" s="4" t="s">
        <v>26</v>
      </c>
      <c r="E1186" s="4">
        <v>8</v>
      </c>
      <c r="F1186" s="4">
        <v>90000</v>
      </c>
    </row>
    <row r="1187" spans="1:6" x14ac:dyDescent="0.25">
      <c r="A1187" s="4">
        <v>26</v>
      </c>
      <c r="B1187" s="4" t="s">
        <v>9</v>
      </c>
      <c r="C1187" s="4" t="s">
        <v>10</v>
      </c>
      <c r="D1187" s="4" t="s">
        <v>19</v>
      </c>
      <c r="E1187" s="4">
        <v>2</v>
      </c>
      <c r="F1187" s="4">
        <v>40000</v>
      </c>
    </row>
    <row r="1188" spans="1:6" x14ac:dyDescent="0.25">
      <c r="A1188" s="4">
        <v>42</v>
      </c>
      <c r="B1188" s="4" t="s">
        <v>6</v>
      </c>
      <c r="C1188" s="4" t="s">
        <v>12</v>
      </c>
      <c r="D1188" s="4" t="s">
        <v>43</v>
      </c>
      <c r="E1188" s="4">
        <v>12</v>
      </c>
      <c r="F1188" s="4">
        <v>130000</v>
      </c>
    </row>
    <row r="1189" spans="1:6" x14ac:dyDescent="0.25">
      <c r="A1189" s="4">
        <v>34</v>
      </c>
      <c r="B1189" s="4" t="s">
        <v>9</v>
      </c>
      <c r="C1189" s="4" t="s">
        <v>7</v>
      </c>
      <c r="D1189" s="4" t="s">
        <v>199</v>
      </c>
      <c r="E1189" s="4">
        <v>6</v>
      </c>
      <c r="F1189" s="4">
        <v>75000</v>
      </c>
    </row>
    <row r="1190" spans="1:6" x14ac:dyDescent="0.25">
      <c r="A1190" s="4">
        <v>27</v>
      </c>
      <c r="B1190" s="4" t="s">
        <v>6</v>
      </c>
      <c r="C1190" s="4" t="s">
        <v>196</v>
      </c>
      <c r="D1190" s="4" t="s">
        <v>198</v>
      </c>
      <c r="E1190" s="4">
        <v>2</v>
      </c>
      <c r="F1190" s="4">
        <v>35000</v>
      </c>
    </row>
    <row r="1191" spans="1:6" x14ac:dyDescent="0.25">
      <c r="A1191" s="4">
        <v>38</v>
      </c>
      <c r="B1191" s="4" t="s">
        <v>9</v>
      </c>
      <c r="C1191" s="4" t="s">
        <v>10</v>
      </c>
      <c r="D1191" s="4" t="s">
        <v>27</v>
      </c>
      <c r="E1191" s="4">
        <v>10</v>
      </c>
      <c r="F1191" s="4">
        <v>110000</v>
      </c>
    </row>
    <row r="1192" spans="1:6" x14ac:dyDescent="0.25">
      <c r="A1192" s="4">
        <v>30</v>
      </c>
      <c r="B1192" s="4" t="s">
        <v>6</v>
      </c>
      <c r="C1192" s="4" t="s">
        <v>7</v>
      </c>
      <c r="D1192" s="4" t="s">
        <v>8</v>
      </c>
      <c r="E1192" s="4">
        <v>4</v>
      </c>
      <c r="F1192" s="4">
        <v>65000</v>
      </c>
    </row>
    <row r="1193" spans="1:6" x14ac:dyDescent="0.25">
      <c r="A1193" s="4">
        <v>45</v>
      </c>
      <c r="B1193" s="4" t="s">
        <v>6</v>
      </c>
      <c r="C1193" s="4" t="s">
        <v>12</v>
      </c>
      <c r="D1193" s="4" t="s">
        <v>43</v>
      </c>
      <c r="E1193" s="4">
        <v>18</v>
      </c>
      <c r="F1193" s="4">
        <v>180000</v>
      </c>
    </row>
    <row r="1194" spans="1:6" x14ac:dyDescent="0.25">
      <c r="A1194" s="4">
        <v>25</v>
      </c>
      <c r="B1194" s="4" t="s">
        <v>9</v>
      </c>
      <c r="C1194" s="4" t="s">
        <v>7</v>
      </c>
      <c r="D1194" s="4" t="s">
        <v>93</v>
      </c>
      <c r="E1194" s="4">
        <v>1</v>
      </c>
      <c r="F1194" s="4">
        <v>35000</v>
      </c>
    </row>
    <row r="1195" spans="1:6" x14ac:dyDescent="0.25">
      <c r="A1195" s="4">
        <v>40</v>
      </c>
      <c r="B1195" s="4" t="s">
        <v>9</v>
      </c>
      <c r="C1195" s="4" t="s">
        <v>10</v>
      </c>
      <c r="D1195" s="4" t="s">
        <v>199</v>
      </c>
      <c r="E1195" s="4">
        <v>11</v>
      </c>
      <c r="F1195" s="4">
        <v>120000</v>
      </c>
    </row>
    <row r="1196" spans="1:6" x14ac:dyDescent="0.25">
      <c r="A1196" s="4">
        <v>33</v>
      </c>
      <c r="B1196" s="4" t="s">
        <v>6</v>
      </c>
      <c r="C1196" s="4" t="s">
        <v>7</v>
      </c>
      <c r="D1196" s="4" t="s">
        <v>26</v>
      </c>
      <c r="E1196" s="4">
        <v>6</v>
      </c>
      <c r="F1196" s="4">
        <v>75000</v>
      </c>
    </row>
    <row r="1197" spans="1:6" x14ac:dyDescent="0.25">
      <c r="A1197" s="4">
        <v>29</v>
      </c>
      <c r="B1197" s="4" t="s">
        <v>9</v>
      </c>
      <c r="C1197" s="4" t="s">
        <v>196</v>
      </c>
      <c r="D1197" s="4" t="s">
        <v>198</v>
      </c>
      <c r="E1197" s="4">
        <v>1</v>
      </c>
      <c r="F1197" s="4">
        <v>30000</v>
      </c>
    </row>
    <row r="1198" spans="1:6" x14ac:dyDescent="0.25">
      <c r="A1198" s="4">
        <v>44</v>
      </c>
      <c r="B1198" s="4" t="s">
        <v>6</v>
      </c>
      <c r="C1198" s="4" t="s">
        <v>12</v>
      </c>
      <c r="D1198" s="4" t="s">
        <v>43</v>
      </c>
      <c r="E1198" s="4">
        <v>16</v>
      </c>
      <c r="F1198" s="4">
        <v>160000</v>
      </c>
    </row>
    <row r="1199" spans="1:6" x14ac:dyDescent="0.25">
      <c r="A1199" s="4">
        <v>26</v>
      </c>
      <c r="B1199" s="4" t="s">
        <v>6</v>
      </c>
      <c r="C1199" s="4" t="s">
        <v>7</v>
      </c>
      <c r="D1199" s="4" t="s">
        <v>21</v>
      </c>
      <c r="E1199" s="4">
        <v>3</v>
      </c>
      <c r="F1199" s="4">
        <v>60000</v>
      </c>
    </row>
    <row r="1200" spans="1:6" x14ac:dyDescent="0.25">
      <c r="A1200" s="4">
        <v>36</v>
      </c>
      <c r="B1200" s="4" t="s">
        <v>9</v>
      </c>
      <c r="C1200" s="4" t="s">
        <v>10</v>
      </c>
      <c r="D1200" s="4" t="s">
        <v>19</v>
      </c>
      <c r="E1200" s="4">
        <v>8</v>
      </c>
      <c r="F1200" s="4">
        <v>85000</v>
      </c>
    </row>
    <row r="1201" spans="1:6" x14ac:dyDescent="0.25">
      <c r="A1201" s="4">
        <v>31</v>
      </c>
      <c r="B1201" s="4" t="s">
        <v>6</v>
      </c>
      <c r="C1201" s="4" t="s">
        <v>7</v>
      </c>
      <c r="D1201" s="4" t="s">
        <v>26</v>
      </c>
      <c r="E1201" s="4">
        <v>5</v>
      </c>
      <c r="F1201" s="4">
        <v>70000</v>
      </c>
    </row>
    <row r="1202" spans="1:6" x14ac:dyDescent="0.25">
      <c r="A1202" s="4">
        <v>27</v>
      </c>
      <c r="B1202" s="4" t="s">
        <v>9</v>
      </c>
      <c r="C1202" s="4" t="s">
        <v>10</v>
      </c>
      <c r="D1202" s="4" t="s">
        <v>197</v>
      </c>
      <c r="E1202" s="4">
        <v>3</v>
      </c>
      <c r="F1202" s="4">
        <v>50000</v>
      </c>
    </row>
    <row r="1203" spans="1:6" x14ac:dyDescent="0.25">
      <c r="A1203" s="4">
        <v>42</v>
      </c>
      <c r="B1203" s="4" t="s">
        <v>6</v>
      </c>
      <c r="C1203" s="4" t="s">
        <v>12</v>
      </c>
      <c r="D1203" s="4" t="s">
        <v>43</v>
      </c>
      <c r="E1203" s="4">
        <v>13</v>
      </c>
      <c r="F1203" s="4">
        <v>140000</v>
      </c>
    </row>
    <row r="1204" spans="1:6" x14ac:dyDescent="0.25">
      <c r="A1204" s="4">
        <v>28</v>
      </c>
      <c r="B1204" s="4" t="s">
        <v>6</v>
      </c>
      <c r="C1204" s="4" t="s">
        <v>196</v>
      </c>
      <c r="D1204" s="4" t="s">
        <v>198</v>
      </c>
      <c r="E1204" s="4">
        <v>2</v>
      </c>
      <c r="F1204" s="4">
        <v>35000</v>
      </c>
    </row>
    <row r="1205" spans="1:6" x14ac:dyDescent="0.25">
      <c r="A1205" s="4">
        <v>39</v>
      </c>
      <c r="B1205" s="4" t="s">
        <v>9</v>
      </c>
      <c r="C1205" s="4" t="s">
        <v>10</v>
      </c>
      <c r="D1205" s="4" t="s">
        <v>27</v>
      </c>
      <c r="E1205" s="4">
        <v>10</v>
      </c>
      <c r="F1205" s="4">
        <v>110000</v>
      </c>
    </row>
    <row r="1206" spans="1:6" x14ac:dyDescent="0.25">
      <c r="A1206" s="4">
        <v>31</v>
      </c>
      <c r="B1206" s="4" t="s">
        <v>6</v>
      </c>
      <c r="C1206" s="4" t="s">
        <v>7</v>
      </c>
      <c r="D1206" s="4" t="s">
        <v>8</v>
      </c>
      <c r="E1206" s="4">
        <v>4</v>
      </c>
      <c r="F1206" s="4">
        <v>65000</v>
      </c>
    </row>
    <row r="1207" spans="1:6" x14ac:dyDescent="0.25">
      <c r="A1207" s="4">
        <v>27</v>
      </c>
      <c r="B1207" s="4" t="s">
        <v>6</v>
      </c>
      <c r="C1207" s="4" t="s">
        <v>7</v>
      </c>
      <c r="D1207" s="4" t="s">
        <v>8</v>
      </c>
      <c r="E1207" s="4">
        <v>3</v>
      </c>
      <c r="F1207" s="4">
        <v>60000</v>
      </c>
    </row>
    <row r="1208" spans="1:6" x14ac:dyDescent="0.25">
      <c r="A1208" s="4">
        <v>38</v>
      </c>
      <c r="B1208" s="4" t="s">
        <v>9</v>
      </c>
      <c r="C1208" s="4" t="s">
        <v>10</v>
      </c>
      <c r="D1208" s="4" t="s">
        <v>27</v>
      </c>
      <c r="E1208" s="4">
        <v>9</v>
      </c>
      <c r="F1208" s="4">
        <v>100000</v>
      </c>
    </row>
    <row r="1209" spans="1:6" x14ac:dyDescent="0.25">
      <c r="A1209" s="4">
        <v>44</v>
      </c>
      <c r="B1209" s="4" t="s">
        <v>6</v>
      </c>
      <c r="C1209" s="4" t="s">
        <v>12</v>
      </c>
      <c r="D1209" s="4" t="s">
        <v>43</v>
      </c>
      <c r="E1209" s="4">
        <v>15</v>
      </c>
      <c r="F1209" s="4">
        <v>150000</v>
      </c>
    </row>
    <row r="1210" spans="1:6" x14ac:dyDescent="0.25">
      <c r="A1210" s="4">
        <v>30</v>
      </c>
      <c r="B1210" s="4" t="s">
        <v>9</v>
      </c>
      <c r="C1210" s="4" t="s">
        <v>7</v>
      </c>
      <c r="D1210" s="4" t="s">
        <v>197</v>
      </c>
      <c r="E1210" s="4">
        <v>4</v>
      </c>
      <c r="F1210" s="4">
        <v>55000</v>
      </c>
    </row>
    <row r="1211" spans="1:6" x14ac:dyDescent="0.25">
      <c r="A1211" s="4">
        <v>23</v>
      </c>
      <c r="B1211" s="4" t="s">
        <v>6</v>
      </c>
      <c r="C1211" s="4" t="s">
        <v>196</v>
      </c>
      <c r="D1211" s="4" t="s">
        <v>198</v>
      </c>
      <c r="E1211" s="4">
        <v>1</v>
      </c>
      <c r="F1211" s="4">
        <v>30000</v>
      </c>
    </row>
    <row r="1212" spans="1:6" x14ac:dyDescent="0.25">
      <c r="A1212" s="4">
        <v>28</v>
      </c>
      <c r="B1212" s="4" t="s">
        <v>9</v>
      </c>
      <c r="C1212" s="4" t="s">
        <v>10</v>
      </c>
      <c r="D1212" s="4" t="s">
        <v>21</v>
      </c>
      <c r="E1212" s="4">
        <v>5</v>
      </c>
      <c r="F1212" s="4">
        <v>70000</v>
      </c>
    </row>
    <row r="1213" spans="1:6" x14ac:dyDescent="0.25">
      <c r="A1213" s="4">
        <v>34</v>
      </c>
      <c r="B1213" s="4" t="s">
        <v>6</v>
      </c>
      <c r="C1213" s="4" t="s">
        <v>7</v>
      </c>
      <c r="D1213" s="4" t="s">
        <v>26</v>
      </c>
      <c r="E1213" s="4">
        <v>8</v>
      </c>
      <c r="F1213" s="4">
        <v>90000</v>
      </c>
    </row>
    <row r="1214" spans="1:6" x14ac:dyDescent="0.25">
      <c r="A1214" s="4">
        <v>25</v>
      </c>
      <c r="B1214" s="4" t="s">
        <v>9</v>
      </c>
      <c r="C1214" s="4" t="s">
        <v>10</v>
      </c>
      <c r="D1214" s="4" t="s">
        <v>19</v>
      </c>
      <c r="E1214" s="4">
        <v>2</v>
      </c>
      <c r="F1214" s="4">
        <v>40000</v>
      </c>
    </row>
    <row r="1215" spans="1:6" x14ac:dyDescent="0.25">
      <c r="A1215" s="4">
        <v>41</v>
      </c>
      <c r="B1215" s="4" t="s">
        <v>6</v>
      </c>
      <c r="C1215" s="4" t="s">
        <v>12</v>
      </c>
      <c r="D1215" s="4" t="s">
        <v>43</v>
      </c>
      <c r="E1215" s="4">
        <v>12</v>
      </c>
      <c r="F1215" s="4">
        <v>130000</v>
      </c>
    </row>
    <row r="1216" spans="1:6" x14ac:dyDescent="0.25">
      <c r="A1216" s="4">
        <v>33</v>
      </c>
      <c r="B1216" s="4" t="s">
        <v>9</v>
      </c>
      <c r="C1216" s="4" t="s">
        <v>7</v>
      </c>
      <c r="D1216" s="4" t="s">
        <v>199</v>
      </c>
      <c r="E1216" s="4">
        <v>6</v>
      </c>
      <c r="F1216" s="4">
        <v>75000</v>
      </c>
    </row>
    <row r="1217" spans="1:6" x14ac:dyDescent="0.25">
      <c r="A1217" s="4">
        <v>26</v>
      </c>
      <c r="B1217" s="4" t="s">
        <v>6</v>
      </c>
      <c r="C1217" s="4" t="s">
        <v>196</v>
      </c>
      <c r="D1217" s="4" t="s">
        <v>198</v>
      </c>
      <c r="E1217" s="4">
        <v>2</v>
      </c>
      <c r="F1217" s="4">
        <v>35000</v>
      </c>
    </row>
    <row r="1218" spans="1:6" x14ac:dyDescent="0.25">
      <c r="A1218" s="4">
        <v>37</v>
      </c>
      <c r="B1218" s="4" t="s">
        <v>9</v>
      </c>
      <c r="C1218" s="4" t="s">
        <v>10</v>
      </c>
      <c r="D1218" s="4" t="s">
        <v>27</v>
      </c>
      <c r="E1218" s="4">
        <v>10</v>
      </c>
      <c r="F1218" s="4">
        <v>110000</v>
      </c>
    </row>
    <row r="1219" spans="1:6" x14ac:dyDescent="0.25">
      <c r="A1219" s="4">
        <v>29</v>
      </c>
      <c r="B1219" s="4" t="s">
        <v>6</v>
      </c>
      <c r="C1219" s="4" t="s">
        <v>7</v>
      </c>
      <c r="D1219" s="4" t="s">
        <v>8</v>
      </c>
      <c r="E1219" s="4">
        <v>4</v>
      </c>
      <c r="F1219" s="4">
        <v>65000</v>
      </c>
    </row>
    <row r="1220" spans="1:6" x14ac:dyDescent="0.25">
      <c r="A1220" s="4">
        <v>46</v>
      </c>
      <c r="B1220" s="4" t="s">
        <v>6</v>
      </c>
      <c r="C1220" s="4" t="s">
        <v>12</v>
      </c>
      <c r="D1220" s="4" t="s">
        <v>43</v>
      </c>
      <c r="E1220" s="4">
        <v>18</v>
      </c>
      <c r="F1220" s="4">
        <v>180000</v>
      </c>
    </row>
    <row r="1221" spans="1:6" x14ac:dyDescent="0.25">
      <c r="A1221" s="4">
        <v>26</v>
      </c>
      <c r="B1221" s="4" t="s">
        <v>9</v>
      </c>
      <c r="C1221" s="4" t="s">
        <v>7</v>
      </c>
      <c r="D1221" s="4" t="s">
        <v>93</v>
      </c>
      <c r="E1221" s="4">
        <v>1</v>
      </c>
      <c r="F1221" s="4">
        <v>35000</v>
      </c>
    </row>
    <row r="1222" spans="1:6" x14ac:dyDescent="0.25">
      <c r="A1222" s="4">
        <v>39</v>
      </c>
      <c r="B1222" s="4" t="s">
        <v>9</v>
      </c>
      <c r="C1222" s="4" t="s">
        <v>10</v>
      </c>
      <c r="D1222" s="4" t="s">
        <v>199</v>
      </c>
      <c r="E1222" s="4">
        <v>11</v>
      </c>
      <c r="F1222" s="4">
        <v>120000</v>
      </c>
    </row>
    <row r="1223" spans="1:6" x14ac:dyDescent="0.25">
      <c r="A1223" s="4">
        <v>32</v>
      </c>
      <c r="B1223" s="4" t="s">
        <v>6</v>
      </c>
      <c r="C1223" s="4" t="s">
        <v>7</v>
      </c>
      <c r="D1223" s="4" t="s">
        <v>26</v>
      </c>
      <c r="E1223" s="4">
        <v>6</v>
      </c>
      <c r="F1223" s="4">
        <v>75000</v>
      </c>
    </row>
    <row r="1224" spans="1:6" x14ac:dyDescent="0.25">
      <c r="A1224" s="4">
        <v>28</v>
      </c>
      <c r="B1224" s="4" t="s">
        <v>9</v>
      </c>
      <c r="C1224" s="4" t="s">
        <v>196</v>
      </c>
      <c r="D1224" s="4" t="s">
        <v>198</v>
      </c>
      <c r="E1224" s="4">
        <v>1</v>
      </c>
      <c r="F1224" s="4">
        <v>30000</v>
      </c>
    </row>
    <row r="1225" spans="1:6" x14ac:dyDescent="0.25">
      <c r="A1225" s="4">
        <v>43</v>
      </c>
      <c r="B1225" s="4" t="s">
        <v>6</v>
      </c>
      <c r="C1225" s="4" t="s">
        <v>12</v>
      </c>
      <c r="D1225" s="4" t="s">
        <v>43</v>
      </c>
      <c r="E1225" s="4">
        <v>16</v>
      </c>
      <c r="F1225" s="4">
        <v>160000</v>
      </c>
    </row>
    <row r="1226" spans="1:6" x14ac:dyDescent="0.25">
      <c r="A1226" s="4">
        <v>27</v>
      </c>
      <c r="B1226" s="4" t="s">
        <v>6</v>
      </c>
      <c r="C1226" s="4" t="s">
        <v>7</v>
      </c>
      <c r="D1226" s="4" t="s">
        <v>21</v>
      </c>
      <c r="E1226" s="4">
        <v>3</v>
      </c>
      <c r="F1226" s="4">
        <v>60000</v>
      </c>
    </row>
    <row r="1227" spans="1:6" x14ac:dyDescent="0.25">
      <c r="A1227" s="4">
        <v>35</v>
      </c>
      <c r="B1227" s="4" t="s">
        <v>9</v>
      </c>
      <c r="C1227" s="4" t="s">
        <v>10</v>
      </c>
      <c r="D1227" s="4" t="s">
        <v>19</v>
      </c>
      <c r="E1227" s="4">
        <v>8</v>
      </c>
      <c r="F1227" s="4">
        <v>85000</v>
      </c>
    </row>
    <row r="1228" spans="1:6" x14ac:dyDescent="0.25">
      <c r="A1228" s="4">
        <v>30</v>
      </c>
      <c r="B1228" s="4" t="s">
        <v>6</v>
      </c>
      <c r="C1228" s="4" t="s">
        <v>7</v>
      </c>
      <c r="D1228" s="4" t="s">
        <v>26</v>
      </c>
      <c r="E1228" s="4">
        <v>5</v>
      </c>
      <c r="F1228" s="4">
        <v>70000</v>
      </c>
    </row>
    <row r="1229" spans="1:6" x14ac:dyDescent="0.25">
      <c r="A1229" s="4">
        <v>26</v>
      </c>
      <c r="B1229" s="4" t="s">
        <v>9</v>
      </c>
      <c r="C1229" s="4" t="s">
        <v>10</v>
      </c>
      <c r="D1229" s="4" t="s">
        <v>197</v>
      </c>
      <c r="E1229" s="4">
        <v>3</v>
      </c>
      <c r="F1229" s="4">
        <v>50000</v>
      </c>
    </row>
    <row r="1230" spans="1:6" x14ac:dyDescent="0.25">
      <c r="A1230" s="4">
        <v>41</v>
      </c>
      <c r="B1230" s="4" t="s">
        <v>6</v>
      </c>
      <c r="C1230" s="4" t="s">
        <v>12</v>
      </c>
      <c r="D1230" s="4" t="s">
        <v>43</v>
      </c>
      <c r="E1230" s="4">
        <v>13</v>
      </c>
      <c r="F1230" s="4">
        <v>140000</v>
      </c>
    </row>
    <row r="1231" spans="1:6" x14ac:dyDescent="0.25">
      <c r="A1231" s="4">
        <v>24</v>
      </c>
      <c r="B1231" s="4" t="s">
        <v>6</v>
      </c>
      <c r="C1231" s="4" t="s">
        <v>7</v>
      </c>
      <c r="D1231" s="4" t="s">
        <v>8</v>
      </c>
      <c r="E1231" s="4">
        <v>2</v>
      </c>
      <c r="F1231" s="4">
        <v>55000</v>
      </c>
    </row>
    <row r="1232" spans="1:6" x14ac:dyDescent="0.25">
      <c r="A1232" s="4">
        <v>32</v>
      </c>
      <c r="B1232" s="4" t="s">
        <v>9</v>
      </c>
      <c r="C1232" s="4" t="s">
        <v>10</v>
      </c>
      <c r="D1232" s="4" t="s">
        <v>27</v>
      </c>
      <c r="E1232" s="4">
        <v>7</v>
      </c>
      <c r="F1232" s="4">
        <v>90000</v>
      </c>
    </row>
    <row r="1233" spans="1:6" x14ac:dyDescent="0.25">
      <c r="A1233" s="4">
        <v>45</v>
      </c>
      <c r="B1233" s="4" t="s">
        <v>6</v>
      </c>
      <c r="C1233" s="4" t="s">
        <v>12</v>
      </c>
      <c r="D1233" s="4" t="s">
        <v>43</v>
      </c>
      <c r="E1233" s="4">
        <v>16</v>
      </c>
      <c r="F1233" s="4">
        <v>160000</v>
      </c>
    </row>
    <row r="1234" spans="1:6" x14ac:dyDescent="0.25">
      <c r="A1234" s="4">
        <v>28</v>
      </c>
      <c r="B1234" s="4" t="s">
        <v>9</v>
      </c>
      <c r="C1234" s="4" t="s">
        <v>7</v>
      </c>
      <c r="D1234" s="4" t="s">
        <v>197</v>
      </c>
      <c r="E1234" s="4">
        <v>4</v>
      </c>
      <c r="F1234" s="4">
        <v>60000</v>
      </c>
    </row>
    <row r="1235" spans="1:6" x14ac:dyDescent="0.25">
      <c r="A1235" s="4">
        <v>22</v>
      </c>
      <c r="B1235" s="4" t="s">
        <v>6</v>
      </c>
      <c r="C1235" s="4" t="s">
        <v>196</v>
      </c>
      <c r="D1235" s="4" t="s">
        <v>198</v>
      </c>
      <c r="E1235" s="4">
        <v>1</v>
      </c>
      <c r="F1235" s="4">
        <v>25000</v>
      </c>
    </row>
    <row r="1236" spans="1:6" x14ac:dyDescent="0.25">
      <c r="A1236" s="4">
        <v>36</v>
      </c>
      <c r="B1236" s="4" t="s">
        <v>6</v>
      </c>
      <c r="C1236" s="4" t="s">
        <v>7</v>
      </c>
      <c r="D1236" s="4" t="s">
        <v>26</v>
      </c>
      <c r="E1236" s="4">
        <v>8</v>
      </c>
      <c r="F1236" s="4">
        <v>100000</v>
      </c>
    </row>
    <row r="1237" spans="1:6" x14ac:dyDescent="0.25">
      <c r="A1237" s="4">
        <v>27</v>
      </c>
      <c r="B1237" s="4" t="s">
        <v>9</v>
      </c>
      <c r="C1237" s="4" t="s">
        <v>7</v>
      </c>
      <c r="D1237" s="4" t="s">
        <v>19</v>
      </c>
      <c r="E1237" s="4">
        <v>3</v>
      </c>
      <c r="F1237" s="4">
        <v>45000</v>
      </c>
    </row>
    <row r="1238" spans="1:6" x14ac:dyDescent="0.25">
      <c r="A1238" s="4">
        <v>42</v>
      </c>
      <c r="B1238" s="4" t="s">
        <v>6</v>
      </c>
      <c r="C1238" s="4" t="s">
        <v>12</v>
      </c>
      <c r="D1238" s="4" t="s">
        <v>43</v>
      </c>
      <c r="E1238" s="4">
        <v>14</v>
      </c>
      <c r="F1238" s="4">
        <v>140000</v>
      </c>
    </row>
    <row r="1239" spans="1:6" x14ac:dyDescent="0.25">
      <c r="A1239" s="4">
        <v>25</v>
      </c>
      <c r="B1239" s="4" t="s">
        <v>6</v>
      </c>
      <c r="C1239" s="4" t="s">
        <v>196</v>
      </c>
      <c r="D1239" s="4" t="s">
        <v>198</v>
      </c>
      <c r="E1239" s="4">
        <v>2</v>
      </c>
      <c r="F1239" s="4">
        <v>30000</v>
      </c>
    </row>
    <row r="1240" spans="1:6" x14ac:dyDescent="0.25">
      <c r="A1240" s="4">
        <v>39</v>
      </c>
      <c r="B1240" s="4" t="s">
        <v>9</v>
      </c>
      <c r="C1240" s="4" t="s">
        <v>10</v>
      </c>
      <c r="D1240" s="4" t="s">
        <v>27</v>
      </c>
      <c r="E1240" s="4">
        <v>11</v>
      </c>
      <c r="F1240" s="4">
        <v>120000</v>
      </c>
    </row>
    <row r="1241" spans="1:6" x14ac:dyDescent="0.25">
      <c r="A1241" s="4">
        <v>47</v>
      </c>
      <c r="B1241" s="4" t="s">
        <v>6</v>
      </c>
      <c r="C1241" s="4" t="s">
        <v>12</v>
      </c>
      <c r="D1241" s="4" t="s">
        <v>43</v>
      </c>
      <c r="E1241" s="4">
        <v>19</v>
      </c>
      <c r="F1241" s="4">
        <v>190000</v>
      </c>
    </row>
    <row r="1242" spans="1:6" x14ac:dyDescent="0.25">
      <c r="A1242" s="4">
        <v>40</v>
      </c>
      <c r="B1242" s="4" t="s">
        <v>9</v>
      </c>
      <c r="C1242" s="4" t="s">
        <v>10</v>
      </c>
      <c r="D1242" s="4" t="s">
        <v>199</v>
      </c>
      <c r="E1242" s="4">
        <v>12</v>
      </c>
      <c r="F1242" s="4">
        <v>130000</v>
      </c>
    </row>
    <row r="1243" spans="1:6" x14ac:dyDescent="0.25">
      <c r="A1243" s="4">
        <v>33</v>
      </c>
      <c r="B1243" s="4" t="s">
        <v>6</v>
      </c>
      <c r="C1243" s="4" t="s">
        <v>7</v>
      </c>
      <c r="D1243" s="4" t="s">
        <v>26</v>
      </c>
      <c r="E1243" s="4">
        <v>7</v>
      </c>
      <c r="F1243" s="4">
        <v>85000</v>
      </c>
    </row>
    <row r="1244" spans="1:6" x14ac:dyDescent="0.25">
      <c r="A1244" s="4">
        <v>29</v>
      </c>
      <c r="B1244" s="4" t="s">
        <v>9</v>
      </c>
      <c r="C1244" s="4" t="s">
        <v>196</v>
      </c>
      <c r="D1244" s="4" t="s">
        <v>198</v>
      </c>
      <c r="E1244" s="4">
        <v>1</v>
      </c>
      <c r="F1244" s="4">
        <v>25000</v>
      </c>
    </row>
    <row r="1245" spans="1:6" x14ac:dyDescent="0.25">
      <c r="A1245" s="4">
        <v>28</v>
      </c>
      <c r="B1245" s="4" t="s">
        <v>6</v>
      </c>
      <c r="C1245" s="4" t="s">
        <v>7</v>
      </c>
      <c r="D1245" s="4" t="s">
        <v>21</v>
      </c>
      <c r="E1245" s="4">
        <v>3</v>
      </c>
      <c r="F1245" s="4">
        <v>60000</v>
      </c>
    </row>
    <row r="1246" spans="1:6" x14ac:dyDescent="0.25">
      <c r="A1246" s="4">
        <v>36</v>
      </c>
      <c r="B1246" s="4" t="s">
        <v>9</v>
      </c>
      <c r="C1246" s="4" t="s">
        <v>10</v>
      </c>
      <c r="D1246" s="4" t="s">
        <v>19</v>
      </c>
      <c r="E1246" s="4">
        <v>9</v>
      </c>
      <c r="F1246" s="4">
        <v>100000</v>
      </c>
    </row>
    <row r="1247" spans="1:6" x14ac:dyDescent="0.25">
      <c r="A1247" s="4">
        <v>31</v>
      </c>
      <c r="B1247" s="4" t="s">
        <v>6</v>
      </c>
      <c r="C1247" s="4" t="s">
        <v>7</v>
      </c>
      <c r="D1247" s="4" t="s">
        <v>26</v>
      </c>
      <c r="E1247" s="4">
        <v>6</v>
      </c>
      <c r="F1247" s="4">
        <v>75000</v>
      </c>
    </row>
    <row r="1248" spans="1:6" x14ac:dyDescent="0.25">
      <c r="A1248" s="4">
        <v>26</v>
      </c>
      <c r="B1248" s="4" t="s">
        <v>6</v>
      </c>
      <c r="C1248" s="4" t="s">
        <v>196</v>
      </c>
      <c r="D1248" s="4" t="s">
        <v>198</v>
      </c>
      <c r="E1248" s="4">
        <v>2</v>
      </c>
      <c r="F1248" s="4">
        <v>30000</v>
      </c>
    </row>
    <row r="1249" spans="1:6" x14ac:dyDescent="0.25">
      <c r="A1249" s="4">
        <v>31</v>
      </c>
      <c r="B1249" s="4" t="s">
        <v>6</v>
      </c>
      <c r="C1249" s="4" t="s">
        <v>7</v>
      </c>
      <c r="D1249" s="4" t="s">
        <v>8</v>
      </c>
      <c r="E1249" s="4">
        <v>5</v>
      </c>
      <c r="F1249" s="4">
        <v>80000</v>
      </c>
    </row>
    <row r="1250" spans="1:6" x14ac:dyDescent="0.25">
      <c r="A1250" s="4">
        <v>27</v>
      </c>
      <c r="B1250" s="4" t="s">
        <v>9</v>
      </c>
      <c r="C1250" s="4" t="s">
        <v>10</v>
      </c>
      <c r="D1250" s="4" t="s">
        <v>27</v>
      </c>
      <c r="E1250" s="4">
        <v>3</v>
      </c>
      <c r="F1250" s="4">
        <v>60000</v>
      </c>
    </row>
    <row r="1251" spans="1:6" x14ac:dyDescent="0.25">
      <c r="A1251" s="4">
        <v>38</v>
      </c>
      <c r="B1251" s="4" t="s">
        <v>6</v>
      </c>
      <c r="C1251" s="4" t="s">
        <v>12</v>
      </c>
      <c r="D1251" s="4" t="s">
        <v>43</v>
      </c>
      <c r="E1251" s="4">
        <v>12</v>
      </c>
      <c r="F1251" s="4">
        <v>130000</v>
      </c>
    </row>
    <row r="1252" spans="1:6" x14ac:dyDescent="0.25">
      <c r="A1252" s="4">
        <v>29</v>
      </c>
      <c r="B1252" s="4" t="s">
        <v>9</v>
      </c>
      <c r="C1252" s="4" t="s">
        <v>7</v>
      </c>
      <c r="D1252" s="4" t="s">
        <v>197</v>
      </c>
      <c r="E1252" s="4">
        <v>2</v>
      </c>
      <c r="F1252" s="4">
        <v>45000</v>
      </c>
    </row>
    <row r="1253" spans="1:6" x14ac:dyDescent="0.25">
      <c r="A1253" s="4">
        <v>23</v>
      </c>
      <c r="B1253" s="4" t="s">
        <v>6</v>
      </c>
      <c r="C1253" s="4" t="s">
        <v>196</v>
      </c>
      <c r="D1253" s="4" t="s">
        <v>198</v>
      </c>
      <c r="E1253" s="4">
        <v>1</v>
      </c>
      <c r="F1253" s="4">
        <v>25000</v>
      </c>
    </row>
    <row r="1254" spans="1:6" x14ac:dyDescent="0.25">
      <c r="A1254" s="4">
        <v>32</v>
      </c>
      <c r="B1254" s="4" t="s">
        <v>9</v>
      </c>
      <c r="C1254" s="4" t="s">
        <v>10</v>
      </c>
      <c r="D1254" s="4" t="s">
        <v>21</v>
      </c>
      <c r="E1254" s="4">
        <v>7</v>
      </c>
      <c r="F1254" s="4">
        <v>90000</v>
      </c>
    </row>
    <row r="1255" spans="1:6" x14ac:dyDescent="0.25">
      <c r="A1255" s="4">
        <v>44</v>
      </c>
      <c r="B1255" s="4" t="s">
        <v>6</v>
      </c>
      <c r="C1255" s="4" t="s">
        <v>7</v>
      </c>
      <c r="D1255" s="4" t="s">
        <v>26</v>
      </c>
      <c r="E1255" s="4">
        <v>18</v>
      </c>
      <c r="F1255" s="4">
        <v>170000</v>
      </c>
    </row>
    <row r="1256" spans="1:6" x14ac:dyDescent="0.25">
      <c r="A1256" s="4">
        <v>26</v>
      </c>
      <c r="B1256" s="4" t="s">
        <v>9</v>
      </c>
      <c r="C1256" s="4" t="s">
        <v>7</v>
      </c>
      <c r="D1256" s="4" t="s">
        <v>19</v>
      </c>
      <c r="E1256" s="4">
        <v>2</v>
      </c>
      <c r="F1256" s="4">
        <v>40000</v>
      </c>
    </row>
    <row r="1257" spans="1:6" x14ac:dyDescent="0.25">
      <c r="A1257" s="4">
        <v>40</v>
      </c>
      <c r="B1257" s="4" t="s">
        <v>6</v>
      </c>
      <c r="C1257" s="4" t="s">
        <v>12</v>
      </c>
      <c r="D1257" s="4" t="s">
        <v>43</v>
      </c>
      <c r="E1257" s="4">
        <v>15</v>
      </c>
      <c r="F1257" s="4">
        <v>150000</v>
      </c>
    </row>
    <row r="1258" spans="1:6" x14ac:dyDescent="0.25">
      <c r="A1258" s="4">
        <v>33</v>
      </c>
      <c r="B1258" s="4" t="s">
        <v>9</v>
      </c>
      <c r="C1258" s="4" t="s">
        <v>7</v>
      </c>
      <c r="D1258" s="4" t="s">
        <v>199</v>
      </c>
      <c r="E1258" s="4">
        <v>8</v>
      </c>
      <c r="F1258" s="4">
        <v>95000</v>
      </c>
    </row>
    <row r="1259" spans="1:6" x14ac:dyDescent="0.25">
      <c r="A1259" s="4">
        <v>24</v>
      </c>
      <c r="B1259" s="4" t="s">
        <v>6</v>
      </c>
      <c r="C1259" s="4" t="s">
        <v>196</v>
      </c>
      <c r="D1259" s="4" t="s">
        <v>198</v>
      </c>
      <c r="E1259" s="4">
        <v>1</v>
      </c>
      <c r="F1259" s="4">
        <v>25000</v>
      </c>
    </row>
    <row r="1260" spans="1:6" x14ac:dyDescent="0.25">
      <c r="A1260" s="4">
        <v>35</v>
      </c>
      <c r="B1260" s="4" t="s">
        <v>9</v>
      </c>
      <c r="C1260" s="4" t="s">
        <v>10</v>
      </c>
      <c r="D1260" s="4" t="s">
        <v>27</v>
      </c>
      <c r="E1260" s="4">
        <v>10</v>
      </c>
      <c r="F1260" s="4">
        <v>110000</v>
      </c>
    </row>
    <row r="1261" spans="1:6" x14ac:dyDescent="0.25">
      <c r="A1261" s="4">
        <v>29</v>
      </c>
      <c r="B1261" s="4" t="s">
        <v>6</v>
      </c>
      <c r="C1261" s="4" t="s">
        <v>7</v>
      </c>
      <c r="D1261" s="4" t="s">
        <v>8</v>
      </c>
      <c r="E1261" s="4">
        <v>4</v>
      </c>
      <c r="F1261" s="4">
        <v>70000</v>
      </c>
    </row>
    <row r="1262" spans="1:6" x14ac:dyDescent="0.25">
      <c r="A1262" s="4">
        <v>49</v>
      </c>
      <c r="B1262" s="4" t="s">
        <v>6</v>
      </c>
      <c r="C1262" s="4" t="s">
        <v>12</v>
      </c>
      <c r="D1262" s="4" t="s">
        <v>43</v>
      </c>
      <c r="E1262" s="4">
        <v>22</v>
      </c>
      <c r="F1262" s="4">
        <v>220000</v>
      </c>
    </row>
    <row r="1263" spans="1:6" x14ac:dyDescent="0.25">
      <c r="A1263" s="4">
        <v>26</v>
      </c>
      <c r="B1263" s="4" t="s">
        <v>9</v>
      </c>
      <c r="C1263" s="4" t="s">
        <v>7</v>
      </c>
      <c r="D1263" s="4" t="s">
        <v>93</v>
      </c>
      <c r="E1263" s="4">
        <v>2</v>
      </c>
      <c r="F1263" s="4">
        <v>35000</v>
      </c>
    </row>
    <row r="1264" spans="1:6" x14ac:dyDescent="0.25">
      <c r="A1264" s="4">
        <v>41</v>
      </c>
      <c r="B1264" s="4" t="s">
        <v>9</v>
      </c>
      <c r="C1264" s="4" t="s">
        <v>10</v>
      </c>
      <c r="D1264" s="4" t="s">
        <v>199</v>
      </c>
      <c r="E1264" s="4">
        <v>13</v>
      </c>
      <c r="F1264" s="4">
        <v>140000</v>
      </c>
    </row>
    <row r="1265" spans="1:6" x14ac:dyDescent="0.25">
      <c r="A1265" s="4">
        <v>36</v>
      </c>
      <c r="B1265" s="4" t="s">
        <v>6</v>
      </c>
      <c r="C1265" s="4" t="s">
        <v>7</v>
      </c>
      <c r="D1265" s="4" t="s">
        <v>26</v>
      </c>
      <c r="E1265" s="4">
        <v>9</v>
      </c>
      <c r="F1265" s="4">
        <v>110000</v>
      </c>
    </row>
    <row r="1266" spans="1:6" x14ac:dyDescent="0.25">
      <c r="A1266" s="4">
        <v>28</v>
      </c>
      <c r="B1266" s="4" t="s">
        <v>9</v>
      </c>
      <c r="C1266" s="4" t="s">
        <v>196</v>
      </c>
      <c r="D1266" s="4" t="s">
        <v>198</v>
      </c>
      <c r="E1266" s="4">
        <v>1</v>
      </c>
      <c r="F1266" s="4">
        <v>25000</v>
      </c>
    </row>
    <row r="1267" spans="1:6" x14ac:dyDescent="0.25">
      <c r="A1267" s="4">
        <v>29</v>
      </c>
      <c r="B1267" s="4" t="s">
        <v>6</v>
      </c>
      <c r="C1267" s="4" t="s">
        <v>7</v>
      </c>
      <c r="D1267" s="4" t="s">
        <v>21</v>
      </c>
      <c r="E1267" s="4">
        <v>5</v>
      </c>
      <c r="F1267" s="4">
        <v>80000</v>
      </c>
    </row>
    <row r="1268" spans="1:6" x14ac:dyDescent="0.25">
      <c r="A1268" s="4">
        <v>39</v>
      </c>
      <c r="B1268" s="4" t="s">
        <v>9</v>
      </c>
      <c r="C1268" s="4" t="s">
        <v>10</v>
      </c>
      <c r="D1268" s="4" t="s">
        <v>19</v>
      </c>
      <c r="E1268" s="4">
        <v>11</v>
      </c>
      <c r="F1268" s="4">
        <v>120000</v>
      </c>
    </row>
    <row r="1269" spans="1:6" x14ac:dyDescent="0.25">
      <c r="A1269" s="4">
        <v>32</v>
      </c>
      <c r="B1269" s="4" t="s">
        <v>6</v>
      </c>
      <c r="C1269" s="4" t="s">
        <v>7</v>
      </c>
      <c r="D1269" s="4" t="s">
        <v>26</v>
      </c>
      <c r="E1269" s="4">
        <v>6</v>
      </c>
      <c r="F1269" s="4">
        <v>90000</v>
      </c>
    </row>
    <row r="1270" spans="1:6" x14ac:dyDescent="0.25">
      <c r="A1270" s="4">
        <v>28</v>
      </c>
      <c r="B1270" s="4" t="s">
        <v>9</v>
      </c>
      <c r="C1270" s="4" t="s">
        <v>10</v>
      </c>
      <c r="D1270" s="4" t="s">
        <v>197</v>
      </c>
      <c r="E1270" s="4">
        <v>2</v>
      </c>
      <c r="F1270" s="4">
        <v>45000</v>
      </c>
    </row>
    <row r="1271" spans="1:6" x14ac:dyDescent="0.25">
      <c r="A1271" s="4">
        <v>34</v>
      </c>
      <c r="B1271" s="4" t="s">
        <v>6</v>
      </c>
      <c r="C1271" s="4" t="s">
        <v>7</v>
      </c>
      <c r="D1271" s="4" t="s">
        <v>8</v>
      </c>
      <c r="E1271" s="4">
        <v>6</v>
      </c>
      <c r="F1271" s="4">
        <v>85000</v>
      </c>
    </row>
    <row r="1272" spans="1:6" x14ac:dyDescent="0.25">
      <c r="A1272" s="4">
        <v>31</v>
      </c>
      <c r="B1272" s="4" t="s">
        <v>9</v>
      </c>
      <c r="C1272" s="4" t="s">
        <v>10</v>
      </c>
      <c r="D1272" s="4" t="s">
        <v>27</v>
      </c>
      <c r="E1272" s="4">
        <v>4</v>
      </c>
      <c r="F1272" s="4">
        <v>62000</v>
      </c>
    </row>
    <row r="1273" spans="1:6" x14ac:dyDescent="0.25">
      <c r="A1273" s="4">
        <v>41</v>
      </c>
      <c r="B1273" s="4" t="s">
        <v>6</v>
      </c>
      <c r="C1273" s="4" t="s">
        <v>12</v>
      </c>
      <c r="D1273" s="4" t="s">
        <v>43</v>
      </c>
      <c r="E1273" s="4">
        <v>13</v>
      </c>
      <c r="F1273" s="4">
        <v>138000</v>
      </c>
    </row>
    <row r="1274" spans="1:6" x14ac:dyDescent="0.25">
      <c r="A1274" s="4">
        <v>27</v>
      </c>
      <c r="B1274" s="4" t="s">
        <v>9</v>
      </c>
      <c r="C1274" s="4" t="s">
        <v>7</v>
      </c>
      <c r="D1274" s="4" t="s">
        <v>197</v>
      </c>
      <c r="E1274" s="4">
        <v>2</v>
      </c>
      <c r="F1274" s="4">
        <v>47000</v>
      </c>
    </row>
    <row r="1275" spans="1:6" x14ac:dyDescent="0.25">
      <c r="A1275" s="4">
        <v>25</v>
      </c>
      <c r="B1275" s="4" t="s">
        <v>6</v>
      </c>
      <c r="C1275" s="4" t="s">
        <v>196</v>
      </c>
      <c r="D1275" s="4" t="s">
        <v>198</v>
      </c>
      <c r="E1275" s="4">
        <v>1</v>
      </c>
      <c r="F1275" s="4">
        <v>26000</v>
      </c>
    </row>
    <row r="1276" spans="1:6" x14ac:dyDescent="0.25">
      <c r="A1276" s="4">
        <v>33</v>
      </c>
      <c r="B1276" s="4" t="s">
        <v>9</v>
      </c>
      <c r="C1276" s="4" t="s">
        <v>10</v>
      </c>
      <c r="D1276" s="4" t="s">
        <v>21</v>
      </c>
      <c r="E1276" s="4">
        <v>8</v>
      </c>
      <c r="F1276" s="4">
        <v>95000</v>
      </c>
    </row>
    <row r="1277" spans="1:6" x14ac:dyDescent="0.25">
      <c r="A1277" s="4">
        <v>45</v>
      </c>
      <c r="B1277" s="4" t="s">
        <v>6</v>
      </c>
      <c r="C1277" s="4" t="s">
        <v>7</v>
      </c>
      <c r="D1277" s="4" t="s">
        <v>26</v>
      </c>
      <c r="E1277" s="4">
        <v>19</v>
      </c>
      <c r="F1277" s="4">
        <v>174000</v>
      </c>
    </row>
    <row r="1278" spans="1:6" x14ac:dyDescent="0.25">
      <c r="A1278" s="4">
        <v>28</v>
      </c>
      <c r="B1278" s="4" t="s">
        <v>9</v>
      </c>
      <c r="C1278" s="4" t="s">
        <v>7</v>
      </c>
      <c r="D1278" s="4" t="s">
        <v>19</v>
      </c>
      <c r="E1278" s="4">
        <v>2</v>
      </c>
      <c r="F1278" s="4">
        <v>41000</v>
      </c>
    </row>
    <row r="1279" spans="1:6" x14ac:dyDescent="0.25">
      <c r="A1279" s="4">
        <v>42</v>
      </c>
      <c r="B1279" s="4" t="s">
        <v>6</v>
      </c>
      <c r="C1279" s="4" t="s">
        <v>12</v>
      </c>
      <c r="D1279" s="4" t="s">
        <v>43</v>
      </c>
      <c r="E1279" s="4">
        <v>16</v>
      </c>
      <c r="F1279" s="4">
        <v>162000</v>
      </c>
    </row>
    <row r="1280" spans="1:6" x14ac:dyDescent="0.25">
      <c r="A1280" s="4">
        <v>34</v>
      </c>
      <c r="B1280" s="4" t="s">
        <v>9</v>
      </c>
      <c r="C1280" s="4" t="s">
        <v>7</v>
      </c>
      <c r="D1280" s="4" t="s">
        <v>199</v>
      </c>
      <c r="E1280" s="4">
        <v>9</v>
      </c>
      <c r="F1280" s="4">
        <v>99000</v>
      </c>
    </row>
    <row r="1281" spans="1:6" x14ac:dyDescent="0.25">
      <c r="A1281" s="4">
        <v>23</v>
      </c>
      <c r="B1281" s="4" t="s">
        <v>6</v>
      </c>
      <c r="C1281" s="4" t="s">
        <v>196</v>
      </c>
      <c r="D1281" s="4" t="s">
        <v>198</v>
      </c>
      <c r="E1281" s="4">
        <v>1</v>
      </c>
      <c r="F1281" s="4">
        <v>26000</v>
      </c>
    </row>
    <row r="1282" spans="1:6" x14ac:dyDescent="0.25">
      <c r="A1282" s="4">
        <v>36</v>
      </c>
      <c r="B1282" s="4" t="s">
        <v>9</v>
      </c>
      <c r="C1282" s="4" t="s">
        <v>10</v>
      </c>
      <c r="D1282" s="4" t="s">
        <v>27</v>
      </c>
      <c r="E1282" s="4">
        <v>11</v>
      </c>
      <c r="F1282" s="4">
        <v>117000</v>
      </c>
    </row>
    <row r="1283" spans="1:6" x14ac:dyDescent="0.25">
      <c r="A1283" s="4">
        <v>30</v>
      </c>
      <c r="B1283" s="4" t="s">
        <v>6</v>
      </c>
      <c r="C1283" s="4" t="s">
        <v>7</v>
      </c>
      <c r="D1283" s="4" t="s">
        <v>8</v>
      </c>
      <c r="E1283" s="4">
        <v>5</v>
      </c>
      <c r="F1283" s="4">
        <v>75000</v>
      </c>
    </row>
    <row r="1284" spans="1:6" x14ac:dyDescent="0.25">
      <c r="A1284" s="4">
        <v>50</v>
      </c>
      <c r="B1284" s="4" t="s">
        <v>6</v>
      </c>
      <c r="C1284" s="4" t="s">
        <v>12</v>
      </c>
      <c r="D1284" s="4" t="s">
        <v>43</v>
      </c>
      <c r="E1284" s="4">
        <v>23</v>
      </c>
      <c r="F1284" s="4">
        <v>225000</v>
      </c>
    </row>
    <row r="1285" spans="1:6" x14ac:dyDescent="0.25">
      <c r="A1285" s="4">
        <v>27</v>
      </c>
      <c r="B1285" s="4" t="s">
        <v>9</v>
      </c>
      <c r="C1285" s="4" t="s">
        <v>7</v>
      </c>
      <c r="D1285" s="4" t="s">
        <v>93</v>
      </c>
      <c r="E1285" s="4">
        <v>2</v>
      </c>
      <c r="F1285" s="4">
        <v>36000</v>
      </c>
    </row>
    <row r="1286" spans="1:6" x14ac:dyDescent="0.25">
      <c r="A1286" s="4">
        <v>43</v>
      </c>
      <c r="B1286" s="4" t="s">
        <v>9</v>
      </c>
      <c r="C1286" s="4" t="s">
        <v>10</v>
      </c>
      <c r="D1286" s="4" t="s">
        <v>199</v>
      </c>
      <c r="E1286" s="4">
        <v>14</v>
      </c>
      <c r="F1286" s="4">
        <v>146000</v>
      </c>
    </row>
    <row r="1287" spans="1:6" x14ac:dyDescent="0.25">
      <c r="A1287" s="4">
        <v>37</v>
      </c>
      <c r="B1287" s="4" t="s">
        <v>6</v>
      </c>
      <c r="C1287" s="4" t="s">
        <v>7</v>
      </c>
      <c r="D1287" s="4" t="s">
        <v>26</v>
      </c>
      <c r="E1287" s="4">
        <v>10</v>
      </c>
      <c r="F1287" s="4">
        <v>113000</v>
      </c>
    </row>
    <row r="1288" spans="1:6" x14ac:dyDescent="0.25">
      <c r="A1288" s="4">
        <v>29</v>
      </c>
      <c r="B1288" s="4" t="s">
        <v>9</v>
      </c>
      <c r="C1288" s="4" t="s">
        <v>196</v>
      </c>
      <c r="D1288" s="4" t="s">
        <v>198</v>
      </c>
      <c r="E1288" s="4">
        <v>1</v>
      </c>
      <c r="F1288" s="4">
        <v>26000</v>
      </c>
    </row>
    <row r="1289" spans="1:6" x14ac:dyDescent="0.25">
      <c r="A1289" s="4">
        <v>44</v>
      </c>
      <c r="B1289" s="4" t="s">
        <v>6</v>
      </c>
      <c r="C1289" s="4" t="s">
        <v>12</v>
      </c>
      <c r="D1289" s="4" t="s">
        <v>43</v>
      </c>
      <c r="E1289" s="4">
        <v>17</v>
      </c>
      <c r="F1289" s="4">
        <v>168000</v>
      </c>
    </row>
    <row r="1290" spans="1:6" x14ac:dyDescent="0.25">
      <c r="A1290" s="4">
        <v>30</v>
      </c>
      <c r="B1290" s="4" t="s">
        <v>6</v>
      </c>
      <c r="C1290" s="4" t="s">
        <v>7</v>
      </c>
      <c r="D1290" s="4" t="s">
        <v>21</v>
      </c>
      <c r="E1290" s="4">
        <v>6</v>
      </c>
      <c r="F1290" s="4">
        <v>85000</v>
      </c>
    </row>
    <row r="1291" spans="1:6" x14ac:dyDescent="0.25">
      <c r="A1291" s="4">
        <v>40</v>
      </c>
      <c r="B1291" s="4" t="s">
        <v>9</v>
      </c>
      <c r="C1291" s="4" t="s">
        <v>10</v>
      </c>
      <c r="D1291" s="4" t="s">
        <v>19</v>
      </c>
      <c r="E1291" s="4">
        <v>12</v>
      </c>
      <c r="F1291" s="4">
        <v>122000</v>
      </c>
    </row>
    <row r="1292" spans="1:6" x14ac:dyDescent="0.25">
      <c r="A1292" s="4">
        <v>33</v>
      </c>
      <c r="B1292" s="4" t="s">
        <v>6</v>
      </c>
      <c r="C1292" s="4" t="s">
        <v>7</v>
      </c>
      <c r="D1292" s="4" t="s">
        <v>26</v>
      </c>
      <c r="E1292" s="4">
        <v>7</v>
      </c>
      <c r="F1292" s="4">
        <v>96000</v>
      </c>
    </row>
    <row r="1293" spans="1:6" x14ac:dyDescent="0.25">
      <c r="A1293" s="4">
        <v>29</v>
      </c>
      <c r="B1293" s="4" t="s">
        <v>9</v>
      </c>
      <c r="C1293" s="4" t="s">
        <v>10</v>
      </c>
      <c r="D1293" s="4" t="s">
        <v>197</v>
      </c>
      <c r="E1293" s="4">
        <v>3</v>
      </c>
      <c r="F1293" s="4">
        <v>49000</v>
      </c>
    </row>
    <row r="1294" spans="1:6" x14ac:dyDescent="0.25">
      <c r="A1294" s="4">
        <v>43</v>
      </c>
      <c r="B1294" s="4" t="s">
        <v>6</v>
      </c>
      <c r="C1294" s="4" t="s">
        <v>12</v>
      </c>
      <c r="D1294" s="4" t="s">
        <v>43</v>
      </c>
      <c r="E1294" s="4">
        <v>16</v>
      </c>
      <c r="F1294" s="4">
        <v>162000</v>
      </c>
    </row>
    <row r="1295" spans="1:6" x14ac:dyDescent="0.25">
      <c r="A1295" s="4">
        <v>32</v>
      </c>
      <c r="B1295" s="4" t="s">
        <v>9</v>
      </c>
      <c r="C1295" s="4" t="s">
        <v>10</v>
      </c>
      <c r="D1295" s="4" t="s">
        <v>21</v>
      </c>
      <c r="E1295" s="4">
        <v>8</v>
      </c>
      <c r="F1295" s="4">
        <v>95000</v>
      </c>
    </row>
    <row r="1296" spans="1:6" x14ac:dyDescent="0.25">
      <c r="A1296" s="4">
        <v>24</v>
      </c>
      <c r="B1296" s="4" t="s">
        <v>6</v>
      </c>
      <c r="C1296" s="4" t="s">
        <v>196</v>
      </c>
      <c r="D1296" s="4" t="s">
        <v>198</v>
      </c>
      <c r="E1296" s="4">
        <v>1</v>
      </c>
      <c r="F1296" s="4">
        <v>26000</v>
      </c>
    </row>
    <row r="1297" spans="1:6" x14ac:dyDescent="0.25">
      <c r="A1297" s="4">
        <v>31</v>
      </c>
      <c r="B1297" s="4" t="s">
        <v>9</v>
      </c>
      <c r="C1297" s="4" t="s">
        <v>10</v>
      </c>
      <c r="D1297" s="4" t="s">
        <v>27</v>
      </c>
      <c r="E1297" s="4">
        <v>5</v>
      </c>
      <c r="F1297" s="4">
        <v>68000</v>
      </c>
    </row>
    <row r="1298" spans="1:6" x14ac:dyDescent="0.25">
      <c r="A1298" s="4">
        <v>39</v>
      </c>
      <c r="B1298" s="4" t="s">
        <v>6</v>
      </c>
      <c r="C1298" s="4" t="s">
        <v>7</v>
      </c>
      <c r="D1298" s="4" t="s">
        <v>26</v>
      </c>
      <c r="E1298" s="4">
        <v>13</v>
      </c>
      <c r="F1298" s="4">
        <v>127000</v>
      </c>
    </row>
    <row r="1299" spans="1:6" x14ac:dyDescent="0.25">
      <c r="A1299" s="4">
        <v>25</v>
      </c>
      <c r="B1299" s="4" t="s">
        <v>9</v>
      </c>
      <c r="C1299" s="4" t="s">
        <v>7</v>
      </c>
      <c r="D1299" s="4" t="s">
        <v>197</v>
      </c>
      <c r="E1299" s="4">
        <v>2</v>
      </c>
      <c r="F1299" s="4">
        <v>47000</v>
      </c>
    </row>
    <row r="1300" spans="1:6" x14ac:dyDescent="0.25">
      <c r="A1300" s="4">
        <v>41</v>
      </c>
      <c r="B1300" s="4" t="s">
        <v>6</v>
      </c>
      <c r="C1300" s="4" t="s">
        <v>12</v>
      </c>
      <c r="D1300" s="4" t="s">
        <v>43</v>
      </c>
      <c r="E1300" s="4">
        <v>15</v>
      </c>
      <c r="F1300" s="4">
        <v>155000</v>
      </c>
    </row>
    <row r="1301" spans="1:6" x14ac:dyDescent="0.25">
      <c r="A1301" s="4">
        <v>35</v>
      </c>
      <c r="B1301" s="4" t="s">
        <v>9</v>
      </c>
      <c r="C1301" s="4" t="s">
        <v>7</v>
      </c>
      <c r="D1301" s="4" t="s">
        <v>199</v>
      </c>
      <c r="E1301" s="4">
        <v>8</v>
      </c>
      <c r="F1301" s="4">
        <v>92000</v>
      </c>
    </row>
    <row r="1302" spans="1:6" x14ac:dyDescent="0.25">
      <c r="A1302" s="4">
        <v>26</v>
      </c>
      <c r="B1302" s="4" t="s">
        <v>6</v>
      </c>
      <c r="C1302" s="4" t="s">
        <v>196</v>
      </c>
      <c r="D1302" s="4" t="s">
        <v>198</v>
      </c>
      <c r="E1302" s="4">
        <v>1</v>
      </c>
      <c r="F1302" s="4">
        <v>26000</v>
      </c>
    </row>
    <row r="1303" spans="1:6" x14ac:dyDescent="0.25">
      <c r="A1303" s="4">
        <v>37</v>
      </c>
      <c r="B1303" s="4" t="s">
        <v>9</v>
      </c>
      <c r="C1303" s="4" t="s">
        <v>10</v>
      </c>
      <c r="D1303" s="4" t="s">
        <v>27</v>
      </c>
      <c r="E1303" s="4">
        <v>12</v>
      </c>
      <c r="F1303" s="4">
        <v>125000</v>
      </c>
    </row>
    <row r="1304" spans="1:6" x14ac:dyDescent="0.25">
      <c r="A1304" s="4">
        <v>29</v>
      </c>
      <c r="B1304" s="4" t="s">
        <v>6</v>
      </c>
      <c r="C1304" s="4" t="s">
        <v>7</v>
      </c>
      <c r="D1304" s="4" t="s">
        <v>8</v>
      </c>
      <c r="E1304" s="4">
        <v>4</v>
      </c>
      <c r="F1304" s="4">
        <v>71000</v>
      </c>
    </row>
    <row r="1305" spans="1:6" x14ac:dyDescent="0.25">
      <c r="A1305" s="4">
        <v>51</v>
      </c>
      <c r="B1305" s="4" t="s">
        <v>6</v>
      </c>
      <c r="C1305" s="4" t="s">
        <v>12</v>
      </c>
      <c r="D1305" s="4" t="s">
        <v>43</v>
      </c>
      <c r="E1305" s="4">
        <v>24</v>
      </c>
      <c r="F1305" s="4">
        <v>240000</v>
      </c>
    </row>
    <row r="1306" spans="1:6" x14ac:dyDescent="0.25">
      <c r="A1306" s="4">
        <v>28</v>
      </c>
      <c r="B1306" s="4" t="s">
        <v>9</v>
      </c>
      <c r="C1306" s="4" t="s">
        <v>7</v>
      </c>
      <c r="D1306" s="4" t="s">
        <v>93</v>
      </c>
      <c r="E1306" s="4">
        <v>2</v>
      </c>
      <c r="F1306" s="4">
        <v>36000</v>
      </c>
    </row>
    <row r="1307" spans="1:6" x14ac:dyDescent="0.25">
      <c r="A1307" s="4">
        <v>44</v>
      </c>
      <c r="B1307" s="4" t="s">
        <v>9</v>
      </c>
      <c r="C1307" s="4" t="s">
        <v>10</v>
      </c>
      <c r="D1307" s="4" t="s">
        <v>199</v>
      </c>
      <c r="E1307" s="4">
        <v>15</v>
      </c>
      <c r="F1307" s="4">
        <v>152000</v>
      </c>
    </row>
    <row r="1308" spans="1:6" x14ac:dyDescent="0.25">
      <c r="A1308" s="4">
        <v>38</v>
      </c>
      <c r="B1308" s="4" t="s">
        <v>6</v>
      </c>
      <c r="C1308" s="4" t="s">
        <v>7</v>
      </c>
      <c r="D1308" s="4" t="s">
        <v>26</v>
      </c>
      <c r="E1308" s="4">
        <v>11</v>
      </c>
      <c r="F1308" s="4">
        <v>119000</v>
      </c>
    </row>
    <row r="1309" spans="1:6" x14ac:dyDescent="0.25">
      <c r="A1309" s="4">
        <v>30</v>
      </c>
      <c r="B1309" s="4" t="s">
        <v>9</v>
      </c>
      <c r="C1309" s="4" t="s">
        <v>196</v>
      </c>
      <c r="D1309" s="4" t="s">
        <v>198</v>
      </c>
      <c r="E1309" s="4">
        <v>1</v>
      </c>
      <c r="F1309" s="4">
        <v>26000</v>
      </c>
    </row>
    <row r="1310" spans="1:6" x14ac:dyDescent="0.25">
      <c r="A1310" s="4">
        <v>45</v>
      </c>
      <c r="B1310" s="4" t="s">
        <v>6</v>
      </c>
      <c r="C1310" s="4" t="s">
        <v>12</v>
      </c>
      <c r="D1310" s="4" t="s">
        <v>43</v>
      </c>
      <c r="E1310" s="4">
        <v>19</v>
      </c>
      <c r="F1310" s="4">
        <v>190000</v>
      </c>
    </row>
    <row r="1311" spans="1:6" x14ac:dyDescent="0.25">
      <c r="A1311" s="4">
        <v>31</v>
      </c>
      <c r="B1311" s="4" t="s">
        <v>6</v>
      </c>
      <c r="C1311" s="4" t="s">
        <v>7</v>
      </c>
      <c r="D1311" s="4" t="s">
        <v>21</v>
      </c>
      <c r="E1311" s="4">
        <v>6</v>
      </c>
      <c r="F1311" s="4">
        <v>85000</v>
      </c>
    </row>
    <row r="1312" spans="1:6" x14ac:dyDescent="0.25">
      <c r="A1312" s="4">
        <v>41</v>
      </c>
      <c r="B1312" s="4" t="s">
        <v>9</v>
      </c>
      <c r="C1312" s="4" t="s">
        <v>10</v>
      </c>
      <c r="D1312" s="4" t="s">
        <v>19</v>
      </c>
      <c r="E1312" s="4">
        <v>13</v>
      </c>
      <c r="F1312" s="4">
        <v>131000</v>
      </c>
    </row>
    <row r="1313" spans="1:6" x14ac:dyDescent="0.25">
      <c r="A1313" s="4">
        <v>34</v>
      </c>
      <c r="B1313" s="4" t="s">
        <v>6</v>
      </c>
      <c r="C1313" s="4" t="s">
        <v>7</v>
      </c>
      <c r="D1313" s="4" t="s">
        <v>26</v>
      </c>
      <c r="E1313" s="4">
        <v>8</v>
      </c>
      <c r="F1313" s="4">
        <v>101000</v>
      </c>
    </row>
    <row r="1314" spans="1:6" x14ac:dyDescent="0.25">
      <c r="A1314" s="4">
        <v>30</v>
      </c>
      <c r="B1314" s="4" t="s">
        <v>9</v>
      </c>
      <c r="C1314" s="4" t="s">
        <v>10</v>
      </c>
      <c r="D1314" s="4" t="s">
        <v>197</v>
      </c>
      <c r="E1314" s="4">
        <v>3</v>
      </c>
      <c r="F1314" s="4">
        <v>49000</v>
      </c>
    </row>
    <row r="1315" spans="1:6" x14ac:dyDescent="0.25">
      <c r="A1315" s="4">
        <v>44</v>
      </c>
      <c r="B1315" s="4" t="s">
        <v>6</v>
      </c>
      <c r="C1315" s="4" t="s">
        <v>12</v>
      </c>
      <c r="D1315" s="4" t="s">
        <v>43</v>
      </c>
      <c r="E1315" s="4">
        <v>18</v>
      </c>
      <c r="F1315" s="4">
        <v>182000</v>
      </c>
    </row>
    <row r="1316" spans="1:6" x14ac:dyDescent="0.25">
      <c r="A1316" s="4">
        <v>27</v>
      </c>
      <c r="B1316" s="4" t="s">
        <v>6</v>
      </c>
      <c r="C1316" s="4" t="s">
        <v>7</v>
      </c>
      <c r="D1316" s="4" t="s">
        <v>21</v>
      </c>
      <c r="E1316" s="4">
        <v>3</v>
      </c>
      <c r="F1316" s="4">
        <v>62000</v>
      </c>
    </row>
    <row r="1317" spans="1:6" x14ac:dyDescent="0.25">
      <c r="A1317" s="4">
        <v>42</v>
      </c>
      <c r="B1317" s="4" t="s">
        <v>9</v>
      </c>
      <c r="C1317" s="4" t="s">
        <v>10</v>
      </c>
      <c r="D1317" s="4" t="s">
        <v>27</v>
      </c>
      <c r="E1317" s="4">
        <v>16</v>
      </c>
      <c r="F1317" s="4">
        <v>137000</v>
      </c>
    </row>
    <row r="1318" spans="1:6" x14ac:dyDescent="0.25">
      <c r="A1318" s="4">
        <v>35</v>
      </c>
      <c r="B1318" s="4" t="s">
        <v>6</v>
      </c>
      <c r="C1318" s="4" t="s">
        <v>12</v>
      </c>
      <c r="D1318" s="4" t="s">
        <v>43</v>
      </c>
      <c r="E1318" s="4">
        <v>9</v>
      </c>
      <c r="F1318" s="4">
        <v>112000</v>
      </c>
    </row>
    <row r="1319" spans="1:6" x14ac:dyDescent="0.25">
      <c r="A1319" s="4">
        <v>33</v>
      </c>
      <c r="B1319" s="4" t="s">
        <v>6</v>
      </c>
      <c r="C1319" s="4" t="s">
        <v>196</v>
      </c>
      <c r="D1319" s="4" t="s">
        <v>198</v>
      </c>
      <c r="E1319" s="4">
        <v>1</v>
      </c>
      <c r="F1319" s="4">
        <v>25000</v>
      </c>
    </row>
    <row r="1320" spans="1:6" x14ac:dyDescent="0.25">
      <c r="A1320" s="4">
        <v>36</v>
      </c>
      <c r="B1320" s="4" t="s">
        <v>9</v>
      </c>
      <c r="C1320" s="4" t="s">
        <v>7</v>
      </c>
      <c r="D1320" s="4" t="s">
        <v>26</v>
      </c>
      <c r="E1320" s="4">
        <v>7</v>
      </c>
      <c r="F1320" s="4">
        <v>91000</v>
      </c>
    </row>
    <row r="1321" spans="1:6" x14ac:dyDescent="0.25">
      <c r="A1321" s="4">
        <v>43</v>
      </c>
      <c r="B1321" s="4" t="s">
        <v>6</v>
      </c>
      <c r="C1321" s="4" t="s">
        <v>12</v>
      </c>
      <c r="D1321" s="4" t="s">
        <v>43</v>
      </c>
      <c r="E1321" s="4">
        <v>17</v>
      </c>
      <c r="F1321" s="4">
        <v>179000</v>
      </c>
    </row>
    <row r="1322" spans="1:6" x14ac:dyDescent="0.25">
      <c r="A1322" s="4">
        <v>31</v>
      </c>
      <c r="B1322" s="4" t="s">
        <v>9</v>
      </c>
      <c r="C1322" s="4" t="s">
        <v>7</v>
      </c>
      <c r="D1322" s="4" t="s">
        <v>8</v>
      </c>
      <c r="E1322" s="4">
        <v>5</v>
      </c>
      <c r="F1322" s="4">
        <v>74000</v>
      </c>
    </row>
    <row r="1323" spans="1:6" x14ac:dyDescent="0.25">
      <c r="A1323" s="4">
        <v>49</v>
      </c>
      <c r="B1323" s="4" t="s">
        <v>6</v>
      </c>
      <c r="C1323" s="4" t="s">
        <v>10</v>
      </c>
      <c r="D1323" s="4" t="s">
        <v>27</v>
      </c>
      <c r="E1323" s="4">
        <v>23</v>
      </c>
      <c r="F1323" s="4">
        <v>228000</v>
      </c>
    </row>
    <row r="1324" spans="1:6" x14ac:dyDescent="0.25">
      <c r="A1324" s="4">
        <v>28</v>
      </c>
      <c r="B1324" s="4" t="s">
        <v>9</v>
      </c>
      <c r="C1324" s="4" t="s">
        <v>7</v>
      </c>
      <c r="D1324" s="4" t="s">
        <v>93</v>
      </c>
      <c r="E1324" s="4">
        <v>2</v>
      </c>
      <c r="F1324" s="4">
        <v>37000</v>
      </c>
    </row>
    <row r="1325" spans="1:6" x14ac:dyDescent="0.25">
      <c r="A1325" s="4">
        <v>45</v>
      </c>
      <c r="B1325" s="4" t="s">
        <v>9</v>
      </c>
      <c r="C1325" s="4" t="s">
        <v>12</v>
      </c>
      <c r="D1325" s="4" t="s">
        <v>43</v>
      </c>
      <c r="E1325" s="4">
        <v>19</v>
      </c>
      <c r="F1325" s="4">
        <v>193000</v>
      </c>
    </row>
    <row r="1326" spans="1:6" x14ac:dyDescent="0.25">
      <c r="A1326" s="4">
        <v>30</v>
      </c>
      <c r="B1326" s="4" t="s">
        <v>9</v>
      </c>
      <c r="C1326" s="4" t="s">
        <v>196</v>
      </c>
      <c r="D1326" s="4" t="s">
        <v>198</v>
      </c>
      <c r="E1326" s="4">
        <v>1</v>
      </c>
      <c r="F1326" s="4">
        <v>25000</v>
      </c>
    </row>
    <row r="1327" spans="1:6" x14ac:dyDescent="0.25">
      <c r="A1327" s="4">
        <v>45</v>
      </c>
      <c r="B1327" s="4" t="s">
        <v>6</v>
      </c>
      <c r="C1327" s="4" t="s">
        <v>10</v>
      </c>
      <c r="D1327" s="4" t="s">
        <v>27</v>
      </c>
      <c r="E1327" s="4">
        <v>20</v>
      </c>
      <c r="F1327" s="4">
        <v>204000</v>
      </c>
    </row>
    <row r="1328" spans="1:6" x14ac:dyDescent="0.25">
      <c r="A1328" s="4">
        <v>27</v>
      </c>
      <c r="B1328" s="4" t="s">
        <v>9</v>
      </c>
      <c r="C1328" s="4" t="s">
        <v>7</v>
      </c>
      <c r="D1328" s="4" t="s">
        <v>21</v>
      </c>
      <c r="E1328" s="4">
        <v>3</v>
      </c>
      <c r="F1328" s="4">
        <v>61000</v>
      </c>
    </row>
    <row r="1329" spans="1:6" x14ac:dyDescent="0.25">
      <c r="A1329" s="4">
        <v>41</v>
      </c>
      <c r="B1329" s="4" t="s">
        <v>6</v>
      </c>
      <c r="C1329" s="4" t="s">
        <v>12</v>
      </c>
      <c r="D1329" s="4" t="s">
        <v>43</v>
      </c>
      <c r="E1329" s="4">
        <v>15</v>
      </c>
      <c r="F1329" s="4">
        <v>157000</v>
      </c>
    </row>
    <row r="1330" spans="1:6" x14ac:dyDescent="0.25">
      <c r="A1330" s="4">
        <v>35</v>
      </c>
      <c r="B1330" s="4" t="s">
        <v>9</v>
      </c>
      <c r="C1330" s="4" t="s">
        <v>10</v>
      </c>
      <c r="D1330" s="4" t="s">
        <v>199</v>
      </c>
      <c r="E1330" s="4">
        <v>8</v>
      </c>
      <c r="F1330" s="4">
        <v>92000</v>
      </c>
    </row>
    <row r="1331" spans="1:6" x14ac:dyDescent="0.25">
      <c r="A1331" s="4">
        <v>26</v>
      </c>
      <c r="B1331" s="4" t="s">
        <v>6</v>
      </c>
      <c r="C1331" s="4" t="s">
        <v>7</v>
      </c>
      <c r="D1331" s="4" t="s">
        <v>8</v>
      </c>
      <c r="E1331" s="4">
        <v>1</v>
      </c>
      <c r="F1331" s="4">
        <v>52000</v>
      </c>
    </row>
    <row r="1332" spans="1:6" x14ac:dyDescent="0.25">
      <c r="A1332" s="4">
        <v>30</v>
      </c>
      <c r="B1332" s="4" t="s">
        <v>9</v>
      </c>
      <c r="C1332" s="4" t="s">
        <v>7</v>
      </c>
      <c r="D1332" s="4" t="s">
        <v>19</v>
      </c>
      <c r="E1332" s="4">
        <v>4</v>
      </c>
      <c r="F1332" s="4">
        <v>58000</v>
      </c>
    </row>
    <row r="1333" spans="1:6" x14ac:dyDescent="0.25">
      <c r="A1333" s="4">
        <v>48</v>
      </c>
      <c r="B1333" s="4" t="s">
        <v>6</v>
      </c>
      <c r="C1333" s="4" t="s">
        <v>12</v>
      </c>
      <c r="D1333" s="4" t="s">
        <v>43</v>
      </c>
      <c r="E1333" s="4">
        <v>22</v>
      </c>
      <c r="F1333" s="4">
        <v>219000</v>
      </c>
    </row>
    <row r="1334" spans="1:6" x14ac:dyDescent="0.25">
      <c r="A1334" s="4">
        <v>32</v>
      </c>
      <c r="B1334" s="4" t="s">
        <v>9</v>
      </c>
      <c r="C1334" s="4" t="s">
        <v>10</v>
      </c>
      <c r="D1334" s="4" t="s">
        <v>27</v>
      </c>
      <c r="E1334" s="4">
        <v>6</v>
      </c>
      <c r="F1334" s="4">
        <v>77000</v>
      </c>
    </row>
    <row r="1335" spans="1:6" x14ac:dyDescent="0.25">
      <c r="A1335" s="4">
        <v>34</v>
      </c>
      <c r="B1335" s="4" t="s">
        <v>6</v>
      </c>
      <c r="C1335" s="4" t="s">
        <v>7</v>
      </c>
      <c r="D1335" s="4" t="s">
        <v>26</v>
      </c>
      <c r="E1335" s="4">
        <v>8</v>
      </c>
      <c r="F1335" s="4">
        <v>104000</v>
      </c>
    </row>
    <row r="1336" spans="1:6" x14ac:dyDescent="0.25">
      <c r="A1336" s="4">
        <v>31</v>
      </c>
      <c r="B1336" s="4" t="s">
        <v>9</v>
      </c>
      <c r="C1336" s="4" t="s">
        <v>196</v>
      </c>
      <c r="D1336" s="4" t="s">
        <v>198</v>
      </c>
      <c r="E1336" s="4">
        <v>1</v>
      </c>
      <c r="F1336" s="4">
        <v>25000</v>
      </c>
    </row>
    <row r="1337" spans="1:6" x14ac:dyDescent="0.25">
      <c r="A1337" s="4">
        <v>44</v>
      </c>
      <c r="B1337" s="4" t="s">
        <v>9</v>
      </c>
      <c r="C1337" s="4" t="s">
        <v>12</v>
      </c>
      <c r="D1337" s="4" t="s">
        <v>43</v>
      </c>
      <c r="E1337" s="4">
        <v>18</v>
      </c>
      <c r="F1337" s="4">
        <v>183000</v>
      </c>
    </row>
    <row r="1338" spans="1:6" x14ac:dyDescent="0.25">
      <c r="A1338" s="4">
        <v>31</v>
      </c>
      <c r="B1338" s="4" t="s">
        <v>9</v>
      </c>
      <c r="C1338" s="4" t="s">
        <v>10</v>
      </c>
      <c r="D1338" s="4" t="s">
        <v>181</v>
      </c>
      <c r="E1338" s="4">
        <v>6</v>
      </c>
      <c r="F1338" s="4">
        <v>95000</v>
      </c>
    </row>
    <row r="1339" spans="1:6" x14ac:dyDescent="0.25">
      <c r="A1339" s="4">
        <v>28</v>
      </c>
      <c r="B1339" s="4" t="s">
        <v>6</v>
      </c>
      <c r="C1339" s="4" t="s">
        <v>7</v>
      </c>
      <c r="D1339" s="4" t="s">
        <v>98</v>
      </c>
      <c r="E1339" s="4">
        <v>2</v>
      </c>
      <c r="F1339" s="4">
        <v>45000</v>
      </c>
    </row>
    <row r="1340" spans="1:6" x14ac:dyDescent="0.25">
      <c r="A1340" s="4">
        <v>29</v>
      </c>
      <c r="B1340" s="4" t="s">
        <v>9</v>
      </c>
      <c r="C1340" s="4" t="s">
        <v>10</v>
      </c>
      <c r="D1340" s="4" t="s">
        <v>115</v>
      </c>
      <c r="E1340" s="4">
        <v>4</v>
      </c>
      <c r="F1340" s="4">
        <v>70000</v>
      </c>
    </row>
    <row r="1341" spans="1:6" x14ac:dyDescent="0.25">
      <c r="A1341" s="4">
        <v>35</v>
      </c>
      <c r="B1341" s="4" t="s">
        <v>6</v>
      </c>
      <c r="C1341" s="4" t="s">
        <v>12</v>
      </c>
      <c r="D1341" s="4" t="s">
        <v>144</v>
      </c>
      <c r="E1341" s="4">
        <v>10</v>
      </c>
      <c r="F1341" s="4">
        <v>110000</v>
      </c>
    </row>
    <row r="1342" spans="1:6" x14ac:dyDescent="0.25">
      <c r="A1342" s="4">
        <v>26</v>
      </c>
      <c r="B1342" s="4" t="s">
        <v>9</v>
      </c>
      <c r="C1342" s="4" t="s">
        <v>196</v>
      </c>
      <c r="D1342" s="4" t="s">
        <v>74</v>
      </c>
      <c r="E1342" s="4">
        <v>1</v>
      </c>
      <c r="F1342" s="4">
        <v>35000</v>
      </c>
    </row>
    <row r="1343" spans="1:6" x14ac:dyDescent="0.25">
      <c r="A1343" s="4">
        <v>32</v>
      </c>
      <c r="B1343" s="4" t="s">
        <v>6</v>
      </c>
      <c r="C1343" s="4" t="s">
        <v>7</v>
      </c>
      <c r="D1343" s="4" t="s">
        <v>112</v>
      </c>
      <c r="E1343" s="4">
        <v>5</v>
      </c>
      <c r="F1343" s="4">
        <v>60000</v>
      </c>
    </row>
    <row r="1344" spans="1:6" x14ac:dyDescent="0.25">
      <c r="A1344" s="4">
        <v>27</v>
      </c>
      <c r="B1344" s="4" t="s">
        <v>9</v>
      </c>
      <c r="C1344" s="4" t="s">
        <v>10</v>
      </c>
      <c r="D1344" s="4" t="s">
        <v>74</v>
      </c>
      <c r="E1344" s="4">
        <v>2</v>
      </c>
      <c r="F1344" s="4">
        <v>50000</v>
      </c>
    </row>
    <row r="1345" spans="1:6" x14ac:dyDescent="0.25">
      <c r="A1345" s="4">
        <v>39</v>
      </c>
      <c r="B1345" s="4" t="s">
        <v>6</v>
      </c>
      <c r="C1345" s="4" t="s">
        <v>10</v>
      </c>
      <c r="D1345" s="4" t="s">
        <v>181</v>
      </c>
      <c r="E1345" s="4">
        <v>12</v>
      </c>
      <c r="F1345" s="4">
        <v>120000</v>
      </c>
    </row>
    <row r="1346" spans="1:6" x14ac:dyDescent="0.25">
      <c r="A1346" s="4">
        <v>23</v>
      </c>
      <c r="B1346" s="4" t="s">
        <v>9</v>
      </c>
      <c r="C1346" s="4" t="s">
        <v>7</v>
      </c>
      <c r="D1346" s="4" t="s">
        <v>112</v>
      </c>
      <c r="E1346" s="4">
        <v>1</v>
      </c>
      <c r="F1346" s="4">
        <v>32000</v>
      </c>
    </row>
    <row r="1347" spans="1:6" x14ac:dyDescent="0.25">
      <c r="A1347" s="4">
        <v>30</v>
      </c>
      <c r="B1347" s="4" t="s">
        <v>6</v>
      </c>
      <c r="C1347" s="4" t="s">
        <v>7</v>
      </c>
      <c r="D1347" s="4" t="s">
        <v>74</v>
      </c>
      <c r="E1347" s="4">
        <v>4</v>
      </c>
      <c r="F1347" s="4">
        <v>65000</v>
      </c>
    </row>
    <row r="1348" spans="1:6" x14ac:dyDescent="0.25">
      <c r="A1348" s="4">
        <v>26</v>
      </c>
      <c r="B1348" s="4" t="s">
        <v>9</v>
      </c>
      <c r="C1348" s="4" t="s">
        <v>7</v>
      </c>
      <c r="D1348" s="4" t="s">
        <v>148</v>
      </c>
      <c r="E1348" s="4">
        <v>1</v>
      </c>
      <c r="F1348" s="4">
        <v>35000</v>
      </c>
    </row>
    <row r="1349" spans="1:6" x14ac:dyDescent="0.25">
      <c r="A1349" s="4">
        <v>42</v>
      </c>
      <c r="B1349" s="4" t="s">
        <v>6</v>
      </c>
      <c r="C1349" s="4" t="s">
        <v>12</v>
      </c>
      <c r="D1349" s="4" t="s">
        <v>144</v>
      </c>
      <c r="E1349" s="4">
        <v>14</v>
      </c>
      <c r="F1349" s="4">
        <v>130000</v>
      </c>
    </row>
    <row r="1350" spans="1:6" x14ac:dyDescent="0.25">
      <c r="A1350" s="4">
        <v>34</v>
      </c>
      <c r="B1350" s="4" t="s">
        <v>9</v>
      </c>
      <c r="C1350" s="4" t="s">
        <v>10</v>
      </c>
      <c r="D1350" s="4" t="s">
        <v>181</v>
      </c>
      <c r="E1350" s="4">
        <v>9</v>
      </c>
      <c r="F1350" s="4">
        <v>95000</v>
      </c>
    </row>
    <row r="1351" spans="1:6" x14ac:dyDescent="0.25">
      <c r="A1351" s="4">
        <v>28</v>
      </c>
      <c r="B1351" s="4" t="s">
        <v>6</v>
      </c>
      <c r="C1351" s="4" t="s">
        <v>196</v>
      </c>
      <c r="D1351" s="4" t="s">
        <v>200</v>
      </c>
      <c r="E1351" s="4">
        <v>2</v>
      </c>
      <c r="F1351" s="4">
        <v>43000</v>
      </c>
    </row>
    <row r="1352" spans="1:6" x14ac:dyDescent="0.25">
      <c r="A1352" s="4">
        <v>31</v>
      </c>
      <c r="B1352" s="4" t="s">
        <v>9</v>
      </c>
      <c r="C1352" s="4" t="s">
        <v>7</v>
      </c>
      <c r="D1352" s="4" t="s">
        <v>148</v>
      </c>
      <c r="E1352" s="4">
        <v>4</v>
      </c>
      <c r="F1352" s="4">
        <v>50000</v>
      </c>
    </row>
    <row r="1353" spans="1:6" x14ac:dyDescent="0.25">
      <c r="A1353" s="4">
        <v>29</v>
      </c>
      <c r="B1353" s="4" t="s">
        <v>6</v>
      </c>
      <c r="C1353" s="4" t="s">
        <v>7</v>
      </c>
      <c r="D1353" s="4" t="s">
        <v>74</v>
      </c>
      <c r="E1353" s="4">
        <v>3</v>
      </c>
      <c r="F1353" s="4">
        <v>60000</v>
      </c>
    </row>
    <row r="1354" spans="1:6" x14ac:dyDescent="0.25">
      <c r="A1354" s="4">
        <v>35</v>
      </c>
      <c r="B1354" s="4" t="s">
        <v>9</v>
      </c>
      <c r="C1354" s="4" t="s">
        <v>10</v>
      </c>
      <c r="D1354" s="4" t="s">
        <v>115</v>
      </c>
      <c r="E1354" s="4">
        <v>8</v>
      </c>
      <c r="F1354" s="4">
        <v>80000</v>
      </c>
    </row>
    <row r="1355" spans="1:6" x14ac:dyDescent="0.25">
      <c r="A1355" s="4">
        <v>26</v>
      </c>
      <c r="B1355" s="4" t="s">
        <v>6</v>
      </c>
      <c r="C1355" s="4" t="s">
        <v>10</v>
      </c>
      <c r="D1355" s="4" t="s">
        <v>98</v>
      </c>
      <c r="E1355" s="4">
        <v>2</v>
      </c>
      <c r="F1355" s="4">
        <v>48000</v>
      </c>
    </row>
    <row r="1356" spans="1:6" x14ac:dyDescent="0.25">
      <c r="A1356" s="4">
        <v>40</v>
      </c>
      <c r="B1356" s="4" t="s">
        <v>9</v>
      </c>
      <c r="C1356" s="4" t="s">
        <v>12</v>
      </c>
      <c r="D1356" s="4" t="s">
        <v>181</v>
      </c>
      <c r="E1356" s="4">
        <v>13</v>
      </c>
      <c r="F1356" s="4">
        <v>125000</v>
      </c>
    </row>
    <row r="1357" spans="1:6" x14ac:dyDescent="0.25">
      <c r="A1357" s="4">
        <v>34</v>
      </c>
      <c r="B1357" s="4" t="s">
        <v>6</v>
      </c>
      <c r="C1357" s="4" t="s">
        <v>7</v>
      </c>
      <c r="D1357" s="4" t="s">
        <v>74</v>
      </c>
      <c r="E1357" s="4">
        <v>7</v>
      </c>
      <c r="F1357" s="4">
        <v>85000</v>
      </c>
    </row>
    <row r="1358" spans="1:6" x14ac:dyDescent="0.25">
      <c r="A1358" s="4">
        <v>26</v>
      </c>
      <c r="B1358" s="4" t="s">
        <v>9</v>
      </c>
      <c r="C1358" s="4" t="s">
        <v>7</v>
      </c>
      <c r="D1358" s="4" t="s">
        <v>112</v>
      </c>
      <c r="E1358" s="4">
        <v>2</v>
      </c>
      <c r="F1358" s="4">
        <v>42000</v>
      </c>
    </row>
    <row r="1359" spans="1:6" x14ac:dyDescent="0.25">
      <c r="A1359" s="4">
        <v>29</v>
      </c>
      <c r="B1359" s="4" t="s">
        <v>6</v>
      </c>
      <c r="C1359" s="4" t="s">
        <v>10</v>
      </c>
      <c r="D1359" s="4" t="s">
        <v>115</v>
      </c>
      <c r="E1359" s="4">
        <v>4</v>
      </c>
      <c r="F1359" s="4">
        <v>70000</v>
      </c>
    </row>
    <row r="1360" spans="1:6" x14ac:dyDescent="0.25">
      <c r="A1360" s="4">
        <v>25</v>
      </c>
      <c r="B1360" s="4" t="s">
        <v>9</v>
      </c>
      <c r="C1360" s="4" t="s">
        <v>196</v>
      </c>
      <c r="D1360" s="4" t="s">
        <v>201</v>
      </c>
      <c r="E1360" s="4">
        <v>1</v>
      </c>
      <c r="F1360" s="4">
        <v>32000</v>
      </c>
    </row>
    <row r="1361" spans="1:6" x14ac:dyDescent="0.25">
      <c r="A1361" s="4">
        <v>33</v>
      </c>
      <c r="B1361" s="4" t="s">
        <v>6</v>
      </c>
      <c r="C1361" s="4" t="s">
        <v>10</v>
      </c>
      <c r="D1361" s="4" t="s">
        <v>74</v>
      </c>
      <c r="E1361" s="4">
        <v>6</v>
      </c>
      <c r="F1361" s="4">
        <v>80000</v>
      </c>
    </row>
    <row r="1362" spans="1:6" x14ac:dyDescent="0.25">
      <c r="A1362" s="4">
        <v>27</v>
      </c>
      <c r="B1362" s="4" t="s">
        <v>9</v>
      </c>
      <c r="C1362" s="4" t="s">
        <v>7</v>
      </c>
      <c r="D1362" s="4" t="s">
        <v>112</v>
      </c>
      <c r="E1362" s="4">
        <v>2</v>
      </c>
      <c r="F1362" s="4">
        <v>42000</v>
      </c>
    </row>
    <row r="1363" spans="1:6" x14ac:dyDescent="0.25">
      <c r="A1363" s="4">
        <v>31</v>
      </c>
      <c r="B1363" s="4" t="s">
        <v>6</v>
      </c>
      <c r="C1363" s="4" t="s">
        <v>12</v>
      </c>
      <c r="D1363" s="4" t="s">
        <v>144</v>
      </c>
      <c r="E1363" s="4">
        <v>7</v>
      </c>
      <c r="F1363" s="4">
        <v>90000</v>
      </c>
    </row>
    <row r="1364" spans="1:6" x14ac:dyDescent="0.25">
      <c r="A1364" s="4">
        <v>24</v>
      </c>
      <c r="B1364" s="4" t="s">
        <v>6</v>
      </c>
      <c r="C1364" s="4" t="s">
        <v>7</v>
      </c>
      <c r="D1364" s="4" t="s">
        <v>98</v>
      </c>
      <c r="E1364" s="4">
        <v>1</v>
      </c>
      <c r="F1364" s="4">
        <v>40000</v>
      </c>
    </row>
    <row r="1365" spans="1:6" x14ac:dyDescent="0.25">
      <c r="A1365" s="4">
        <v>42</v>
      </c>
      <c r="B1365" s="4" t="s">
        <v>9</v>
      </c>
      <c r="C1365" s="4" t="s">
        <v>10</v>
      </c>
      <c r="D1365" s="4" t="s">
        <v>115</v>
      </c>
      <c r="E1365" s="4">
        <v>12</v>
      </c>
      <c r="F1365" s="4">
        <v>110000</v>
      </c>
    </row>
    <row r="1366" spans="1:6" x14ac:dyDescent="0.25">
      <c r="A1366" s="4">
        <v>34</v>
      </c>
      <c r="B1366" s="4" t="s">
        <v>6</v>
      </c>
      <c r="C1366" s="4" t="s">
        <v>10</v>
      </c>
      <c r="D1366" s="4" t="s">
        <v>181</v>
      </c>
      <c r="E1366" s="4">
        <v>10</v>
      </c>
      <c r="F1366" s="4">
        <v>105000</v>
      </c>
    </row>
    <row r="1367" spans="1:6" x14ac:dyDescent="0.25">
      <c r="A1367" s="4">
        <v>28</v>
      </c>
      <c r="B1367" s="4" t="s">
        <v>9</v>
      </c>
      <c r="C1367" s="4" t="s">
        <v>7</v>
      </c>
      <c r="D1367" s="4" t="s">
        <v>112</v>
      </c>
      <c r="E1367" s="4">
        <v>3</v>
      </c>
      <c r="F1367" s="4">
        <v>50000</v>
      </c>
    </row>
    <row r="1368" spans="1:6" x14ac:dyDescent="0.25">
      <c r="A1368" s="4">
        <v>33</v>
      </c>
      <c r="B1368" s="4" t="s">
        <v>6</v>
      </c>
      <c r="C1368" s="4" t="s">
        <v>12</v>
      </c>
      <c r="D1368" s="4" t="s">
        <v>181</v>
      </c>
      <c r="E1368" s="4">
        <v>8</v>
      </c>
      <c r="F1368" s="4">
        <v>95000</v>
      </c>
    </row>
    <row r="1369" spans="1:6" x14ac:dyDescent="0.25">
      <c r="A1369" s="4">
        <v>29</v>
      </c>
      <c r="B1369" s="4" t="s">
        <v>9</v>
      </c>
      <c r="C1369" s="4" t="s">
        <v>7</v>
      </c>
      <c r="D1369" s="4" t="s">
        <v>74</v>
      </c>
      <c r="E1369" s="4">
        <v>3</v>
      </c>
      <c r="F1369" s="4">
        <v>60000</v>
      </c>
    </row>
    <row r="1370" spans="1:6" x14ac:dyDescent="0.25">
      <c r="A1370" s="4">
        <v>25</v>
      </c>
      <c r="B1370" s="4" t="s">
        <v>6</v>
      </c>
      <c r="C1370" s="4" t="s">
        <v>196</v>
      </c>
      <c r="D1370" s="4" t="s">
        <v>112</v>
      </c>
      <c r="E1370" s="4">
        <v>2</v>
      </c>
      <c r="F1370" s="4">
        <v>40000</v>
      </c>
    </row>
    <row r="1371" spans="1:6" x14ac:dyDescent="0.25">
      <c r="A1371" s="4">
        <v>26</v>
      </c>
      <c r="B1371" s="4" t="s">
        <v>9</v>
      </c>
      <c r="C1371" s="4" t="s">
        <v>10</v>
      </c>
      <c r="D1371" s="4" t="s">
        <v>115</v>
      </c>
      <c r="E1371" s="4">
        <v>2</v>
      </c>
      <c r="F1371" s="4">
        <v>55000</v>
      </c>
    </row>
    <row r="1372" spans="1:6" x14ac:dyDescent="0.25">
      <c r="A1372" s="4">
        <v>30</v>
      </c>
      <c r="B1372" s="4" t="s">
        <v>6</v>
      </c>
      <c r="C1372" s="4" t="s">
        <v>7</v>
      </c>
      <c r="D1372" s="4" t="s">
        <v>74</v>
      </c>
      <c r="E1372" s="4">
        <v>5</v>
      </c>
      <c r="F1372" s="4">
        <v>70000</v>
      </c>
    </row>
    <row r="1373" spans="1:6" x14ac:dyDescent="0.25">
      <c r="A1373" s="4">
        <v>24</v>
      </c>
      <c r="B1373" s="4" t="s">
        <v>9</v>
      </c>
      <c r="C1373" s="4" t="s">
        <v>196</v>
      </c>
      <c r="D1373" s="4" t="s">
        <v>201</v>
      </c>
      <c r="E1373" s="4">
        <v>1</v>
      </c>
      <c r="F1373" s="4">
        <v>32000</v>
      </c>
    </row>
    <row r="1374" spans="1:6" x14ac:dyDescent="0.25">
      <c r="A1374" s="4">
        <v>31</v>
      </c>
      <c r="B1374" s="4" t="s">
        <v>6</v>
      </c>
      <c r="C1374" s="4" t="s">
        <v>10</v>
      </c>
      <c r="D1374" s="4" t="s">
        <v>181</v>
      </c>
      <c r="E1374" s="4">
        <v>7</v>
      </c>
      <c r="F1374" s="4">
        <v>90000</v>
      </c>
    </row>
    <row r="1375" spans="1:6" x14ac:dyDescent="0.25">
      <c r="A1375" s="4">
        <v>27</v>
      </c>
      <c r="B1375" s="4" t="s">
        <v>9</v>
      </c>
      <c r="C1375" s="4" t="s">
        <v>7</v>
      </c>
      <c r="D1375" s="4" t="s">
        <v>74</v>
      </c>
      <c r="E1375" s="4">
        <v>2</v>
      </c>
      <c r="F1375" s="4">
        <v>50000</v>
      </c>
    </row>
    <row r="1376" spans="1:6" x14ac:dyDescent="0.25">
      <c r="A1376" s="4">
        <v>26</v>
      </c>
      <c r="B1376" s="4" t="s">
        <v>9</v>
      </c>
      <c r="C1376" s="4" t="s">
        <v>7</v>
      </c>
      <c r="D1376" s="4" t="s">
        <v>112</v>
      </c>
      <c r="E1376" s="4">
        <v>1</v>
      </c>
      <c r="F1376" s="4">
        <v>32000</v>
      </c>
    </row>
    <row r="1377" spans="1:6" x14ac:dyDescent="0.25">
      <c r="A1377" s="4">
        <v>32</v>
      </c>
      <c r="B1377" s="4" t="s">
        <v>6</v>
      </c>
      <c r="C1377" s="4" t="s">
        <v>10</v>
      </c>
      <c r="D1377" s="4" t="s">
        <v>74</v>
      </c>
      <c r="E1377" s="4">
        <v>6</v>
      </c>
      <c r="F1377" s="4">
        <v>80000</v>
      </c>
    </row>
    <row r="1378" spans="1:6" x14ac:dyDescent="0.25">
      <c r="A1378" s="4">
        <v>25</v>
      </c>
      <c r="B1378" s="4" t="s">
        <v>6</v>
      </c>
      <c r="C1378" s="4" t="s">
        <v>196</v>
      </c>
      <c r="D1378" s="4" t="s">
        <v>74</v>
      </c>
      <c r="E1378" s="4">
        <v>2</v>
      </c>
      <c r="F1378" s="4">
        <v>45000</v>
      </c>
    </row>
    <row r="1379" spans="1:6" x14ac:dyDescent="0.25">
      <c r="A1379" s="4">
        <v>33</v>
      </c>
      <c r="B1379" s="4" t="s">
        <v>9</v>
      </c>
      <c r="C1379" s="4" t="s">
        <v>7</v>
      </c>
      <c r="D1379" s="4" t="s">
        <v>112</v>
      </c>
      <c r="E1379" s="4">
        <v>7</v>
      </c>
      <c r="F1379" s="4">
        <v>65000</v>
      </c>
    </row>
    <row r="1380" spans="1:6" x14ac:dyDescent="0.25">
      <c r="A1380" s="4">
        <v>27</v>
      </c>
      <c r="B1380" s="4" t="s">
        <v>6</v>
      </c>
      <c r="C1380" s="4" t="s">
        <v>10</v>
      </c>
      <c r="D1380" s="4" t="s">
        <v>74</v>
      </c>
      <c r="E1380" s="4">
        <v>2</v>
      </c>
      <c r="F1380" s="4">
        <v>50000</v>
      </c>
    </row>
    <row r="1381" spans="1:6" x14ac:dyDescent="0.25">
      <c r="A1381" s="4">
        <v>28</v>
      </c>
      <c r="B1381" s="4" t="s">
        <v>9</v>
      </c>
      <c r="C1381" s="4" t="s">
        <v>7</v>
      </c>
      <c r="D1381" s="4" t="s">
        <v>148</v>
      </c>
      <c r="E1381" s="4">
        <v>3</v>
      </c>
      <c r="F1381" s="4">
        <v>45000</v>
      </c>
    </row>
    <row r="1382" spans="1:6" x14ac:dyDescent="0.25">
      <c r="A1382" s="4">
        <v>34</v>
      </c>
      <c r="B1382" s="4" t="s">
        <v>6</v>
      </c>
      <c r="C1382" s="4" t="s">
        <v>12</v>
      </c>
      <c r="D1382" s="4" t="s">
        <v>181</v>
      </c>
      <c r="E1382" s="4">
        <v>9</v>
      </c>
      <c r="F1382" s="4">
        <v>95000</v>
      </c>
    </row>
    <row r="1383" spans="1:6" x14ac:dyDescent="0.25">
      <c r="A1383" s="4">
        <v>30</v>
      </c>
      <c r="B1383" s="4" t="s">
        <v>9</v>
      </c>
      <c r="C1383" s="4" t="s">
        <v>7</v>
      </c>
      <c r="D1383" s="4" t="s">
        <v>74</v>
      </c>
      <c r="E1383" s="4">
        <v>4</v>
      </c>
      <c r="F1383" s="4">
        <v>65000</v>
      </c>
    </row>
    <row r="1384" spans="1:6" x14ac:dyDescent="0.25">
      <c r="A1384" s="4">
        <v>26</v>
      </c>
      <c r="B1384" s="4" t="s">
        <v>6</v>
      </c>
      <c r="C1384" s="4" t="s">
        <v>7</v>
      </c>
      <c r="D1384" s="4" t="s">
        <v>148</v>
      </c>
      <c r="E1384" s="4">
        <v>2</v>
      </c>
      <c r="F1384" s="4">
        <v>38000</v>
      </c>
    </row>
    <row r="1385" spans="1:6" x14ac:dyDescent="0.25">
      <c r="A1385" s="4">
        <v>42</v>
      </c>
      <c r="B1385" s="4" t="s">
        <v>9</v>
      </c>
      <c r="C1385" s="4" t="s">
        <v>10</v>
      </c>
      <c r="D1385" s="4" t="s">
        <v>144</v>
      </c>
      <c r="E1385" s="4">
        <v>13</v>
      </c>
      <c r="F1385" s="4">
        <v>125000</v>
      </c>
    </row>
    <row r="1386" spans="1:6" x14ac:dyDescent="0.25">
      <c r="A1386" s="4">
        <v>34</v>
      </c>
      <c r="B1386" s="4" t="s">
        <v>6</v>
      </c>
      <c r="C1386" s="4" t="s">
        <v>10</v>
      </c>
      <c r="D1386" s="4" t="s">
        <v>74</v>
      </c>
      <c r="E1386" s="4">
        <v>8</v>
      </c>
      <c r="F1386" s="4">
        <v>90000</v>
      </c>
    </row>
    <row r="1387" spans="1:6" x14ac:dyDescent="0.25">
      <c r="A1387" s="4">
        <v>28</v>
      </c>
      <c r="B1387" s="4" t="s">
        <v>9</v>
      </c>
      <c r="C1387" s="4" t="s">
        <v>196</v>
      </c>
      <c r="D1387" s="4" t="s">
        <v>200</v>
      </c>
      <c r="E1387" s="4">
        <v>2</v>
      </c>
      <c r="F1387" s="4">
        <v>43000</v>
      </c>
    </row>
    <row r="1388" spans="1:6" x14ac:dyDescent="0.25">
      <c r="A1388" s="4">
        <v>31</v>
      </c>
      <c r="B1388" s="4" t="s">
        <v>6</v>
      </c>
      <c r="C1388" s="4" t="s">
        <v>7</v>
      </c>
      <c r="D1388" s="4" t="s">
        <v>112</v>
      </c>
      <c r="E1388" s="4">
        <v>5</v>
      </c>
      <c r="F1388" s="4">
        <v>60000</v>
      </c>
    </row>
    <row r="1389" spans="1:6" x14ac:dyDescent="0.25">
      <c r="A1389" s="4">
        <v>29</v>
      </c>
      <c r="B1389" s="4" t="s">
        <v>9</v>
      </c>
      <c r="C1389" s="4" t="s">
        <v>10</v>
      </c>
      <c r="D1389" s="4" t="s">
        <v>74</v>
      </c>
      <c r="E1389" s="4">
        <v>3</v>
      </c>
      <c r="F1389" s="4">
        <v>60000</v>
      </c>
    </row>
    <row r="1390" spans="1:6" x14ac:dyDescent="0.25">
      <c r="A1390" s="4">
        <v>26</v>
      </c>
      <c r="B1390" s="4" t="s">
        <v>9</v>
      </c>
      <c r="C1390" s="4" t="s">
        <v>7</v>
      </c>
      <c r="D1390" s="4" t="s">
        <v>74</v>
      </c>
      <c r="E1390" s="4">
        <v>1</v>
      </c>
      <c r="F1390" s="4">
        <v>35000</v>
      </c>
    </row>
    <row r="1391" spans="1:6" x14ac:dyDescent="0.25">
      <c r="A1391" s="4">
        <v>32</v>
      </c>
      <c r="B1391" s="4" t="s">
        <v>6</v>
      </c>
      <c r="C1391" s="4" t="s">
        <v>10</v>
      </c>
      <c r="D1391" s="4" t="s">
        <v>181</v>
      </c>
      <c r="E1391" s="4">
        <v>6</v>
      </c>
      <c r="F1391" s="4">
        <v>95000</v>
      </c>
    </row>
    <row r="1392" spans="1:6" x14ac:dyDescent="0.25">
      <c r="A1392" s="4">
        <v>27</v>
      </c>
      <c r="B1392" s="4" t="s">
        <v>9</v>
      </c>
      <c r="C1392" s="4" t="s">
        <v>10</v>
      </c>
      <c r="D1392" s="4" t="s">
        <v>112</v>
      </c>
      <c r="E1392" s="4">
        <v>2</v>
      </c>
      <c r="F1392" s="4">
        <v>42000</v>
      </c>
    </row>
    <row r="1393" spans="1:6" x14ac:dyDescent="0.25">
      <c r="A1393" s="4">
        <v>39</v>
      </c>
      <c r="B1393" s="4" t="s">
        <v>6</v>
      </c>
      <c r="C1393" s="4" t="s">
        <v>10</v>
      </c>
      <c r="D1393" s="4" t="s">
        <v>115</v>
      </c>
      <c r="E1393" s="4">
        <v>11</v>
      </c>
      <c r="F1393" s="4">
        <v>100000</v>
      </c>
    </row>
    <row r="1394" spans="1:6" x14ac:dyDescent="0.25">
      <c r="A1394" s="4">
        <v>23</v>
      </c>
      <c r="B1394" s="4" t="s">
        <v>9</v>
      </c>
      <c r="C1394" s="4" t="s">
        <v>7</v>
      </c>
      <c r="D1394" s="4" t="s">
        <v>148</v>
      </c>
      <c r="E1394" s="4">
        <v>1</v>
      </c>
      <c r="F1394" s="4">
        <v>32000</v>
      </c>
    </row>
    <row r="1395" spans="1:6" x14ac:dyDescent="0.25">
      <c r="A1395" s="4">
        <v>42</v>
      </c>
      <c r="B1395" s="4" t="s">
        <v>6</v>
      </c>
      <c r="C1395" s="4" t="s">
        <v>12</v>
      </c>
      <c r="D1395" s="4" t="s">
        <v>181</v>
      </c>
      <c r="E1395" s="4">
        <v>14</v>
      </c>
      <c r="F1395" s="4">
        <v>130000</v>
      </c>
    </row>
    <row r="1396" spans="1:6" x14ac:dyDescent="0.25">
      <c r="A1396" s="4">
        <v>28</v>
      </c>
      <c r="B1396" s="4" t="s">
        <v>6</v>
      </c>
      <c r="C1396" s="4" t="s">
        <v>196</v>
      </c>
      <c r="D1396" s="4" t="s">
        <v>98</v>
      </c>
      <c r="E1396" s="4">
        <v>2</v>
      </c>
      <c r="F1396" s="4">
        <v>43000</v>
      </c>
    </row>
    <row r="1397" spans="1:6" x14ac:dyDescent="0.25">
      <c r="A1397" s="4">
        <v>25</v>
      </c>
      <c r="B1397" s="4" t="s">
        <v>9</v>
      </c>
      <c r="C1397" s="4" t="s">
        <v>196</v>
      </c>
      <c r="D1397" s="4" t="s">
        <v>148</v>
      </c>
      <c r="E1397" s="4">
        <v>1</v>
      </c>
      <c r="F1397" s="4">
        <v>32000</v>
      </c>
    </row>
    <row r="1398" spans="1:6" x14ac:dyDescent="0.25">
      <c r="A1398" s="4">
        <v>31</v>
      </c>
      <c r="B1398" s="4" t="s">
        <v>9</v>
      </c>
      <c r="C1398" s="4" t="s">
        <v>7</v>
      </c>
      <c r="D1398" s="4" t="s">
        <v>148</v>
      </c>
      <c r="E1398" s="4">
        <v>4</v>
      </c>
      <c r="F1398" s="4">
        <v>500</v>
      </c>
    </row>
    <row r="1399" spans="1:6" x14ac:dyDescent="0.25">
      <c r="A1399" s="4">
        <v>27</v>
      </c>
      <c r="B1399" s="4" t="s">
        <v>9</v>
      </c>
      <c r="C1399" s="4" t="s">
        <v>7</v>
      </c>
      <c r="D1399" s="4" t="s">
        <v>139</v>
      </c>
      <c r="E1399" s="4">
        <v>1</v>
      </c>
      <c r="F1399" s="4">
        <v>45000</v>
      </c>
    </row>
    <row r="1400" spans="1:6" x14ac:dyDescent="0.25">
      <c r="A1400" s="4">
        <v>33</v>
      </c>
      <c r="B1400" s="4" t="s">
        <v>6</v>
      </c>
      <c r="C1400" s="4" t="s">
        <v>10</v>
      </c>
      <c r="D1400" s="4" t="s">
        <v>67</v>
      </c>
      <c r="E1400" s="4">
        <v>8</v>
      </c>
      <c r="F1400" s="4">
        <v>120000</v>
      </c>
    </row>
    <row r="1401" spans="1:6" x14ac:dyDescent="0.25">
      <c r="A1401" s="4">
        <v>29</v>
      </c>
      <c r="B1401" s="4" t="s">
        <v>9</v>
      </c>
      <c r="C1401" s="4" t="s">
        <v>7</v>
      </c>
      <c r="D1401" s="4" t="s">
        <v>19</v>
      </c>
      <c r="E1401" s="4">
        <v>3</v>
      </c>
      <c r="F1401" s="4">
        <v>55000</v>
      </c>
    </row>
    <row r="1402" spans="1:6" x14ac:dyDescent="0.25">
      <c r="A1402" s="4">
        <v>31</v>
      </c>
      <c r="B1402" s="4" t="s">
        <v>6</v>
      </c>
      <c r="C1402" s="4" t="s">
        <v>7</v>
      </c>
      <c r="D1402" s="4" t="s">
        <v>122</v>
      </c>
      <c r="E1402" s="4">
        <v>5</v>
      </c>
      <c r="F1402" s="4">
        <v>70000</v>
      </c>
    </row>
    <row r="1403" spans="1:6" x14ac:dyDescent="0.25">
      <c r="A1403" s="4">
        <v>38</v>
      </c>
      <c r="B1403" s="4" t="s">
        <v>9</v>
      </c>
      <c r="C1403" s="4" t="s">
        <v>12</v>
      </c>
      <c r="D1403" s="4" t="s">
        <v>120</v>
      </c>
      <c r="E1403" s="4">
        <v>12</v>
      </c>
      <c r="F1403" s="4">
        <v>140000</v>
      </c>
    </row>
    <row r="1404" spans="1:6" x14ac:dyDescent="0.25">
      <c r="A1404" s="4">
        <v>25</v>
      </c>
      <c r="B1404" s="4" t="s">
        <v>6</v>
      </c>
      <c r="C1404" s="4" t="s">
        <v>196</v>
      </c>
      <c r="D1404" s="4" t="s">
        <v>198</v>
      </c>
      <c r="E1404" s="4">
        <v>1</v>
      </c>
      <c r="F1404" s="4">
        <v>30000</v>
      </c>
    </row>
    <row r="1405" spans="1:6" x14ac:dyDescent="0.25">
      <c r="A1405" s="4">
        <v>32</v>
      </c>
      <c r="B1405" s="4" t="s">
        <v>9</v>
      </c>
      <c r="C1405" s="4" t="s">
        <v>10</v>
      </c>
      <c r="D1405" s="4" t="s">
        <v>78</v>
      </c>
      <c r="E1405" s="4">
        <v>7</v>
      </c>
      <c r="F1405" s="4">
        <v>100000</v>
      </c>
    </row>
    <row r="1406" spans="1:6" x14ac:dyDescent="0.25">
      <c r="A1406" s="4">
        <v>27</v>
      </c>
      <c r="B1406" s="4" t="s">
        <v>6</v>
      </c>
      <c r="C1406" s="4" t="s">
        <v>7</v>
      </c>
      <c r="D1406" s="4" t="s">
        <v>123</v>
      </c>
      <c r="E1406" s="4">
        <v>2</v>
      </c>
      <c r="F1406" s="4">
        <v>50000</v>
      </c>
    </row>
    <row r="1407" spans="1:6" x14ac:dyDescent="0.25">
      <c r="A1407" s="4">
        <v>29</v>
      </c>
      <c r="B1407" s="4" t="s">
        <v>9</v>
      </c>
      <c r="C1407" s="4" t="s">
        <v>7</v>
      </c>
      <c r="D1407" s="4" t="s">
        <v>122</v>
      </c>
      <c r="E1407" s="4">
        <v>3</v>
      </c>
      <c r="F1407" s="4">
        <v>55000</v>
      </c>
    </row>
    <row r="1408" spans="1:6" x14ac:dyDescent="0.25">
      <c r="A1408" s="4">
        <v>35</v>
      </c>
      <c r="B1408" s="4" t="s">
        <v>6</v>
      </c>
      <c r="C1408" s="4" t="s">
        <v>12</v>
      </c>
      <c r="D1408" s="4" t="s">
        <v>120</v>
      </c>
      <c r="E1408" s="4">
        <v>10</v>
      </c>
      <c r="F1408" s="4">
        <v>130000</v>
      </c>
    </row>
    <row r="1409" spans="1:6" x14ac:dyDescent="0.25">
      <c r="A1409" s="4">
        <v>26</v>
      </c>
      <c r="B1409" s="4" t="s">
        <v>9</v>
      </c>
      <c r="C1409" s="4" t="s">
        <v>7</v>
      </c>
      <c r="D1409" s="4" t="s">
        <v>139</v>
      </c>
      <c r="E1409" s="4">
        <v>1</v>
      </c>
      <c r="F1409" s="4">
        <v>45000</v>
      </c>
    </row>
    <row r="1410" spans="1:6" x14ac:dyDescent="0.25">
      <c r="A1410" s="4">
        <v>28</v>
      </c>
      <c r="B1410" s="4" t="s">
        <v>9</v>
      </c>
      <c r="C1410" s="4" t="s">
        <v>7</v>
      </c>
      <c r="D1410" s="4" t="s">
        <v>139</v>
      </c>
      <c r="E1410" s="4">
        <v>2</v>
      </c>
      <c r="F1410" s="4">
        <v>48000</v>
      </c>
    </row>
    <row r="1411" spans="1:6" x14ac:dyDescent="0.25">
      <c r="A1411" s="4">
        <v>36</v>
      </c>
      <c r="B1411" s="4" t="s">
        <v>6</v>
      </c>
      <c r="C1411" s="4" t="s">
        <v>10</v>
      </c>
      <c r="D1411" s="4" t="s">
        <v>67</v>
      </c>
      <c r="E1411" s="4">
        <v>9</v>
      </c>
      <c r="F1411" s="4">
        <v>125000</v>
      </c>
    </row>
    <row r="1412" spans="1:6" x14ac:dyDescent="0.25">
      <c r="A1412" s="4">
        <v>30</v>
      </c>
      <c r="B1412" s="4" t="s">
        <v>9</v>
      </c>
      <c r="C1412" s="4" t="s">
        <v>7</v>
      </c>
      <c r="D1412" s="4" t="s">
        <v>19</v>
      </c>
      <c r="E1412" s="4">
        <v>4</v>
      </c>
      <c r="F1412" s="4">
        <v>57000</v>
      </c>
    </row>
    <row r="1413" spans="1:6" x14ac:dyDescent="0.25">
      <c r="A1413" s="4">
        <v>32</v>
      </c>
      <c r="B1413" s="4" t="s">
        <v>6</v>
      </c>
      <c r="C1413" s="4" t="s">
        <v>7</v>
      </c>
      <c r="D1413" s="4" t="s">
        <v>122</v>
      </c>
      <c r="E1413" s="4">
        <v>6</v>
      </c>
      <c r="F1413" s="4">
        <v>72000</v>
      </c>
    </row>
    <row r="1414" spans="1:6" x14ac:dyDescent="0.25">
      <c r="A1414" s="4">
        <v>39</v>
      </c>
      <c r="B1414" s="4" t="s">
        <v>9</v>
      </c>
      <c r="C1414" s="4" t="s">
        <v>12</v>
      </c>
      <c r="D1414" s="4" t="s">
        <v>120</v>
      </c>
      <c r="E1414" s="4">
        <v>13</v>
      </c>
      <c r="F1414" s="4">
        <v>145000</v>
      </c>
    </row>
    <row r="1415" spans="1:6" x14ac:dyDescent="0.25">
      <c r="A1415" s="4">
        <v>26</v>
      </c>
      <c r="B1415" s="4" t="s">
        <v>6</v>
      </c>
      <c r="C1415" s="4" t="s">
        <v>196</v>
      </c>
      <c r="D1415" s="4" t="s">
        <v>198</v>
      </c>
      <c r="E1415" s="4">
        <v>2</v>
      </c>
      <c r="F1415" s="4">
        <v>31000</v>
      </c>
    </row>
    <row r="1416" spans="1:6" x14ac:dyDescent="0.25">
      <c r="A1416" s="4">
        <v>33</v>
      </c>
      <c r="B1416" s="4" t="s">
        <v>9</v>
      </c>
      <c r="C1416" s="4" t="s">
        <v>10</v>
      </c>
      <c r="D1416" s="4" t="s">
        <v>78</v>
      </c>
      <c r="E1416" s="4">
        <v>8</v>
      </c>
      <c r="F1416" s="4">
        <v>105000</v>
      </c>
    </row>
    <row r="1417" spans="1:6" x14ac:dyDescent="0.25">
      <c r="A1417" s="4">
        <v>28</v>
      </c>
      <c r="B1417" s="4" t="s">
        <v>6</v>
      </c>
      <c r="C1417" s="4" t="s">
        <v>7</v>
      </c>
      <c r="D1417" s="4" t="s">
        <v>123</v>
      </c>
      <c r="E1417" s="4">
        <v>3</v>
      </c>
      <c r="F1417" s="4">
        <v>52000</v>
      </c>
    </row>
    <row r="1418" spans="1:6" x14ac:dyDescent="0.25">
      <c r="A1418" s="4">
        <v>30</v>
      </c>
      <c r="B1418" s="4" t="s">
        <v>9</v>
      </c>
      <c r="C1418" s="4" t="s">
        <v>7</v>
      </c>
      <c r="D1418" s="4" t="s">
        <v>122</v>
      </c>
      <c r="E1418" s="4">
        <v>4</v>
      </c>
      <c r="F1418" s="4">
        <v>57000</v>
      </c>
    </row>
    <row r="1419" spans="1:6" x14ac:dyDescent="0.25">
      <c r="A1419" s="4">
        <v>36</v>
      </c>
      <c r="B1419" s="4" t="s">
        <v>6</v>
      </c>
      <c r="C1419" s="4" t="s">
        <v>12</v>
      </c>
      <c r="D1419" s="4" t="s">
        <v>120</v>
      </c>
      <c r="E1419" s="4">
        <v>11</v>
      </c>
      <c r="F1419" s="4">
        <v>135000</v>
      </c>
    </row>
    <row r="1420" spans="1:6" x14ac:dyDescent="0.25">
      <c r="A1420" s="4">
        <v>27</v>
      </c>
      <c r="B1420" s="4" t="s">
        <v>9</v>
      </c>
      <c r="C1420" s="4" t="s">
        <v>7</v>
      </c>
      <c r="D1420" s="4" t="s">
        <v>139</v>
      </c>
      <c r="E1420" s="4">
        <v>2</v>
      </c>
      <c r="F1420" s="4">
        <v>48000</v>
      </c>
    </row>
    <row r="1421" spans="1:6" x14ac:dyDescent="0.25">
      <c r="A1421" s="4">
        <v>34</v>
      </c>
      <c r="B1421" s="4" t="s">
        <v>6</v>
      </c>
      <c r="C1421" s="4" t="s">
        <v>10</v>
      </c>
      <c r="D1421" s="4" t="s">
        <v>67</v>
      </c>
      <c r="E1421" s="4">
        <v>9</v>
      </c>
      <c r="F1421" s="4">
        <v>125000</v>
      </c>
    </row>
    <row r="1422" spans="1:6" x14ac:dyDescent="0.25">
      <c r="A1422" s="4">
        <v>26</v>
      </c>
      <c r="B1422" s="4" t="s">
        <v>6</v>
      </c>
      <c r="C1422" s="4" t="s">
        <v>7</v>
      </c>
      <c r="D1422" s="4" t="s">
        <v>124</v>
      </c>
      <c r="E1422" s="4">
        <v>5</v>
      </c>
      <c r="F1422" s="4">
        <v>85000</v>
      </c>
    </row>
    <row r="1423" spans="1:6" x14ac:dyDescent="0.25">
      <c r="A1423" s="4">
        <v>28</v>
      </c>
      <c r="B1423" s="4" t="s">
        <v>9</v>
      </c>
      <c r="C1423" s="4" t="s">
        <v>10</v>
      </c>
      <c r="D1423" s="4" t="s">
        <v>27</v>
      </c>
      <c r="E1423" s="4">
        <v>7</v>
      </c>
      <c r="F1423" s="4">
        <v>110000</v>
      </c>
    </row>
    <row r="1424" spans="1:6" x14ac:dyDescent="0.25">
      <c r="A1424" s="4">
        <v>34</v>
      </c>
      <c r="B1424" s="4" t="s">
        <v>6</v>
      </c>
      <c r="C1424" s="4" t="s">
        <v>12</v>
      </c>
      <c r="D1424" s="4" t="s">
        <v>57</v>
      </c>
      <c r="E1424" s="4">
        <v>12</v>
      </c>
      <c r="F1424" s="4">
        <v>170000</v>
      </c>
    </row>
    <row r="1425" spans="1:6" x14ac:dyDescent="0.25">
      <c r="A1425" s="4">
        <v>31</v>
      </c>
      <c r="B1425" s="4" t="s">
        <v>6</v>
      </c>
      <c r="C1425" s="4" t="s">
        <v>7</v>
      </c>
      <c r="D1425" s="4" t="s">
        <v>30</v>
      </c>
      <c r="E1425" s="4">
        <v>9</v>
      </c>
      <c r="F1425" s="4">
        <v>140000</v>
      </c>
    </row>
    <row r="1426" spans="1:6" x14ac:dyDescent="0.25">
      <c r="A1426" s="4">
        <v>24</v>
      </c>
      <c r="B1426" s="4" t="s">
        <v>9</v>
      </c>
      <c r="C1426" s="4" t="s">
        <v>196</v>
      </c>
      <c r="D1426" s="4" t="s">
        <v>14</v>
      </c>
      <c r="E1426" s="4">
        <v>1</v>
      </c>
      <c r="F1426" s="4">
        <v>30000</v>
      </c>
    </row>
    <row r="1427" spans="1:6" x14ac:dyDescent="0.25">
      <c r="A1427" s="4">
        <v>29</v>
      </c>
      <c r="B1427" s="4" t="s">
        <v>6</v>
      </c>
      <c r="C1427" s="4" t="s">
        <v>7</v>
      </c>
      <c r="D1427" s="4" t="s">
        <v>69</v>
      </c>
      <c r="E1427" s="4">
        <v>6</v>
      </c>
      <c r="F1427" s="4">
        <v>95000</v>
      </c>
    </row>
    <row r="1428" spans="1:6" x14ac:dyDescent="0.25">
      <c r="A1428" s="4">
        <v>27</v>
      </c>
      <c r="B1428" s="4" t="s">
        <v>9</v>
      </c>
      <c r="C1428" s="4" t="s">
        <v>10</v>
      </c>
      <c r="D1428" s="4" t="s">
        <v>80</v>
      </c>
      <c r="E1428" s="4">
        <v>4</v>
      </c>
      <c r="F1428" s="4">
        <v>80000</v>
      </c>
    </row>
    <row r="1429" spans="1:6" x14ac:dyDescent="0.25">
      <c r="A1429" s="4">
        <v>33</v>
      </c>
      <c r="B1429" s="4" t="s">
        <v>6</v>
      </c>
      <c r="C1429" s="4" t="s">
        <v>12</v>
      </c>
      <c r="D1429" s="4" t="s">
        <v>30</v>
      </c>
      <c r="E1429" s="4">
        <v>10</v>
      </c>
      <c r="F1429" s="4">
        <v>155000</v>
      </c>
    </row>
    <row r="1430" spans="1:6" x14ac:dyDescent="0.25">
      <c r="A1430" s="4">
        <v>21</v>
      </c>
      <c r="B1430" s="4" t="s">
        <v>9</v>
      </c>
      <c r="C1430" s="4" t="s">
        <v>196</v>
      </c>
      <c r="D1430" s="4" t="s">
        <v>121</v>
      </c>
      <c r="E1430" s="4">
        <v>0</v>
      </c>
      <c r="F1430" s="4">
        <v>25000</v>
      </c>
    </row>
    <row r="1431" spans="1:6" x14ac:dyDescent="0.25">
      <c r="A1431" s="4">
        <v>36</v>
      </c>
      <c r="B1431" s="4" t="s">
        <v>6</v>
      </c>
      <c r="C1431" s="4" t="s">
        <v>7</v>
      </c>
      <c r="D1431" s="4" t="s">
        <v>18</v>
      </c>
      <c r="E1431" s="4">
        <v>11</v>
      </c>
      <c r="F1431" s="4">
        <v>160000</v>
      </c>
    </row>
    <row r="1432" spans="1:6" x14ac:dyDescent="0.25">
      <c r="A1432" s="4">
        <v>25</v>
      </c>
      <c r="B1432" s="4" t="s">
        <v>9</v>
      </c>
      <c r="C1432" s="4" t="s">
        <v>7</v>
      </c>
      <c r="D1432" s="4" t="s">
        <v>27</v>
      </c>
      <c r="E1432" s="4">
        <v>3</v>
      </c>
      <c r="F1432" s="4">
        <v>65000</v>
      </c>
    </row>
    <row r="1433" spans="1:6" x14ac:dyDescent="0.25">
      <c r="A1433" s="4">
        <v>30</v>
      </c>
      <c r="B1433" s="4" t="s">
        <v>6</v>
      </c>
      <c r="C1433" s="4" t="s">
        <v>10</v>
      </c>
      <c r="D1433" s="4" t="s">
        <v>35</v>
      </c>
      <c r="E1433" s="4">
        <v>7</v>
      </c>
      <c r="F1433" s="4">
        <v>120000</v>
      </c>
    </row>
    <row r="1434" spans="1:6" x14ac:dyDescent="0.25">
      <c r="A1434" s="4">
        <v>28</v>
      </c>
      <c r="B1434" s="4" t="s">
        <v>9</v>
      </c>
      <c r="C1434" s="4" t="s">
        <v>12</v>
      </c>
      <c r="D1434" s="4" t="s">
        <v>57</v>
      </c>
      <c r="E1434" s="4">
        <v>6</v>
      </c>
      <c r="F1434" s="4">
        <v>105000</v>
      </c>
    </row>
    <row r="1435" spans="1:6" x14ac:dyDescent="0.25">
      <c r="A1435" s="4">
        <v>22</v>
      </c>
      <c r="B1435" s="4" t="s">
        <v>9</v>
      </c>
      <c r="C1435" s="4" t="s">
        <v>196</v>
      </c>
      <c r="D1435" s="4" t="s">
        <v>14</v>
      </c>
      <c r="E1435" s="4">
        <v>0</v>
      </c>
      <c r="F1435" s="4">
        <v>25000</v>
      </c>
    </row>
    <row r="1436" spans="1:6" x14ac:dyDescent="0.25">
      <c r="A1436" s="4">
        <v>45</v>
      </c>
      <c r="B1436" s="4" t="s">
        <v>6</v>
      </c>
      <c r="C1436" s="4" t="s">
        <v>7</v>
      </c>
      <c r="D1436" s="4" t="s">
        <v>35</v>
      </c>
      <c r="E1436" s="4">
        <v>21</v>
      </c>
      <c r="F1436" s="4">
        <v>250000</v>
      </c>
    </row>
    <row r="1437" spans="1:6" x14ac:dyDescent="0.25">
      <c r="A1437" s="4">
        <v>31</v>
      </c>
      <c r="B1437" s="4" t="s">
        <v>9</v>
      </c>
      <c r="C1437" s="4" t="s">
        <v>10</v>
      </c>
      <c r="D1437" s="4" t="s">
        <v>80</v>
      </c>
      <c r="E1437" s="4">
        <v>8</v>
      </c>
      <c r="F1437" s="4">
        <v>120000</v>
      </c>
    </row>
    <row r="1438" spans="1:6" x14ac:dyDescent="0.25">
      <c r="A1438" s="4">
        <v>28</v>
      </c>
      <c r="B1438" s="4" t="s">
        <v>6</v>
      </c>
      <c r="C1438" s="4" t="s">
        <v>7</v>
      </c>
      <c r="D1438" s="4" t="s">
        <v>69</v>
      </c>
      <c r="E1438" s="4">
        <v>4</v>
      </c>
      <c r="F1438" s="4">
        <v>80000</v>
      </c>
    </row>
    <row r="1439" spans="1:6" x14ac:dyDescent="0.25">
      <c r="A1439" s="4">
        <v>29</v>
      </c>
      <c r="B1439" s="4" t="s">
        <v>6</v>
      </c>
      <c r="C1439" s="4" t="s">
        <v>7</v>
      </c>
      <c r="D1439" s="4" t="s">
        <v>124</v>
      </c>
      <c r="E1439" s="4">
        <v>6</v>
      </c>
      <c r="F1439" s="4">
        <v>100000</v>
      </c>
    </row>
    <row r="1440" spans="1:6" x14ac:dyDescent="0.25">
      <c r="A1440" s="4">
        <v>35</v>
      </c>
      <c r="B1440" s="4" t="s">
        <v>9</v>
      </c>
      <c r="C1440" s="4" t="s">
        <v>12</v>
      </c>
      <c r="D1440" s="4" t="s">
        <v>57</v>
      </c>
      <c r="E1440" s="4">
        <v>12</v>
      </c>
      <c r="F1440" s="4">
        <v>170000</v>
      </c>
    </row>
    <row r="1441" spans="1:6" x14ac:dyDescent="0.25">
      <c r="A1441" s="4">
        <v>27</v>
      </c>
      <c r="B1441" s="4" t="s">
        <v>6</v>
      </c>
      <c r="C1441" s="4" t="s">
        <v>196</v>
      </c>
      <c r="D1441" s="4" t="s">
        <v>82</v>
      </c>
      <c r="E1441" s="4">
        <v>3</v>
      </c>
      <c r="F1441" s="4">
        <v>50000</v>
      </c>
    </row>
    <row r="1442" spans="1:6" x14ac:dyDescent="0.25">
      <c r="A1442" s="4">
        <v>33</v>
      </c>
      <c r="B1442" s="4" t="s">
        <v>9</v>
      </c>
      <c r="C1442" s="4" t="s">
        <v>7</v>
      </c>
      <c r="D1442" s="4" t="s">
        <v>27</v>
      </c>
      <c r="E1442" s="4">
        <v>9</v>
      </c>
      <c r="F1442" s="4">
        <v>140000</v>
      </c>
    </row>
    <row r="1443" spans="1:6" x14ac:dyDescent="0.25">
      <c r="A1443" s="4">
        <v>25</v>
      </c>
      <c r="B1443" s="4" t="s">
        <v>9</v>
      </c>
      <c r="C1443" s="4" t="s">
        <v>7</v>
      </c>
      <c r="D1443" s="4" t="s">
        <v>27</v>
      </c>
      <c r="E1443" s="4">
        <v>2</v>
      </c>
      <c r="F1443" s="4">
        <v>55000</v>
      </c>
    </row>
    <row r="1444" spans="1:6" x14ac:dyDescent="0.25">
      <c r="A1444" s="4">
        <v>29</v>
      </c>
      <c r="B1444" s="4" t="s">
        <v>9</v>
      </c>
      <c r="C1444" s="4" t="s">
        <v>10</v>
      </c>
      <c r="D1444" s="4" t="s">
        <v>80</v>
      </c>
      <c r="E1444" s="4">
        <v>4</v>
      </c>
      <c r="F1444" s="4">
        <v>80000</v>
      </c>
    </row>
    <row r="1445" spans="1:6" x14ac:dyDescent="0.25">
      <c r="A1445" s="4">
        <v>23</v>
      </c>
      <c r="B1445" s="4" t="s">
        <v>6</v>
      </c>
      <c r="C1445" s="4" t="s">
        <v>7</v>
      </c>
      <c r="D1445" s="4" t="s">
        <v>8</v>
      </c>
      <c r="E1445" s="4">
        <v>1</v>
      </c>
      <c r="F1445" s="4">
        <v>60000</v>
      </c>
    </row>
    <row r="1446" spans="1:6" x14ac:dyDescent="0.25">
      <c r="A1446" s="4">
        <v>39</v>
      </c>
      <c r="B1446" s="4" t="s">
        <v>9</v>
      </c>
      <c r="C1446" s="4" t="s">
        <v>10</v>
      </c>
      <c r="D1446" s="4" t="s">
        <v>27</v>
      </c>
      <c r="E1446" s="4">
        <v>12</v>
      </c>
      <c r="F1446" s="4">
        <v>150000</v>
      </c>
    </row>
    <row r="1447" spans="1:6" x14ac:dyDescent="0.25">
      <c r="A1447" s="4">
        <v>28</v>
      </c>
      <c r="B1447" s="4" t="s">
        <v>6</v>
      </c>
      <c r="C1447" s="4" t="s">
        <v>7</v>
      </c>
      <c r="D1447" s="4" t="s">
        <v>23</v>
      </c>
      <c r="E1447" s="4">
        <v>4</v>
      </c>
      <c r="F1447" s="4">
        <v>80000</v>
      </c>
    </row>
    <row r="1448" spans="1:6" x14ac:dyDescent="0.25">
      <c r="A1448" s="4">
        <v>31</v>
      </c>
      <c r="B1448" s="4" t="s">
        <v>9</v>
      </c>
      <c r="C1448" s="4" t="s">
        <v>12</v>
      </c>
      <c r="D1448" s="4" t="s">
        <v>92</v>
      </c>
      <c r="E1448" s="4">
        <v>8</v>
      </c>
      <c r="F1448" s="4">
        <v>120000</v>
      </c>
    </row>
    <row r="1449" spans="1:6" x14ac:dyDescent="0.25">
      <c r="A1449" s="4">
        <v>35</v>
      </c>
      <c r="B1449" s="4" t="s">
        <v>6</v>
      </c>
      <c r="C1449" s="4" t="s">
        <v>7</v>
      </c>
      <c r="D1449" s="4" t="s">
        <v>24</v>
      </c>
      <c r="E1449" s="4">
        <v>10</v>
      </c>
      <c r="F1449" s="4">
        <v>130000</v>
      </c>
    </row>
    <row r="1450" spans="1:6" x14ac:dyDescent="0.25">
      <c r="A1450" s="4">
        <v>27</v>
      </c>
      <c r="B1450" s="4" t="s">
        <v>9</v>
      </c>
      <c r="C1450" s="4" t="s">
        <v>7</v>
      </c>
      <c r="D1450" s="4" t="s">
        <v>63</v>
      </c>
      <c r="E1450" s="4">
        <v>2</v>
      </c>
      <c r="F1450" s="4">
        <v>50000</v>
      </c>
    </row>
    <row r="1451" spans="1:6" x14ac:dyDescent="0.25">
      <c r="A1451" s="4">
        <v>42</v>
      </c>
      <c r="B1451" s="4" t="s">
        <v>6</v>
      </c>
      <c r="C1451" s="4" t="s">
        <v>10</v>
      </c>
      <c r="D1451" s="4" t="s">
        <v>78</v>
      </c>
      <c r="E1451" s="4">
        <v>18</v>
      </c>
      <c r="F1451" s="4">
        <v>180000</v>
      </c>
    </row>
    <row r="1452" spans="1:6" x14ac:dyDescent="0.25">
      <c r="A1452" s="4">
        <v>29</v>
      </c>
      <c r="B1452" s="4" t="s">
        <v>9</v>
      </c>
      <c r="C1452" s="4" t="s">
        <v>7</v>
      </c>
      <c r="D1452" s="4" t="s">
        <v>202</v>
      </c>
      <c r="E1452" s="4">
        <v>3</v>
      </c>
      <c r="F1452" s="4">
        <v>60000</v>
      </c>
    </row>
    <row r="1453" spans="1:6" x14ac:dyDescent="0.25">
      <c r="A1453" s="4">
        <v>33</v>
      </c>
      <c r="B1453" s="4" t="s">
        <v>6</v>
      </c>
      <c r="C1453" s="4" t="s">
        <v>7</v>
      </c>
      <c r="D1453" s="4" t="s">
        <v>27</v>
      </c>
      <c r="E1453" s="4">
        <v>7</v>
      </c>
      <c r="F1453" s="4">
        <v>110000</v>
      </c>
    </row>
    <row r="1454" spans="1:6" x14ac:dyDescent="0.25">
      <c r="A1454" s="4">
        <v>24</v>
      </c>
      <c r="B1454" s="4" t="s">
        <v>9</v>
      </c>
      <c r="C1454" s="4" t="s">
        <v>196</v>
      </c>
      <c r="D1454" s="4" t="s">
        <v>14</v>
      </c>
      <c r="E1454" s="4">
        <v>0</v>
      </c>
      <c r="F1454" s="4">
        <v>25000</v>
      </c>
    </row>
    <row r="1455" spans="1:6" x14ac:dyDescent="0.25">
      <c r="A1455" s="4">
        <v>30</v>
      </c>
      <c r="B1455" s="4" t="s">
        <v>6</v>
      </c>
      <c r="C1455" s="4" t="s">
        <v>10</v>
      </c>
      <c r="D1455" s="4" t="s">
        <v>23</v>
      </c>
      <c r="E1455" s="4">
        <v>6</v>
      </c>
      <c r="F1455" s="4">
        <v>100000</v>
      </c>
    </row>
    <row r="1456" spans="1:6" x14ac:dyDescent="0.25">
      <c r="A1456" s="4">
        <v>26</v>
      </c>
      <c r="B1456" s="4" t="s">
        <v>9</v>
      </c>
      <c r="C1456" s="4" t="s">
        <v>7</v>
      </c>
      <c r="D1456" s="4" t="s">
        <v>65</v>
      </c>
      <c r="E1456" s="4">
        <v>3</v>
      </c>
      <c r="F1456" s="4">
        <v>55000</v>
      </c>
    </row>
    <row r="1457" spans="1:6" x14ac:dyDescent="0.25">
      <c r="A1457" s="4">
        <v>32</v>
      </c>
      <c r="B1457" s="4" t="s">
        <v>6</v>
      </c>
      <c r="C1457" s="4" t="s">
        <v>12</v>
      </c>
      <c r="D1457" s="4" t="s">
        <v>43</v>
      </c>
      <c r="E1457" s="4">
        <v>9</v>
      </c>
      <c r="F1457" s="4">
        <v>140000</v>
      </c>
    </row>
    <row r="1458" spans="1:6" x14ac:dyDescent="0.25">
      <c r="A1458" s="4">
        <v>22</v>
      </c>
      <c r="B1458" s="4" t="s">
        <v>9</v>
      </c>
      <c r="C1458" s="4" t="s">
        <v>196</v>
      </c>
      <c r="D1458" s="4" t="s">
        <v>203</v>
      </c>
      <c r="E1458" s="4">
        <v>0</v>
      </c>
      <c r="F1458" s="4">
        <v>25000</v>
      </c>
    </row>
    <row r="1459" spans="1:6" x14ac:dyDescent="0.25">
      <c r="A1459" s="4">
        <v>37</v>
      </c>
      <c r="B1459" s="4" t="s">
        <v>6</v>
      </c>
      <c r="C1459" s="4" t="s">
        <v>7</v>
      </c>
      <c r="D1459" s="4" t="s">
        <v>17</v>
      </c>
      <c r="E1459" s="4">
        <v>12</v>
      </c>
      <c r="F1459" s="4">
        <v>150000</v>
      </c>
    </row>
    <row r="1460" spans="1:6" x14ac:dyDescent="0.25">
      <c r="A1460" s="4">
        <v>38</v>
      </c>
      <c r="B1460" s="4" t="s">
        <v>9</v>
      </c>
      <c r="C1460" s="4" t="s">
        <v>10</v>
      </c>
      <c r="D1460" s="4" t="s">
        <v>204</v>
      </c>
      <c r="E1460" s="4">
        <v>14</v>
      </c>
      <c r="F1460" s="4">
        <v>170000</v>
      </c>
    </row>
    <row r="1461" spans="1:6" x14ac:dyDescent="0.25">
      <c r="A1461" s="4">
        <v>25</v>
      </c>
      <c r="B1461" s="4" t="s">
        <v>6</v>
      </c>
      <c r="C1461" s="4" t="s">
        <v>7</v>
      </c>
      <c r="D1461" s="4" t="s">
        <v>139</v>
      </c>
      <c r="E1461" s="4">
        <v>1</v>
      </c>
      <c r="F1461" s="4">
        <v>55000</v>
      </c>
    </row>
    <row r="1462" spans="1:6" x14ac:dyDescent="0.25">
      <c r="A1462" s="4">
        <v>29</v>
      </c>
      <c r="B1462" s="4" t="s">
        <v>9</v>
      </c>
      <c r="C1462" s="4" t="s">
        <v>7</v>
      </c>
      <c r="D1462" s="4" t="s">
        <v>19</v>
      </c>
      <c r="E1462" s="4">
        <v>4</v>
      </c>
      <c r="F1462" s="4">
        <v>65000</v>
      </c>
    </row>
    <row r="1463" spans="1:6" x14ac:dyDescent="0.25">
      <c r="A1463" s="4">
        <v>27</v>
      </c>
      <c r="B1463" s="4" t="s">
        <v>6</v>
      </c>
      <c r="C1463" s="4" t="s">
        <v>7</v>
      </c>
      <c r="D1463" s="4" t="s">
        <v>40</v>
      </c>
      <c r="E1463" s="4">
        <v>3</v>
      </c>
      <c r="F1463" s="4">
        <v>60000</v>
      </c>
    </row>
    <row r="1464" spans="1:6" x14ac:dyDescent="0.25">
      <c r="A1464" s="4">
        <v>34</v>
      </c>
      <c r="B1464" s="4" t="s">
        <v>9</v>
      </c>
      <c r="C1464" s="4" t="s">
        <v>12</v>
      </c>
      <c r="D1464" s="4" t="s">
        <v>75</v>
      </c>
      <c r="E1464" s="4">
        <v>10</v>
      </c>
      <c r="F1464" s="4">
        <v>150000</v>
      </c>
    </row>
    <row r="1465" spans="1:6" x14ac:dyDescent="0.25">
      <c r="A1465" s="4">
        <v>26</v>
      </c>
      <c r="B1465" s="4" t="s">
        <v>6</v>
      </c>
      <c r="C1465" s="4" t="s">
        <v>7</v>
      </c>
      <c r="D1465" s="4" t="s">
        <v>16</v>
      </c>
      <c r="E1465" s="4">
        <v>2</v>
      </c>
      <c r="F1465" s="4">
        <v>50000</v>
      </c>
    </row>
    <row r="1466" spans="1:6" x14ac:dyDescent="0.25">
      <c r="A1466" s="4">
        <v>31</v>
      </c>
      <c r="B1466" s="4" t="s">
        <v>9</v>
      </c>
      <c r="C1466" s="4" t="s">
        <v>10</v>
      </c>
      <c r="D1466" s="4" t="s">
        <v>35</v>
      </c>
      <c r="E1466" s="4">
        <v>7</v>
      </c>
      <c r="F1466" s="4">
        <v>120000</v>
      </c>
    </row>
    <row r="1467" spans="1:6" x14ac:dyDescent="0.25">
      <c r="A1467" s="4">
        <v>28</v>
      </c>
      <c r="B1467" s="4" t="s">
        <v>6</v>
      </c>
      <c r="C1467" s="4" t="s">
        <v>7</v>
      </c>
      <c r="D1467" s="4" t="s">
        <v>8</v>
      </c>
      <c r="E1467" s="4">
        <v>3</v>
      </c>
      <c r="F1467" s="4">
        <v>85000</v>
      </c>
    </row>
    <row r="1468" spans="1:6" x14ac:dyDescent="0.25">
      <c r="A1468" s="4">
        <v>36</v>
      </c>
      <c r="B1468" s="4" t="s">
        <v>9</v>
      </c>
      <c r="C1468" s="4" t="s">
        <v>10</v>
      </c>
      <c r="D1468" s="4" t="s">
        <v>204</v>
      </c>
      <c r="E1468" s="4">
        <v>11</v>
      </c>
      <c r="F1468" s="4">
        <v>160000</v>
      </c>
    </row>
    <row r="1469" spans="1:6" x14ac:dyDescent="0.25">
      <c r="A1469" s="4">
        <v>25</v>
      </c>
      <c r="B1469" s="4" t="s">
        <v>6</v>
      </c>
      <c r="C1469" s="4" t="s">
        <v>7</v>
      </c>
      <c r="D1469" s="4" t="s">
        <v>23</v>
      </c>
      <c r="E1469" s="4">
        <v>1</v>
      </c>
      <c r="F1469" s="4">
        <v>55000</v>
      </c>
    </row>
    <row r="1470" spans="1:6" x14ac:dyDescent="0.25">
      <c r="A1470" s="4">
        <v>29</v>
      </c>
      <c r="B1470" s="4" t="s">
        <v>9</v>
      </c>
      <c r="C1470" s="4" t="s">
        <v>12</v>
      </c>
      <c r="D1470" s="4" t="s">
        <v>43</v>
      </c>
      <c r="E1470" s="4">
        <v>5</v>
      </c>
      <c r="F1470" s="4">
        <v>100000</v>
      </c>
    </row>
    <row r="1471" spans="1:6" x14ac:dyDescent="0.25">
      <c r="A1471" s="4">
        <v>33</v>
      </c>
      <c r="B1471" s="4" t="s">
        <v>6</v>
      </c>
      <c r="C1471" s="4" t="s">
        <v>7</v>
      </c>
      <c r="D1471" s="4" t="s">
        <v>24</v>
      </c>
      <c r="E1471" s="4">
        <v>8</v>
      </c>
      <c r="F1471" s="4">
        <v>120000</v>
      </c>
    </row>
    <row r="1472" spans="1:6" x14ac:dyDescent="0.25">
      <c r="A1472" s="4">
        <v>43</v>
      </c>
      <c r="B1472" s="4" t="s">
        <v>6</v>
      </c>
      <c r="C1472" s="4" t="s">
        <v>10</v>
      </c>
      <c r="D1472" s="4" t="s">
        <v>78</v>
      </c>
      <c r="E1472" s="4">
        <v>19</v>
      </c>
      <c r="F1472" s="4">
        <v>185000</v>
      </c>
    </row>
    <row r="1473" spans="1:6" x14ac:dyDescent="0.25">
      <c r="A1473" s="4">
        <v>30</v>
      </c>
      <c r="B1473" s="4" t="s">
        <v>9</v>
      </c>
      <c r="C1473" s="4" t="s">
        <v>7</v>
      </c>
      <c r="D1473" s="4" t="s">
        <v>202</v>
      </c>
      <c r="E1473" s="4">
        <v>4</v>
      </c>
      <c r="F1473" s="4">
        <v>65000</v>
      </c>
    </row>
    <row r="1474" spans="1:6" x14ac:dyDescent="0.25">
      <c r="A1474" s="4">
        <v>34</v>
      </c>
      <c r="B1474" s="4" t="s">
        <v>6</v>
      </c>
      <c r="C1474" s="4" t="s">
        <v>7</v>
      </c>
      <c r="D1474" s="4" t="s">
        <v>27</v>
      </c>
      <c r="E1474" s="4">
        <v>9</v>
      </c>
      <c r="F1474" s="4">
        <v>130000</v>
      </c>
    </row>
    <row r="1475" spans="1:6" x14ac:dyDescent="0.25">
      <c r="A1475" s="4">
        <v>25</v>
      </c>
      <c r="B1475" s="4" t="s">
        <v>9</v>
      </c>
      <c r="C1475" s="4" t="s">
        <v>196</v>
      </c>
      <c r="D1475" s="4" t="s">
        <v>14</v>
      </c>
      <c r="E1475" s="4">
        <v>0</v>
      </c>
      <c r="F1475" s="4">
        <v>25000</v>
      </c>
    </row>
    <row r="1476" spans="1:6" x14ac:dyDescent="0.25">
      <c r="A1476" s="4">
        <v>31</v>
      </c>
      <c r="B1476" s="4" t="s">
        <v>6</v>
      </c>
      <c r="C1476" s="4" t="s">
        <v>10</v>
      </c>
      <c r="D1476" s="4" t="s">
        <v>23</v>
      </c>
      <c r="E1476" s="4">
        <v>6</v>
      </c>
      <c r="F1476" s="4">
        <v>100000</v>
      </c>
    </row>
    <row r="1477" spans="1:6" x14ac:dyDescent="0.25">
      <c r="A1477" s="4">
        <v>27</v>
      </c>
      <c r="B1477" s="4" t="s">
        <v>9</v>
      </c>
      <c r="C1477" s="4" t="s">
        <v>7</v>
      </c>
      <c r="D1477" s="4" t="s">
        <v>65</v>
      </c>
      <c r="E1477" s="4">
        <v>3</v>
      </c>
      <c r="F1477" s="4">
        <v>55000</v>
      </c>
    </row>
    <row r="1478" spans="1:6" x14ac:dyDescent="0.25">
      <c r="A1478" s="4">
        <v>33</v>
      </c>
      <c r="B1478" s="4" t="s">
        <v>6</v>
      </c>
      <c r="C1478" s="4" t="s">
        <v>12</v>
      </c>
      <c r="D1478" s="4" t="s">
        <v>92</v>
      </c>
      <c r="E1478" s="4">
        <v>10</v>
      </c>
      <c r="F1478" s="4">
        <v>150000</v>
      </c>
    </row>
    <row r="1479" spans="1:6" x14ac:dyDescent="0.25">
      <c r="A1479" s="4">
        <v>23</v>
      </c>
      <c r="B1479" s="4" t="s">
        <v>9</v>
      </c>
      <c r="C1479" s="4" t="s">
        <v>196</v>
      </c>
      <c r="D1479" s="4" t="s">
        <v>203</v>
      </c>
      <c r="E1479" s="4">
        <v>0</v>
      </c>
      <c r="F1479" s="4">
        <v>25000</v>
      </c>
    </row>
    <row r="1480" spans="1:6" x14ac:dyDescent="0.25">
      <c r="A1480" s="4">
        <v>38</v>
      </c>
      <c r="B1480" s="4" t="s">
        <v>6</v>
      </c>
      <c r="C1480" s="4" t="s">
        <v>7</v>
      </c>
      <c r="D1480" s="4" t="s">
        <v>17</v>
      </c>
      <c r="E1480" s="4">
        <v>13</v>
      </c>
      <c r="F1480" s="4">
        <v>160000</v>
      </c>
    </row>
    <row r="1481" spans="1:6" x14ac:dyDescent="0.25">
      <c r="A1481" s="4">
        <v>39</v>
      </c>
      <c r="B1481" s="4" t="s">
        <v>9</v>
      </c>
      <c r="C1481" s="4" t="s">
        <v>10</v>
      </c>
      <c r="D1481" s="4" t="s">
        <v>27</v>
      </c>
      <c r="E1481" s="4">
        <v>14</v>
      </c>
      <c r="F1481" s="4">
        <v>170000</v>
      </c>
    </row>
    <row r="1482" spans="1:6" x14ac:dyDescent="0.25">
      <c r="A1482" s="4">
        <v>26</v>
      </c>
      <c r="B1482" s="4" t="s">
        <v>6</v>
      </c>
      <c r="C1482" s="4" t="s">
        <v>7</v>
      </c>
      <c r="D1482" s="4" t="s">
        <v>139</v>
      </c>
      <c r="E1482" s="4">
        <v>1</v>
      </c>
      <c r="F1482" s="4">
        <v>55000</v>
      </c>
    </row>
    <row r="1483" spans="1:6" x14ac:dyDescent="0.25">
      <c r="A1483" s="4">
        <v>30</v>
      </c>
      <c r="B1483" s="4" t="s">
        <v>9</v>
      </c>
      <c r="C1483" s="4" t="s">
        <v>7</v>
      </c>
      <c r="D1483" s="4" t="s">
        <v>19</v>
      </c>
      <c r="E1483" s="4">
        <v>4</v>
      </c>
      <c r="F1483" s="4">
        <v>65000</v>
      </c>
    </row>
    <row r="1484" spans="1:6" x14ac:dyDescent="0.25">
      <c r="A1484" s="4">
        <v>28</v>
      </c>
      <c r="B1484" s="4" t="s">
        <v>6</v>
      </c>
      <c r="C1484" s="4" t="s">
        <v>7</v>
      </c>
      <c r="D1484" s="4" t="s">
        <v>40</v>
      </c>
      <c r="E1484" s="4">
        <v>3</v>
      </c>
      <c r="F1484" s="4">
        <v>60000</v>
      </c>
    </row>
    <row r="1485" spans="1:6" x14ac:dyDescent="0.25">
      <c r="A1485" s="4">
        <v>35</v>
      </c>
      <c r="B1485" s="4" t="s">
        <v>9</v>
      </c>
      <c r="C1485" s="4" t="s">
        <v>12</v>
      </c>
      <c r="D1485" s="4" t="s">
        <v>75</v>
      </c>
      <c r="E1485" s="4">
        <v>11</v>
      </c>
      <c r="F1485" s="4">
        <v>160000</v>
      </c>
    </row>
    <row r="1486" spans="1:6" x14ac:dyDescent="0.25">
      <c r="A1486" s="4">
        <v>27</v>
      </c>
      <c r="B1486" s="4" t="s">
        <v>6</v>
      </c>
      <c r="C1486" s="4" t="s">
        <v>7</v>
      </c>
      <c r="D1486" s="4" t="s">
        <v>16</v>
      </c>
      <c r="E1486" s="4">
        <v>2</v>
      </c>
      <c r="F1486" s="4">
        <v>50000</v>
      </c>
    </row>
    <row r="1487" spans="1:6" x14ac:dyDescent="0.25">
      <c r="A1487" s="4">
        <v>32</v>
      </c>
      <c r="B1487" s="4" t="s">
        <v>9</v>
      </c>
      <c r="C1487" s="4" t="s">
        <v>10</v>
      </c>
      <c r="D1487" s="4" t="s">
        <v>35</v>
      </c>
      <c r="E1487" s="4">
        <v>8</v>
      </c>
      <c r="F1487" s="4">
        <v>120000</v>
      </c>
    </row>
    <row r="1488" spans="1:6" x14ac:dyDescent="0.25">
      <c r="A1488" s="4">
        <v>27</v>
      </c>
      <c r="B1488" s="4" t="s">
        <v>6</v>
      </c>
      <c r="C1488" s="4" t="s">
        <v>7</v>
      </c>
      <c r="D1488" s="4" t="s">
        <v>8</v>
      </c>
      <c r="E1488" s="4">
        <v>3</v>
      </c>
      <c r="F1488" s="4">
        <v>85000</v>
      </c>
    </row>
    <row r="1489" spans="1:6" x14ac:dyDescent="0.25">
      <c r="A1489" s="4">
        <v>35</v>
      </c>
      <c r="B1489" s="4" t="s">
        <v>9</v>
      </c>
      <c r="C1489" s="4" t="s">
        <v>10</v>
      </c>
      <c r="D1489" s="4" t="s">
        <v>204</v>
      </c>
      <c r="E1489" s="4">
        <v>11</v>
      </c>
      <c r="F1489" s="4">
        <v>160000</v>
      </c>
    </row>
    <row r="1490" spans="1:6" x14ac:dyDescent="0.25">
      <c r="A1490" s="4">
        <v>24</v>
      </c>
      <c r="B1490" s="4" t="s">
        <v>6</v>
      </c>
      <c r="C1490" s="4" t="s">
        <v>7</v>
      </c>
      <c r="D1490" s="4" t="s">
        <v>23</v>
      </c>
      <c r="E1490" s="4">
        <v>1</v>
      </c>
      <c r="F1490" s="4">
        <v>55000</v>
      </c>
    </row>
    <row r="1491" spans="1:6" x14ac:dyDescent="0.25">
      <c r="A1491" s="4">
        <v>28</v>
      </c>
      <c r="B1491" s="4" t="s">
        <v>9</v>
      </c>
      <c r="C1491" s="4" t="s">
        <v>12</v>
      </c>
      <c r="D1491" s="4" t="s">
        <v>43</v>
      </c>
      <c r="E1491" s="4">
        <v>5</v>
      </c>
      <c r="F1491" s="4">
        <v>100000</v>
      </c>
    </row>
    <row r="1492" spans="1:6" x14ac:dyDescent="0.25">
      <c r="A1492" s="4">
        <v>32</v>
      </c>
      <c r="B1492" s="4" t="s">
        <v>6</v>
      </c>
      <c r="C1492" s="4" t="s">
        <v>7</v>
      </c>
      <c r="D1492" s="4" t="s">
        <v>24</v>
      </c>
      <c r="E1492" s="4">
        <v>8</v>
      </c>
      <c r="F1492" s="4">
        <v>120000</v>
      </c>
    </row>
    <row r="1493" spans="1:6" x14ac:dyDescent="0.25">
      <c r="A1493" s="4">
        <v>26</v>
      </c>
      <c r="B1493" s="4" t="s">
        <v>9</v>
      </c>
      <c r="C1493" s="4" t="s">
        <v>7</v>
      </c>
      <c r="D1493" s="4" t="s">
        <v>63</v>
      </c>
      <c r="E1493" s="4">
        <v>2</v>
      </c>
      <c r="F1493" s="4">
        <v>50000</v>
      </c>
    </row>
    <row r="1494" spans="1:6" x14ac:dyDescent="0.25">
      <c r="A1494" s="4">
        <v>41</v>
      </c>
      <c r="B1494" s="4" t="s">
        <v>6</v>
      </c>
      <c r="C1494" s="4" t="s">
        <v>10</v>
      </c>
      <c r="D1494" s="4" t="s">
        <v>78</v>
      </c>
      <c r="E1494" s="4">
        <v>19</v>
      </c>
      <c r="F1494" s="4">
        <v>185000</v>
      </c>
    </row>
    <row r="1495" spans="1:6" x14ac:dyDescent="0.25">
      <c r="A1495" s="4">
        <v>29</v>
      </c>
      <c r="B1495" s="4" t="s">
        <v>9</v>
      </c>
      <c r="C1495" s="4" t="s">
        <v>7</v>
      </c>
      <c r="D1495" s="4" t="s">
        <v>202</v>
      </c>
      <c r="E1495" s="4">
        <v>4</v>
      </c>
      <c r="F1495" s="4">
        <v>65000</v>
      </c>
    </row>
    <row r="1496" spans="1:6" x14ac:dyDescent="0.25">
      <c r="A1496" s="4">
        <v>33</v>
      </c>
      <c r="B1496" s="4" t="s">
        <v>6</v>
      </c>
      <c r="C1496" s="4" t="s">
        <v>7</v>
      </c>
      <c r="D1496" s="4" t="s">
        <v>27</v>
      </c>
      <c r="E1496" s="4">
        <v>9</v>
      </c>
      <c r="F1496" s="4">
        <v>130000</v>
      </c>
    </row>
    <row r="1497" spans="1:6" x14ac:dyDescent="0.25">
      <c r="A1497" s="4">
        <v>32</v>
      </c>
      <c r="B1497" s="4" t="s">
        <v>6</v>
      </c>
      <c r="C1497" s="4" t="s">
        <v>12</v>
      </c>
      <c r="D1497" s="4" t="s">
        <v>92</v>
      </c>
      <c r="E1497" s="4">
        <v>10</v>
      </c>
      <c r="F1497" s="4">
        <v>150000</v>
      </c>
    </row>
    <row r="1498" spans="1:6" x14ac:dyDescent="0.25">
      <c r="A1498" s="4">
        <v>37</v>
      </c>
      <c r="B1498" s="4" t="s">
        <v>6</v>
      </c>
      <c r="C1498" s="4" t="s">
        <v>7</v>
      </c>
      <c r="D1498" s="4" t="s">
        <v>17</v>
      </c>
      <c r="E1498" s="4">
        <v>13</v>
      </c>
      <c r="F1498" s="4">
        <v>160000</v>
      </c>
    </row>
    <row r="1499" spans="1:6" x14ac:dyDescent="0.25">
      <c r="A1499" s="4">
        <v>38</v>
      </c>
      <c r="B1499" s="4" t="s">
        <v>9</v>
      </c>
      <c r="C1499" s="4" t="s">
        <v>10</v>
      </c>
      <c r="D1499" s="4" t="s">
        <v>27</v>
      </c>
      <c r="E1499" s="4">
        <v>14</v>
      </c>
      <c r="F1499" s="4">
        <v>170000</v>
      </c>
    </row>
    <row r="1500" spans="1:6" x14ac:dyDescent="0.25">
      <c r="A1500" s="4">
        <v>27</v>
      </c>
      <c r="B1500" s="4" t="s">
        <v>6</v>
      </c>
      <c r="C1500" s="4" t="s">
        <v>7</v>
      </c>
      <c r="D1500" s="4" t="s">
        <v>139</v>
      </c>
      <c r="E1500" s="4">
        <v>1</v>
      </c>
      <c r="F1500" s="4">
        <v>55000</v>
      </c>
    </row>
    <row r="1501" spans="1:6" x14ac:dyDescent="0.25">
      <c r="A1501" s="4">
        <v>31</v>
      </c>
      <c r="B1501" s="4" t="s">
        <v>9</v>
      </c>
      <c r="C1501" s="4" t="s">
        <v>7</v>
      </c>
      <c r="D1501" s="4" t="s">
        <v>19</v>
      </c>
      <c r="E1501" s="4">
        <v>4</v>
      </c>
      <c r="F1501" s="4">
        <v>65000</v>
      </c>
    </row>
    <row r="1502" spans="1:6" x14ac:dyDescent="0.25">
      <c r="A1502" s="4">
        <v>29</v>
      </c>
      <c r="B1502" s="4" t="s">
        <v>6</v>
      </c>
      <c r="C1502" s="4" t="s">
        <v>7</v>
      </c>
      <c r="D1502" s="4" t="s">
        <v>40</v>
      </c>
      <c r="E1502" s="4">
        <v>3</v>
      </c>
      <c r="F1502" s="4">
        <v>60000</v>
      </c>
    </row>
    <row r="1503" spans="1:6" x14ac:dyDescent="0.25">
      <c r="A1503" s="4">
        <v>34</v>
      </c>
      <c r="B1503" s="4" t="s">
        <v>9</v>
      </c>
      <c r="C1503" s="4" t="s">
        <v>12</v>
      </c>
      <c r="D1503" s="4" t="s">
        <v>75</v>
      </c>
      <c r="E1503" s="4">
        <v>11</v>
      </c>
      <c r="F1503" s="4">
        <v>160000</v>
      </c>
    </row>
    <row r="1504" spans="1:6" x14ac:dyDescent="0.25">
      <c r="A1504" s="4">
        <v>31</v>
      </c>
      <c r="B1504" s="4" t="s">
        <v>9</v>
      </c>
      <c r="C1504" s="4" t="s">
        <v>10</v>
      </c>
      <c r="D1504" s="4" t="s">
        <v>35</v>
      </c>
      <c r="E1504" s="4">
        <v>8</v>
      </c>
      <c r="F1504" s="4">
        <v>120000</v>
      </c>
    </row>
    <row r="1505" spans="1:6" x14ac:dyDescent="0.25">
      <c r="A1505" s="4">
        <v>26</v>
      </c>
      <c r="B1505" s="4" t="s">
        <v>9</v>
      </c>
      <c r="C1505" s="4" t="s">
        <v>7</v>
      </c>
      <c r="D1505" s="4" t="s">
        <v>206</v>
      </c>
      <c r="E1505" s="4">
        <v>7</v>
      </c>
      <c r="F1505" s="4">
        <v>100000</v>
      </c>
    </row>
    <row r="1506" spans="1:6" x14ac:dyDescent="0.25">
      <c r="A1506" s="4">
        <v>31</v>
      </c>
      <c r="B1506" s="4" t="s">
        <v>6</v>
      </c>
      <c r="C1506" s="4" t="s">
        <v>7</v>
      </c>
      <c r="D1506" s="4" t="s">
        <v>8</v>
      </c>
      <c r="E1506" s="4">
        <v>7</v>
      </c>
      <c r="F1506" s="4">
        <v>120000</v>
      </c>
    </row>
    <row r="1507" spans="1:6" x14ac:dyDescent="0.25">
      <c r="A1507" s="4">
        <v>33</v>
      </c>
      <c r="B1507" s="4" t="s">
        <v>6</v>
      </c>
      <c r="C1507" s="4" t="s">
        <v>10</v>
      </c>
      <c r="D1507" s="4" t="s">
        <v>27</v>
      </c>
      <c r="E1507" s="4">
        <v>9</v>
      </c>
      <c r="F1507" s="4">
        <v>130000</v>
      </c>
    </row>
    <row r="1508" spans="1:6" x14ac:dyDescent="0.25">
      <c r="A1508" s="4">
        <v>29</v>
      </c>
      <c r="B1508" s="4" t="s">
        <v>9</v>
      </c>
      <c r="C1508" s="4" t="s">
        <v>196</v>
      </c>
      <c r="D1508" s="4" t="s">
        <v>210</v>
      </c>
      <c r="E1508" s="4">
        <v>3</v>
      </c>
      <c r="F1508" s="4">
        <v>35000</v>
      </c>
    </row>
    <row r="1509" spans="1:6" x14ac:dyDescent="0.25">
      <c r="A1509" s="4">
        <v>36</v>
      </c>
      <c r="B1509" s="4" t="s">
        <v>6</v>
      </c>
      <c r="C1509" s="4" t="s">
        <v>12</v>
      </c>
      <c r="D1509" s="4" t="s">
        <v>92</v>
      </c>
      <c r="E1509" s="4">
        <v>13</v>
      </c>
      <c r="F1509" s="4">
        <v>160000</v>
      </c>
    </row>
    <row r="1510" spans="1:6" x14ac:dyDescent="0.25">
      <c r="A1510" s="4">
        <v>27</v>
      </c>
      <c r="B1510" s="4" t="s">
        <v>9</v>
      </c>
      <c r="C1510" s="4" t="s">
        <v>7</v>
      </c>
      <c r="D1510" s="4" t="s">
        <v>19</v>
      </c>
      <c r="E1510" s="4">
        <v>2</v>
      </c>
      <c r="F1510" s="4">
        <v>50000</v>
      </c>
    </row>
    <row r="1511" spans="1:6" x14ac:dyDescent="0.25">
      <c r="A1511" s="4">
        <v>31</v>
      </c>
      <c r="B1511" s="4" t="s">
        <v>6</v>
      </c>
      <c r="C1511" s="4" t="s">
        <v>7</v>
      </c>
      <c r="D1511" s="4" t="s">
        <v>24</v>
      </c>
      <c r="E1511" s="4">
        <v>6</v>
      </c>
      <c r="F1511" s="4">
        <v>100000</v>
      </c>
    </row>
    <row r="1512" spans="1:6" x14ac:dyDescent="0.25">
      <c r="A1512" s="4">
        <v>28</v>
      </c>
      <c r="B1512" s="4" t="s">
        <v>9</v>
      </c>
      <c r="C1512" s="4" t="s">
        <v>10</v>
      </c>
      <c r="D1512" s="4" t="s">
        <v>23</v>
      </c>
      <c r="E1512" s="4">
        <v>4</v>
      </c>
      <c r="F1512" s="4">
        <v>80000</v>
      </c>
    </row>
    <row r="1513" spans="1:6" x14ac:dyDescent="0.25">
      <c r="A1513" s="4">
        <v>25</v>
      </c>
      <c r="B1513" s="4" t="s">
        <v>6</v>
      </c>
      <c r="C1513" s="4" t="s">
        <v>7</v>
      </c>
      <c r="D1513" s="4" t="s">
        <v>8</v>
      </c>
      <c r="E1513" s="4">
        <v>1</v>
      </c>
      <c r="F1513" s="4">
        <v>60000</v>
      </c>
    </row>
    <row r="1514" spans="1:6" x14ac:dyDescent="0.25">
      <c r="A1514" s="4">
        <v>30</v>
      </c>
      <c r="B1514" s="4" t="s">
        <v>9</v>
      </c>
      <c r="C1514" s="4" t="s">
        <v>7</v>
      </c>
      <c r="D1514" s="4" t="s">
        <v>18</v>
      </c>
      <c r="E1514" s="4">
        <v>5</v>
      </c>
      <c r="F1514" s="4">
        <v>90000</v>
      </c>
    </row>
    <row r="1515" spans="1:6" x14ac:dyDescent="0.25">
      <c r="A1515" s="4">
        <v>34</v>
      </c>
      <c r="B1515" s="4" t="s">
        <v>6</v>
      </c>
      <c r="C1515" s="4" t="s">
        <v>12</v>
      </c>
      <c r="D1515" s="4" t="s">
        <v>75</v>
      </c>
      <c r="E1515" s="4">
        <v>11</v>
      </c>
      <c r="F1515" s="4">
        <v>170000</v>
      </c>
    </row>
    <row r="1516" spans="1:6" x14ac:dyDescent="0.25">
      <c r="A1516" s="4">
        <v>28</v>
      </c>
      <c r="B1516" s="4" t="s">
        <v>9</v>
      </c>
      <c r="C1516" s="4" t="s">
        <v>7</v>
      </c>
      <c r="D1516" s="4" t="s">
        <v>16</v>
      </c>
      <c r="E1516" s="4">
        <v>3</v>
      </c>
      <c r="F1516" s="4">
        <v>60000</v>
      </c>
    </row>
    <row r="1517" spans="1:6" x14ac:dyDescent="0.25">
      <c r="A1517" s="4">
        <v>32</v>
      </c>
      <c r="B1517" s="4" t="s">
        <v>6</v>
      </c>
      <c r="C1517" s="4" t="s">
        <v>7</v>
      </c>
      <c r="D1517" s="4" t="s">
        <v>17</v>
      </c>
      <c r="E1517" s="4">
        <v>7</v>
      </c>
      <c r="F1517" s="4">
        <v>120000</v>
      </c>
    </row>
    <row r="1518" spans="1:6" x14ac:dyDescent="0.25">
      <c r="A1518" s="4">
        <v>24</v>
      </c>
      <c r="B1518" s="4" t="s">
        <v>9</v>
      </c>
      <c r="C1518" s="4" t="s">
        <v>196</v>
      </c>
      <c r="D1518" s="4" t="s">
        <v>203</v>
      </c>
      <c r="E1518" s="4">
        <v>0</v>
      </c>
      <c r="F1518" s="4">
        <v>25000</v>
      </c>
    </row>
    <row r="1519" spans="1:6" x14ac:dyDescent="0.25">
      <c r="A1519" s="4">
        <v>37</v>
      </c>
      <c r="B1519" s="4" t="s">
        <v>6</v>
      </c>
      <c r="C1519" s="4" t="s">
        <v>10</v>
      </c>
      <c r="D1519" s="4" t="s">
        <v>204</v>
      </c>
      <c r="E1519" s="4">
        <v>14</v>
      </c>
      <c r="F1519" s="4">
        <v>180000</v>
      </c>
    </row>
    <row r="1520" spans="1:6" x14ac:dyDescent="0.25">
      <c r="A1520" s="4">
        <v>39</v>
      </c>
      <c r="B1520" s="4" t="s">
        <v>9</v>
      </c>
      <c r="C1520" s="4" t="s">
        <v>7</v>
      </c>
      <c r="D1520" s="4" t="s">
        <v>35</v>
      </c>
      <c r="E1520" s="4">
        <v>16</v>
      </c>
      <c r="F1520" s="4">
        <v>200000</v>
      </c>
    </row>
    <row r="1521" spans="1:6" x14ac:dyDescent="0.25">
      <c r="A1521" s="4">
        <v>26</v>
      </c>
      <c r="B1521" s="4" t="s">
        <v>6</v>
      </c>
      <c r="C1521" s="4" t="s">
        <v>7</v>
      </c>
      <c r="D1521" s="4" t="s">
        <v>40</v>
      </c>
      <c r="E1521" s="4">
        <v>2</v>
      </c>
      <c r="F1521" s="4">
        <v>50000</v>
      </c>
    </row>
    <row r="1522" spans="1:6" x14ac:dyDescent="0.25">
      <c r="A1522" s="4">
        <v>31</v>
      </c>
      <c r="B1522" s="4" t="s">
        <v>9</v>
      </c>
      <c r="C1522" s="4" t="s">
        <v>12</v>
      </c>
      <c r="D1522" s="4" t="s">
        <v>43</v>
      </c>
      <c r="E1522" s="4">
        <v>8</v>
      </c>
      <c r="F1522" s="4">
        <v>140000</v>
      </c>
    </row>
    <row r="1523" spans="1:6" x14ac:dyDescent="0.25">
      <c r="A1523" s="4">
        <v>29</v>
      </c>
      <c r="B1523" s="4" t="s">
        <v>6</v>
      </c>
      <c r="C1523" s="4" t="s">
        <v>7</v>
      </c>
      <c r="D1523" s="4" t="s">
        <v>16</v>
      </c>
      <c r="E1523" s="4">
        <v>4</v>
      </c>
      <c r="F1523" s="4">
        <v>70000</v>
      </c>
    </row>
    <row r="1524" spans="1:6" x14ac:dyDescent="0.25">
      <c r="A1524" s="4">
        <v>33</v>
      </c>
      <c r="B1524" s="4" t="s">
        <v>9</v>
      </c>
      <c r="C1524" s="4" t="s">
        <v>10</v>
      </c>
      <c r="D1524" s="4" t="s">
        <v>27</v>
      </c>
      <c r="E1524" s="4">
        <v>9</v>
      </c>
      <c r="F1524" s="4">
        <v>130000</v>
      </c>
    </row>
    <row r="1525" spans="1:6" x14ac:dyDescent="0.25">
      <c r="A1525" s="4">
        <v>27</v>
      </c>
      <c r="B1525" s="4" t="s">
        <v>6</v>
      </c>
      <c r="C1525" s="4" t="s">
        <v>7</v>
      </c>
      <c r="D1525" s="4" t="s">
        <v>8</v>
      </c>
      <c r="E1525" s="4">
        <v>3</v>
      </c>
      <c r="F1525" s="4">
        <v>80000</v>
      </c>
    </row>
    <row r="1526" spans="1:6" x14ac:dyDescent="0.25">
      <c r="A1526" s="4">
        <v>36</v>
      </c>
      <c r="B1526" s="4" t="s">
        <v>9</v>
      </c>
      <c r="C1526" s="4" t="s">
        <v>12</v>
      </c>
      <c r="D1526" s="4" t="s">
        <v>92</v>
      </c>
      <c r="E1526" s="4">
        <v>12</v>
      </c>
      <c r="F1526" s="4">
        <v>160000</v>
      </c>
    </row>
    <row r="1527" spans="1:6" x14ac:dyDescent="0.25">
      <c r="A1527" s="4">
        <v>25</v>
      </c>
      <c r="B1527" s="4" t="s">
        <v>6</v>
      </c>
      <c r="C1527" s="4" t="s">
        <v>7</v>
      </c>
      <c r="D1527" s="4" t="s">
        <v>17</v>
      </c>
      <c r="E1527" s="4">
        <v>1</v>
      </c>
      <c r="F1527" s="4">
        <v>55000</v>
      </c>
    </row>
    <row r="1528" spans="1:6" x14ac:dyDescent="0.25">
      <c r="A1528" s="4">
        <v>30</v>
      </c>
      <c r="B1528" s="4" t="s">
        <v>9</v>
      </c>
      <c r="C1528" s="4" t="s">
        <v>7</v>
      </c>
      <c r="D1528" s="4" t="s">
        <v>19</v>
      </c>
      <c r="E1528" s="4">
        <v>5</v>
      </c>
      <c r="F1528" s="4">
        <v>85000</v>
      </c>
    </row>
    <row r="1529" spans="1:6" x14ac:dyDescent="0.25">
      <c r="A1529" s="4">
        <v>28</v>
      </c>
      <c r="B1529" s="4" t="s">
        <v>9</v>
      </c>
      <c r="C1529" s="4" t="s">
        <v>7</v>
      </c>
      <c r="D1529" s="4" t="s">
        <v>19</v>
      </c>
      <c r="E1529" s="4">
        <v>3</v>
      </c>
      <c r="F1529" s="4">
        <v>60000</v>
      </c>
    </row>
    <row r="1530" spans="1:6" x14ac:dyDescent="0.25">
      <c r="A1530" s="4">
        <v>33</v>
      </c>
      <c r="B1530" s="4" t="s">
        <v>6</v>
      </c>
      <c r="C1530" s="4" t="s">
        <v>10</v>
      </c>
      <c r="D1530" s="4" t="s">
        <v>8</v>
      </c>
      <c r="E1530" s="4">
        <v>9</v>
      </c>
      <c r="F1530" s="4">
        <v>120000</v>
      </c>
    </row>
    <row r="1531" spans="1:6" x14ac:dyDescent="0.25">
      <c r="A1531" s="4">
        <v>26</v>
      </c>
      <c r="B1531" s="4" t="s">
        <v>9</v>
      </c>
      <c r="C1531" s="4" t="s">
        <v>7</v>
      </c>
      <c r="D1531" s="4" t="s">
        <v>63</v>
      </c>
      <c r="E1531" s="4">
        <v>1</v>
      </c>
      <c r="F1531" s="4">
        <v>45000</v>
      </c>
    </row>
    <row r="1532" spans="1:6" x14ac:dyDescent="0.25">
      <c r="A1532" s="4">
        <v>29</v>
      </c>
      <c r="B1532" s="4" t="s">
        <v>6</v>
      </c>
      <c r="C1532" s="4" t="s">
        <v>7</v>
      </c>
      <c r="D1532" s="4" t="s">
        <v>17</v>
      </c>
      <c r="E1532" s="4">
        <v>5</v>
      </c>
      <c r="F1532" s="4">
        <v>80000</v>
      </c>
    </row>
    <row r="1533" spans="1:6" x14ac:dyDescent="0.25">
      <c r="A1533" s="4">
        <v>35</v>
      </c>
      <c r="B1533" s="4" t="s">
        <v>9</v>
      </c>
      <c r="C1533" s="4" t="s">
        <v>12</v>
      </c>
      <c r="D1533" s="4" t="s">
        <v>92</v>
      </c>
      <c r="E1533" s="4">
        <v>11</v>
      </c>
      <c r="F1533" s="4">
        <v>150000</v>
      </c>
    </row>
    <row r="1534" spans="1:6" x14ac:dyDescent="0.25">
      <c r="A1534" s="4">
        <v>27</v>
      </c>
      <c r="B1534" s="4" t="s">
        <v>6</v>
      </c>
      <c r="C1534" s="4" t="s">
        <v>7</v>
      </c>
      <c r="D1534" s="4" t="s">
        <v>8</v>
      </c>
      <c r="E1534" s="4">
        <v>2</v>
      </c>
      <c r="F1534" s="4">
        <v>65000</v>
      </c>
    </row>
    <row r="1535" spans="1:6" x14ac:dyDescent="0.25">
      <c r="A1535" s="4">
        <v>31</v>
      </c>
      <c r="B1535" s="4" t="s">
        <v>9</v>
      </c>
      <c r="C1535" s="4" t="s">
        <v>7</v>
      </c>
      <c r="D1535" s="4" t="s">
        <v>27</v>
      </c>
      <c r="E1535" s="4">
        <v>7</v>
      </c>
      <c r="F1535" s="4">
        <v>100000</v>
      </c>
    </row>
    <row r="1536" spans="1:6" x14ac:dyDescent="0.25">
      <c r="A1536" s="4">
        <v>28</v>
      </c>
      <c r="B1536" s="4" t="s">
        <v>6</v>
      </c>
      <c r="C1536" s="4" t="s">
        <v>10</v>
      </c>
      <c r="D1536" s="4" t="s">
        <v>23</v>
      </c>
      <c r="E1536" s="4">
        <v>4</v>
      </c>
      <c r="F1536" s="4">
        <v>90000</v>
      </c>
    </row>
    <row r="1537" spans="1:6" x14ac:dyDescent="0.25">
      <c r="A1537" s="4">
        <v>24</v>
      </c>
      <c r="B1537" s="4" t="s">
        <v>9</v>
      </c>
      <c r="C1537" s="4" t="s">
        <v>7</v>
      </c>
      <c r="D1537" s="4" t="s">
        <v>16</v>
      </c>
      <c r="E1537" s="4">
        <v>0</v>
      </c>
      <c r="F1537" s="4">
        <v>40000</v>
      </c>
    </row>
    <row r="1538" spans="1:6" x14ac:dyDescent="0.25">
      <c r="A1538" s="4">
        <v>30</v>
      </c>
      <c r="B1538" s="4" t="s">
        <v>6</v>
      </c>
      <c r="C1538" s="4" t="s">
        <v>7</v>
      </c>
      <c r="D1538" s="4" t="s">
        <v>24</v>
      </c>
      <c r="E1538" s="4">
        <v>6</v>
      </c>
      <c r="F1538" s="4">
        <v>110000</v>
      </c>
    </row>
    <row r="1539" spans="1:6" x14ac:dyDescent="0.25">
      <c r="A1539" s="4">
        <v>34</v>
      </c>
      <c r="B1539" s="4" t="s">
        <v>9</v>
      </c>
      <c r="C1539" s="4" t="s">
        <v>12</v>
      </c>
      <c r="D1539" s="4" t="s">
        <v>75</v>
      </c>
      <c r="E1539" s="4">
        <v>12</v>
      </c>
      <c r="F1539" s="4">
        <v>170000</v>
      </c>
    </row>
    <row r="1540" spans="1:6" x14ac:dyDescent="0.25">
      <c r="A1540" s="4">
        <v>27</v>
      </c>
      <c r="B1540" s="4" t="s">
        <v>6</v>
      </c>
      <c r="C1540" s="4" t="s">
        <v>7</v>
      </c>
      <c r="D1540" s="4" t="s">
        <v>8</v>
      </c>
      <c r="E1540" s="4">
        <v>3</v>
      </c>
      <c r="F1540" s="4">
        <v>75000</v>
      </c>
    </row>
    <row r="1541" spans="1:6" x14ac:dyDescent="0.25">
      <c r="A1541" s="4">
        <v>33</v>
      </c>
      <c r="B1541" s="4" t="s">
        <v>9</v>
      </c>
      <c r="C1541" s="4" t="s">
        <v>10</v>
      </c>
      <c r="D1541" s="4" t="s">
        <v>27</v>
      </c>
      <c r="E1541" s="4">
        <v>8</v>
      </c>
      <c r="F1541" s="4">
        <v>120000</v>
      </c>
    </row>
    <row r="1542" spans="1:6" x14ac:dyDescent="0.25">
      <c r="A1542" s="4">
        <v>25</v>
      </c>
      <c r="B1542" s="4" t="s">
        <v>9</v>
      </c>
      <c r="C1542" s="4" t="s">
        <v>196</v>
      </c>
      <c r="D1542" s="4" t="s">
        <v>210</v>
      </c>
      <c r="E1542" s="4">
        <v>1</v>
      </c>
      <c r="F1542" s="4">
        <v>30000</v>
      </c>
    </row>
    <row r="1543" spans="1:6" x14ac:dyDescent="0.25">
      <c r="A1543" s="4">
        <v>36</v>
      </c>
      <c r="B1543" s="4" t="s">
        <v>6</v>
      </c>
      <c r="C1543" s="4" t="s">
        <v>12</v>
      </c>
      <c r="D1543" s="4" t="s">
        <v>92</v>
      </c>
      <c r="E1543" s="4">
        <v>13</v>
      </c>
      <c r="F1543" s="4">
        <v>180000</v>
      </c>
    </row>
    <row r="1544" spans="1:6" x14ac:dyDescent="0.25">
      <c r="A1544" s="4">
        <v>39</v>
      </c>
      <c r="B1544" s="4" t="s">
        <v>9</v>
      </c>
      <c r="C1544" s="4" t="s">
        <v>7</v>
      </c>
      <c r="D1544" s="4" t="s">
        <v>35</v>
      </c>
      <c r="E1544" s="4">
        <v>15</v>
      </c>
      <c r="F1544" s="4">
        <v>200000</v>
      </c>
    </row>
    <row r="1545" spans="1:6" x14ac:dyDescent="0.25">
      <c r="A1545" s="4">
        <v>26</v>
      </c>
      <c r="B1545" s="4" t="s">
        <v>6</v>
      </c>
      <c r="C1545" s="4" t="s">
        <v>7</v>
      </c>
      <c r="D1545" s="4" t="s">
        <v>40</v>
      </c>
      <c r="E1545" s="4">
        <v>1</v>
      </c>
      <c r="F1545" s="4">
        <v>50000</v>
      </c>
    </row>
    <row r="1546" spans="1:6" x14ac:dyDescent="0.25">
      <c r="A1546" s="4">
        <v>28</v>
      </c>
      <c r="B1546" s="4" t="s">
        <v>6</v>
      </c>
      <c r="C1546" s="4" t="s">
        <v>7</v>
      </c>
      <c r="D1546" s="4" t="s">
        <v>16</v>
      </c>
      <c r="E1546" s="4">
        <v>3</v>
      </c>
      <c r="F1546" s="4">
        <v>65000</v>
      </c>
    </row>
    <row r="1547" spans="1:6" x14ac:dyDescent="0.25">
      <c r="A1547" s="4">
        <v>32</v>
      </c>
      <c r="B1547" s="4" t="s">
        <v>9</v>
      </c>
      <c r="C1547" s="4" t="s">
        <v>7</v>
      </c>
      <c r="D1547" s="4" t="s">
        <v>17</v>
      </c>
      <c r="E1547" s="4">
        <v>7</v>
      </c>
      <c r="F1547" s="4">
        <v>110000</v>
      </c>
    </row>
    <row r="1548" spans="1:6" x14ac:dyDescent="0.25">
      <c r="A1548" s="4">
        <v>24</v>
      </c>
      <c r="B1548" s="4" t="s">
        <v>6</v>
      </c>
      <c r="C1548" s="4" t="s">
        <v>196</v>
      </c>
      <c r="D1548" s="4" t="s">
        <v>207</v>
      </c>
      <c r="E1548" s="4">
        <v>0</v>
      </c>
      <c r="F1548" s="4">
        <v>28000</v>
      </c>
    </row>
    <row r="1549" spans="1:6" x14ac:dyDescent="0.25">
      <c r="A1549" s="4">
        <v>37</v>
      </c>
      <c r="B1549" s="4" t="s">
        <v>6</v>
      </c>
      <c r="C1549" s="4" t="s">
        <v>10</v>
      </c>
      <c r="D1549" s="4" t="s">
        <v>204</v>
      </c>
      <c r="E1549" s="4">
        <v>14</v>
      </c>
      <c r="F1549" s="4">
        <v>190000</v>
      </c>
    </row>
    <row r="1550" spans="1:6" x14ac:dyDescent="0.25">
      <c r="A1550" s="4">
        <v>39</v>
      </c>
      <c r="B1550" s="4" t="s">
        <v>9</v>
      </c>
      <c r="C1550" s="4" t="s">
        <v>7</v>
      </c>
      <c r="D1550" s="4" t="s">
        <v>35</v>
      </c>
      <c r="E1550" s="4">
        <v>16</v>
      </c>
      <c r="F1550" s="4">
        <v>210000</v>
      </c>
    </row>
    <row r="1551" spans="1:6" x14ac:dyDescent="0.25">
      <c r="A1551" s="4">
        <v>26</v>
      </c>
      <c r="B1551" s="4" t="s">
        <v>6</v>
      </c>
      <c r="C1551" s="4" t="s">
        <v>7</v>
      </c>
      <c r="D1551" s="4" t="s">
        <v>40</v>
      </c>
      <c r="E1551" s="4">
        <v>2</v>
      </c>
      <c r="F1551" s="4">
        <v>55000</v>
      </c>
    </row>
    <row r="1552" spans="1:6" x14ac:dyDescent="0.25">
      <c r="A1552" s="4">
        <v>36</v>
      </c>
      <c r="B1552" s="4" t="s">
        <v>9</v>
      </c>
      <c r="C1552" s="4" t="s">
        <v>12</v>
      </c>
      <c r="D1552" s="4" t="s">
        <v>92</v>
      </c>
      <c r="E1552" s="4">
        <v>12</v>
      </c>
      <c r="F1552" s="4">
        <v>170000</v>
      </c>
    </row>
    <row r="1553" spans="1:6" x14ac:dyDescent="0.25">
      <c r="A1553" s="4">
        <v>25</v>
      </c>
      <c r="B1553" s="4" t="s">
        <v>6</v>
      </c>
      <c r="C1553" s="4" t="s">
        <v>7</v>
      </c>
      <c r="D1553" s="4" t="s">
        <v>17</v>
      </c>
      <c r="E1553" s="4">
        <v>1</v>
      </c>
      <c r="F1553" s="4">
        <v>60000</v>
      </c>
    </row>
    <row r="1554" spans="1:6" x14ac:dyDescent="0.25">
      <c r="A1554" s="4">
        <v>30</v>
      </c>
      <c r="B1554" s="4" t="s">
        <v>9</v>
      </c>
      <c r="C1554" s="4" t="s">
        <v>7</v>
      </c>
      <c r="D1554" s="4" t="s">
        <v>19</v>
      </c>
      <c r="E1554" s="4">
        <v>5</v>
      </c>
      <c r="F1554" s="4">
        <v>90000</v>
      </c>
    </row>
    <row r="1555" spans="1:6" x14ac:dyDescent="0.25">
      <c r="A1555" s="4">
        <v>34</v>
      </c>
      <c r="B1555" s="4" t="s">
        <v>6</v>
      </c>
      <c r="C1555" s="4" t="s">
        <v>12</v>
      </c>
      <c r="D1555" s="4" t="s">
        <v>75</v>
      </c>
      <c r="E1555" s="4">
        <v>11</v>
      </c>
      <c r="F1555" s="4">
        <v>160000</v>
      </c>
    </row>
    <row r="1556" spans="1:6" x14ac:dyDescent="0.25">
      <c r="A1556" s="4">
        <v>29</v>
      </c>
      <c r="B1556" s="4" t="s">
        <v>6</v>
      </c>
      <c r="C1556" s="4" t="s">
        <v>7</v>
      </c>
      <c r="D1556" s="4" t="s">
        <v>8</v>
      </c>
      <c r="E1556" s="4">
        <v>3</v>
      </c>
      <c r="F1556" s="4">
        <v>75000</v>
      </c>
    </row>
    <row r="1557" spans="1:6" x14ac:dyDescent="0.25">
      <c r="A1557" s="4">
        <v>32</v>
      </c>
      <c r="B1557" s="4" t="s">
        <v>9</v>
      </c>
      <c r="C1557" s="4" t="s">
        <v>10</v>
      </c>
      <c r="D1557" s="4" t="s">
        <v>27</v>
      </c>
      <c r="E1557" s="4">
        <v>8</v>
      </c>
      <c r="F1557" s="4">
        <v>120000</v>
      </c>
    </row>
    <row r="1558" spans="1:6" x14ac:dyDescent="0.25">
      <c r="A1558" s="4">
        <v>27</v>
      </c>
      <c r="B1558" s="4" t="s">
        <v>6</v>
      </c>
      <c r="C1558" s="4" t="s">
        <v>7</v>
      </c>
      <c r="D1558" s="4" t="s">
        <v>17</v>
      </c>
      <c r="E1558" s="4">
        <v>2</v>
      </c>
      <c r="F1558" s="4">
        <v>65000</v>
      </c>
    </row>
    <row r="1559" spans="1:6" x14ac:dyDescent="0.25">
      <c r="A1559" s="4">
        <v>30</v>
      </c>
      <c r="B1559" s="4" t="s">
        <v>9</v>
      </c>
      <c r="C1559" s="4" t="s">
        <v>12</v>
      </c>
      <c r="D1559" s="4" t="s">
        <v>43</v>
      </c>
      <c r="E1559" s="4">
        <v>6</v>
      </c>
      <c r="F1559" s="4">
        <v>100000</v>
      </c>
    </row>
    <row r="1560" spans="1:6" x14ac:dyDescent="0.25">
      <c r="A1560" s="4">
        <v>36</v>
      </c>
      <c r="B1560" s="4" t="s">
        <v>6</v>
      </c>
      <c r="C1560" s="4" t="s">
        <v>7</v>
      </c>
      <c r="D1560" s="4" t="s">
        <v>23</v>
      </c>
      <c r="E1560" s="4">
        <v>11</v>
      </c>
      <c r="F1560" s="4">
        <v>150000</v>
      </c>
    </row>
    <row r="1561" spans="1:6" x14ac:dyDescent="0.25">
      <c r="A1561" s="4">
        <v>27</v>
      </c>
      <c r="B1561" s="4" t="s">
        <v>6</v>
      </c>
      <c r="C1561" s="4" t="s">
        <v>208</v>
      </c>
      <c r="D1561" s="4" t="s">
        <v>19</v>
      </c>
      <c r="E1561" s="4">
        <v>7</v>
      </c>
      <c r="F1561" s="4">
        <v>120000</v>
      </c>
    </row>
    <row r="1562" spans="1:6" x14ac:dyDescent="0.25">
      <c r="A1562" s="4">
        <v>33</v>
      </c>
      <c r="B1562" s="4" t="s">
        <v>6</v>
      </c>
      <c r="C1562" s="4" t="s">
        <v>10</v>
      </c>
      <c r="D1562" s="4" t="s">
        <v>8</v>
      </c>
      <c r="E1562" s="4">
        <v>8</v>
      </c>
      <c r="F1562" s="4">
        <v>120000</v>
      </c>
    </row>
    <row r="1563" spans="1:6" x14ac:dyDescent="0.25">
      <c r="A1563" s="4">
        <v>27</v>
      </c>
      <c r="B1563" s="4" t="s">
        <v>9</v>
      </c>
      <c r="C1563" s="4" t="s">
        <v>7</v>
      </c>
      <c r="D1563" s="4" t="s">
        <v>17</v>
      </c>
      <c r="E1563" s="4">
        <v>2</v>
      </c>
      <c r="F1563" s="4">
        <v>65000</v>
      </c>
    </row>
    <row r="1564" spans="1:6" x14ac:dyDescent="0.25">
      <c r="A1564" s="4">
        <v>30</v>
      </c>
      <c r="B1564" s="4" t="s">
        <v>6</v>
      </c>
      <c r="C1564" s="4" t="s">
        <v>12</v>
      </c>
      <c r="D1564" s="4" t="s">
        <v>43</v>
      </c>
      <c r="E1564" s="4">
        <v>6</v>
      </c>
      <c r="F1564" s="4">
        <v>100000</v>
      </c>
    </row>
    <row r="1565" spans="1:6" x14ac:dyDescent="0.25">
      <c r="A1565" s="4">
        <v>36</v>
      </c>
      <c r="B1565" s="4" t="s">
        <v>9</v>
      </c>
      <c r="C1565" s="4" t="s">
        <v>7</v>
      </c>
      <c r="D1565" s="4" t="s">
        <v>23</v>
      </c>
      <c r="E1565" s="4">
        <v>11</v>
      </c>
      <c r="F1565" s="4">
        <v>150000</v>
      </c>
    </row>
    <row r="1566" spans="1:6" x14ac:dyDescent="0.25">
      <c r="A1566" s="4">
        <v>29</v>
      </c>
      <c r="B1566" s="4" t="s">
        <v>6</v>
      </c>
      <c r="C1566" s="4" t="s">
        <v>7</v>
      </c>
      <c r="D1566" s="4" t="s">
        <v>16</v>
      </c>
      <c r="E1566" s="4">
        <v>3</v>
      </c>
      <c r="F1566" s="4">
        <v>65000</v>
      </c>
    </row>
    <row r="1567" spans="1:6" x14ac:dyDescent="0.25">
      <c r="A1567" s="4">
        <v>32</v>
      </c>
      <c r="B1567" s="4" t="s">
        <v>9</v>
      </c>
      <c r="C1567" s="4" t="s">
        <v>10</v>
      </c>
      <c r="D1567" s="4" t="s">
        <v>8</v>
      </c>
      <c r="E1567" s="4">
        <v>9</v>
      </c>
      <c r="F1567" s="4">
        <v>120000</v>
      </c>
    </row>
    <row r="1568" spans="1:6" x14ac:dyDescent="0.25">
      <c r="A1568" s="4">
        <v>26</v>
      </c>
      <c r="B1568" s="4" t="s">
        <v>6</v>
      </c>
      <c r="C1568" s="4" t="s">
        <v>7</v>
      </c>
      <c r="D1568" s="4" t="s">
        <v>63</v>
      </c>
      <c r="E1568" s="4">
        <v>1</v>
      </c>
      <c r="F1568" s="4">
        <v>45000</v>
      </c>
    </row>
    <row r="1569" spans="1:6" x14ac:dyDescent="0.25">
      <c r="A1569" s="4">
        <v>29</v>
      </c>
      <c r="B1569" s="4" t="s">
        <v>9</v>
      </c>
      <c r="C1569" s="4" t="s">
        <v>7</v>
      </c>
      <c r="D1569" s="4" t="s">
        <v>17</v>
      </c>
      <c r="E1569" s="4">
        <v>5</v>
      </c>
      <c r="F1569" s="4">
        <v>80000</v>
      </c>
    </row>
    <row r="1570" spans="1:6" x14ac:dyDescent="0.25">
      <c r="A1570" s="4">
        <v>35</v>
      </c>
      <c r="B1570" s="4" t="s">
        <v>6</v>
      </c>
      <c r="C1570" s="4" t="s">
        <v>12</v>
      </c>
      <c r="D1570" s="4" t="s">
        <v>92</v>
      </c>
      <c r="E1570" s="4">
        <v>11</v>
      </c>
      <c r="F1570" s="4">
        <v>150000</v>
      </c>
    </row>
    <row r="1571" spans="1:6" x14ac:dyDescent="0.25">
      <c r="A1571" s="4">
        <v>34</v>
      </c>
      <c r="B1571" s="4" t="s">
        <v>6</v>
      </c>
      <c r="C1571" s="4" t="s">
        <v>10</v>
      </c>
      <c r="D1571" s="4" t="s">
        <v>8</v>
      </c>
      <c r="E1571" s="4">
        <v>9</v>
      </c>
      <c r="F1571" s="4">
        <v>125000</v>
      </c>
    </row>
    <row r="1572" spans="1:6" x14ac:dyDescent="0.25">
      <c r="A1572" s="4">
        <v>28</v>
      </c>
      <c r="B1572" s="4" t="s">
        <v>9</v>
      </c>
      <c r="C1572" s="4" t="s">
        <v>7</v>
      </c>
      <c r="D1572" s="4" t="s">
        <v>17</v>
      </c>
      <c r="E1572" s="4">
        <v>3</v>
      </c>
      <c r="F1572" s="4">
        <v>70000</v>
      </c>
    </row>
    <row r="1573" spans="1:6" x14ac:dyDescent="0.25">
      <c r="A1573" s="4">
        <v>31</v>
      </c>
      <c r="B1573" s="4" t="s">
        <v>6</v>
      </c>
      <c r="C1573" s="4" t="s">
        <v>12</v>
      </c>
      <c r="D1573" s="4" t="s">
        <v>43</v>
      </c>
      <c r="E1573" s="4">
        <v>7</v>
      </c>
      <c r="F1573" s="4">
        <v>110000</v>
      </c>
    </row>
    <row r="1574" spans="1:6" x14ac:dyDescent="0.25">
      <c r="A1574" s="4">
        <v>37</v>
      </c>
      <c r="B1574" s="4" t="s">
        <v>9</v>
      </c>
      <c r="C1574" s="4" t="s">
        <v>7</v>
      </c>
      <c r="D1574" s="4" t="s">
        <v>23</v>
      </c>
      <c r="E1574" s="4">
        <v>12</v>
      </c>
      <c r="F1574" s="4">
        <v>160000</v>
      </c>
    </row>
    <row r="1575" spans="1:6" x14ac:dyDescent="0.25">
      <c r="A1575" s="4">
        <v>30</v>
      </c>
      <c r="B1575" s="4" t="s">
        <v>6</v>
      </c>
      <c r="C1575" s="4" t="s">
        <v>7</v>
      </c>
      <c r="D1575" s="4" t="s">
        <v>16</v>
      </c>
      <c r="E1575" s="4">
        <v>4</v>
      </c>
      <c r="F1575" s="4">
        <v>75000</v>
      </c>
    </row>
    <row r="1576" spans="1:6" x14ac:dyDescent="0.25">
      <c r="A1576" s="4">
        <v>33</v>
      </c>
      <c r="B1576" s="4" t="s">
        <v>9</v>
      </c>
      <c r="C1576" s="4" t="s">
        <v>10</v>
      </c>
      <c r="D1576" s="4" t="s">
        <v>8</v>
      </c>
      <c r="E1576" s="4">
        <v>8</v>
      </c>
      <c r="F1576" s="4">
        <v>120000</v>
      </c>
    </row>
    <row r="1577" spans="1:6" x14ac:dyDescent="0.25">
      <c r="A1577" s="4">
        <v>27</v>
      </c>
      <c r="B1577" s="4" t="s">
        <v>6</v>
      </c>
      <c r="C1577" s="4" t="s">
        <v>7</v>
      </c>
      <c r="D1577" s="4" t="s">
        <v>63</v>
      </c>
      <c r="E1577" s="4">
        <v>2</v>
      </c>
      <c r="F1577" s="4">
        <v>50000</v>
      </c>
    </row>
    <row r="1578" spans="1:6" x14ac:dyDescent="0.25">
      <c r="A1578" s="4">
        <v>30</v>
      </c>
      <c r="B1578" s="4" t="s">
        <v>9</v>
      </c>
      <c r="C1578" s="4" t="s">
        <v>7</v>
      </c>
      <c r="D1578" s="4" t="s">
        <v>17</v>
      </c>
      <c r="E1578" s="4">
        <v>5</v>
      </c>
      <c r="F1578" s="4">
        <v>85000</v>
      </c>
    </row>
    <row r="1579" spans="1:6" x14ac:dyDescent="0.25">
      <c r="A1579" s="4">
        <v>36</v>
      </c>
      <c r="B1579" s="4" t="s">
        <v>6</v>
      </c>
      <c r="C1579" s="4" t="s">
        <v>12</v>
      </c>
      <c r="D1579" s="4" t="s">
        <v>92</v>
      </c>
      <c r="E1579" s="4">
        <v>11</v>
      </c>
      <c r="F1579" s="4">
        <v>155000</v>
      </c>
    </row>
    <row r="1580" spans="1:6" x14ac:dyDescent="0.25">
      <c r="A1580" s="4">
        <v>28</v>
      </c>
      <c r="B1580" s="4" t="s">
        <v>6</v>
      </c>
      <c r="C1580" s="4" t="s">
        <v>7</v>
      </c>
      <c r="D1580" s="4" t="s">
        <v>8</v>
      </c>
      <c r="E1580" s="4">
        <v>3</v>
      </c>
      <c r="F1580" s="4">
        <v>70000</v>
      </c>
    </row>
    <row r="1581" spans="1:6" x14ac:dyDescent="0.25">
      <c r="A1581" s="4">
        <v>32</v>
      </c>
      <c r="B1581" s="4" t="s">
        <v>9</v>
      </c>
      <c r="C1581" s="4" t="s">
        <v>7</v>
      </c>
      <c r="D1581" s="4" t="s">
        <v>27</v>
      </c>
      <c r="E1581" s="4">
        <v>8</v>
      </c>
      <c r="F1581" s="4">
        <v>115000</v>
      </c>
    </row>
    <row r="1582" spans="1:6" x14ac:dyDescent="0.25">
      <c r="A1582" s="4">
        <v>29</v>
      </c>
      <c r="B1582" s="4" t="s">
        <v>6</v>
      </c>
      <c r="C1582" s="4" t="s">
        <v>10</v>
      </c>
      <c r="D1582" s="4" t="s">
        <v>23</v>
      </c>
      <c r="E1582" s="4">
        <v>5</v>
      </c>
      <c r="F1582" s="4">
        <v>95000</v>
      </c>
    </row>
    <row r="1583" spans="1:6" x14ac:dyDescent="0.25">
      <c r="A1583" s="4">
        <v>25</v>
      </c>
      <c r="B1583" s="4" t="s">
        <v>9</v>
      </c>
      <c r="C1583" s="4" t="s">
        <v>7</v>
      </c>
      <c r="D1583" s="4" t="s">
        <v>16</v>
      </c>
      <c r="E1583" s="4">
        <v>0</v>
      </c>
      <c r="F1583" s="4">
        <v>40000</v>
      </c>
    </row>
    <row r="1584" spans="1:6" x14ac:dyDescent="0.25">
      <c r="A1584" s="4">
        <v>31</v>
      </c>
      <c r="B1584" s="4" t="s">
        <v>6</v>
      </c>
      <c r="C1584" s="4" t="s">
        <v>7</v>
      </c>
      <c r="D1584" s="4" t="s">
        <v>24</v>
      </c>
      <c r="E1584" s="4">
        <v>6</v>
      </c>
      <c r="F1584" s="4">
        <v>115000</v>
      </c>
    </row>
    <row r="1585" spans="1:6" x14ac:dyDescent="0.25">
      <c r="A1585" s="4">
        <v>35</v>
      </c>
      <c r="B1585" s="4" t="s">
        <v>9</v>
      </c>
      <c r="C1585" s="4" t="s">
        <v>12</v>
      </c>
      <c r="D1585" s="4" t="s">
        <v>75</v>
      </c>
      <c r="E1585" s="4">
        <v>12</v>
      </c>
      <c r="F1585" s="4">
        <v>175000</v>
      </c>
    </row>
    <row r="1586" spans="1:6" x14ac:dyDescent="0.25">
      <c r="A1586" s="4">
        <v>33</v>
      </c>
      <c r="B1586" s="4" t="s">
        <v>9</v>
      </c>
      <c r="C1586" s="4" t="s">
        <v>10</v>
      </c>
      <c r="D1586" s="4" t="s">
        <v>27</v>
      </c>
      <c r="E1586" s="4">
        <v>9</v>
      </c>
      <c r="F1586" s="4">
        <v>135000</v>
      </c>
    </row>
    <row r="1587" spans="1:6" x14ac:dyDescent="0.25">
      <c r="A1587" s="4">
        <v>29</v>
      </c>
      <c r="B1587" s="4" t="s">
        <v>6</v>
      </c>
      <c r="C1587" s="4" t="s">
        <v>7</v>
      </c>
      <c r="D1587" s="4" t="s">
        <v>16</v>
      </c>
      <c r="E1587" s="4">
        <v>4</v>
      </c>
      <c r="F1587" s="4">
        <v>75000</v>
      </c>
    </row>
    <row r="1588" spans="1:6" x14ac:dyDescent="0.25">
      <c r="A1588" s="4">
        <v>36</v>
      </c>
      <c r="B1588" s="4" t="s">
        <v>6</v>
      </c>
      <c r="C1588" s="4" t="s">
        <v>12</v>
      </c>
      <c r="D1588" s="4" t="s">
        <v>92</v>
      </c>
      <c r="E1588" s="4">
        <v>13</v>
      </c>
      <c r="F1588" s="4">
        <v>185000</v>
      </c>
    </row>
    <row r="1589" spans="1:6" x14ac:dyDescent="0.25">
      <c r="A1589" s="4">
        <v>40</v>
      </c>
      <c r="B1589" s="4" t="s">
        <v>9</v>
      </c>
      <c r="C1589" s="4" t="s">
        <v>7</v>
      </c>
      <c r="D1589" s="4" t="s">
        <v>35</v>
      </c>
      <c r="E1589" s="4">
        <v>15</v>
      </c>
      <c r="F1589" s="4">
        <v>210000</v>
      </c>
    </row>
    <row r="1590" spans="1:6" x14ac:dyDescent="0.25">
      <c r="A1590" s="4">
        <v>27</v>
      </c>
      <c r="B1590" s="4" t="s">
        <v>6</v>
      </c>
      <c r="C1590" s="4" t="s">
        <v>7</v>
      </c>
      <c r="D1590" s="4" t="s">
        <v>40</v>
      </c>
      <c r="E1590" s="4">
        <v>1</v>
      </c>
      <c r="F1590" s="4">
        <v>45000</v>
      </c>
    </row>
    <row r="1591" spans="1:6" x14ac:dyDescent="0.25">
      <c r="A1591" s="4">
        <v>32</v>
      </c>
      <c r="B1591" s="4" t="s">
        <v>9</v>
      </c>
      <c r="C1591" s="4" t="s">
        <v>12</v>
      </c>
      <c r="D1591" s="4" t="s">
        <v>43</v>
      </c>
      <c r="E1591" s="4">
        <v>9</v>
      </c>
      <c r="F1591" s="4">
        <v>145000</v>
      </c>
    </row>
    <row r="1592" spans="1:6" x14ac:dyDescent="0.25">
      <c r="A1592" s="4">
        <v>28</v>
      </c>
      <c r="B1592" s="4" t="s">
        <v>6</v>
      </c>
      <c r="C1592" s="4" t="s">
        <v>7</v>
      </c>
      <c r="D1592" s="4" t="s">
        <v>16</v>
      </c>
      <c r="E1592" s="4">
        <v>3</v>
      </c>
      <c r="F1592" s="4">
        <v>70000</v>
      </c>
    </row>
    <row r="1593" spans="1:6" x14ac:dyDescent="0.25">
      <c r="A1593" s="4">
        <v>32</v>
      </c>
      <c r="B1593" s="4" t="s">
        <v>9</v>
      </c>
      <c r="C1593" s="4" t="s">
        <v>7</v>
      </c>
      <c r="D1593" s="4" t="s">
        <v>17</v>
      </c>
      <c r="E1593" s="4">
        <v>7</v>
      </c>
      <c r="F1593" s="4">
        <v>120000</v>
      </c>
    </row>
    <row r="1594" spans="1:6" x14ac:dyDescent="0.25">
      <c r="A1594" s="4">
        <v>38</v>
      </c>
      <c r="B1594" s="4" t="s">
        <v>6</v>
      </c>
      <c r="C1594" s="4" t="s">
        <v>10</v>
      </c>
      <c r="D1594" s="4" t="s">
        <v>204</v>
      </c>
      <c r="E1594" s="4">
        <v>14</v>
      </c>
      <c r="F1594" s="4">
        <v>195000</v>
      </c>
    </row>
    <row r="1595" spans="1:6" x14ac:dyDescent="0.25">
      <c r="A1595" s="4">
        <v>40</v>
      </c>
      <c r="B1595" s="4" t="s">
        <v>9</v>
      </c>
      <c r="C1595" s="4" t="s">
        <v>7</v>
      </c>
      <c r="D1595" s="4" t="s">
        <v>35</v>
      </c>
      <c r="E1595" s="4">
        <v>16</v>
      </c>
      <c r="F1595" s="4">
        <v>215000</v>
      </c>
    </row>
    <row r="1596" spans="1:6" x14ac:dyDescent="0.25">
      <c r="A1596" s="4">
        <v>27</v>
      </c>
      <c r="B1596" s="4" t="s">
        <v>6</v>
      </c>
      <c r="C1596" s="4" t="s">
        <v>7</v>
      </c>
      <c r="D1596" s="4" t="s">
        <v>40</v>
      </c>
      <c r="E1596" s="4">
        <v>2</v>
      </c>
      <c r="F1596" s="4">
        <v>55000</v>
      </c>
    </row>
    <row r="1597" spans="1:6" x14ac:dyDescent="0.25">
      <c r="A1597" s="4">
        <v>36</v>
      </c>
      <c r="B1597" s="4" t="s">
        <v>9</v>
      </c>
      <c r="C1597" s="4" t="s">
        <v>12</v>
      </c>
      <c r="D1597" s="4" t="s">
        <v>92</v>
      </c>
      <c r="E1597" s="4">
        <v>13</v>
      </c>
      <c r="F1597" s="4">
        <v>185000</v>
      </c>
    </row>
    <row r="1598" spans="1:6" x14ac:dyDescent="0.25">
      <c r="A1598" s="4">
        <v>30</v>
      </c>
      <c r="B1598" s="4" t="s">
        <v>9</v>
      </c>
      <c r="C1598" s="4" t="s">
        <v>7</v>
      </c>
      <c r="D1598" s="4" t="s">
        <v>19</v>
      </c>
      <c r="E1598" s="4">
        <v>5</v>
      </c>
      <c r="F1598" s="4">
        <v>95000</v>
      </c>
    </row>
    <row r="1599" spans="1:6" x14ac:dyDescent="0.25">
      <c r="A1599" s="4">
        <v>34</v>
      </c>
      <c r="B1599" s="4" t="s">
        <v>6</v>
      </c>
      <c r="C1599" s="4" t="s">
        <v>12</v>
      </c>
      <c r="D1599" s="4" t="s">
        <v>75</v>
      </c>
      <c r="E1599" s="4">
        <v>12</v>
      </c>
      <c r="F1599" s="4">
        <v>170000</v>
      </c>
    </row>
    <row r="1600" spans="1:6" x14ac:dyDescent="0.25">
      <c r="A1600" s="4">
        <v>28</v>
      </c>
      <c r="B1600" s="4" t="s">
        <v>9</v>
      </c>
      <c r="C1600" s="4" t="s">
        <v>7</v>
      </c>
      <c r="D1600" s="4" t="s">
        <v>16</v>
      </c>
      <c r="E1600" s="4">
        <v>3</v>
      </c>
      <c r="F1600" s="4">
        <v>65000</v>
      </c>
    </row>
    <row r="1601" spans="1:6" x14ac:dyDescent="0.25">
      <c r="A1601" s="4">
        <v>26</v>
      </c>
      <c r="B1601" s="4" t="s">
        <v>9</v>
      </c>
      <c r="C1601" s="4" t="s">
        <v>10</v>
      </c>
      <c r="D1601" s="4" t="s">
        <v>8</v>
      </c>
      <c r="E1601" s="4">
        <v>2</v>
      </c>
      <c r="F1601" s="4">
        <v>75000</v>
      </c>
    </row>
    <row r="1602" spans="1:6" x14ac:dyDescent="0.25">
      <c r="A1602" s="4">
        <v>39</v>
      </c>
      <c r="B1602" s="4" t="s">
        <v>6</v>
      </c>
      <c r="C1602" s="4" t="s">
        <v>12</v>
      </c>
      <c r="D1602" s="4" t="s">
        <v>92</v>
      </c>
      <c r="E1602" s="4">
        <v>14</v>
      </c>
      <c r="F1602" s="4">
        <v>185000</v>
      </c>
    </row>
    <row r="1603" spans="1:6" x14ac:dyDescent="0.25">
      <c r="A1603" s="4">
        <v>32</v>
      </c>
      <c r="B1603" s="4" t="s">
        <v>9</v>
      </c>
      <c r="C1603" s="4" t="s">
        <v>7</v>
      </c>
      <c r="D1603" s="4" t="s">
        <v>27</v>
      </c>
      <c r="E1603" s="4">
        <v>7</v>
      </c>
      <c r="F1603" s="4">
        <v>120000</v>
      </c>
    </row>
    <row r="1604" spans="1:6" x14ac:dyDescent="0.25">
      <c r="A1604" s="4">
        <v>28</v>
      </c>
      <c r="B1604" s="4" t="s">
        <v>6</v>
      </c>
      <c r="C1604" s="4" t="s">
        <v>7</v>
      </c>
      <c r="D1604" s="4" t="s">
        <v>63</v>
      </c>
      <c r="E1604" s="4">
        <v>3</v>
      </c>
      <c r="F1604" s="4">
        <v>60000</v>
      </c>
    </row>
    <row r="1605" spans="1:6" x14ac:dyDescent="0.25">
      <c r="A1605" s="4">
        <v>35</v>
      </c>
      <c r="B1605" s="4" t="s">
        <v>9</v>
      </c>
      <c r="C1605" s="4" t="s">
        <v>10</v>
      </c>
      <c r="D1605" s="4" t="s">
        <v>43</v>
      </c>
      <c r="E1605" s="4">
        <v>10</v>
      </c>
      <c r="F1605" s="4">
        <v>145000</v>
      </c>
    </row>
    <row r="1606" spans="1:6" x14ac:dyDescent="0.25">
      <c r="A1606" s="4">
        <v>33</v>
      </c>
      <c r="B1606" s="4" t="s">
        <v>9</v>
      </c>
      <c r="C1606" s="4" t="s">
        <v>10</v>
      </c>
      <c r="D1606" s="4" t="s">
        <v>17</v>
      </c>
      <c r="E1606" s="4">
        <v>8</v>
      </c>
      <c r="F1606" s="4">
        <v>135000</v>
      </c>
    </row>
    <row r="1607" spans="1:6" x14ac:dyDescent="0.25">
      <c r="A1607" s="4">
        <v>27</v>
      </c>
      <c r="B1607" s="4" t="s">
        <v>6</v>
      </c>
      <c r="C1607" s="4" t="s">
        <v>7</v>
      </c>
      <c r="D1607" s="4" t="s">
        <v>8</v>
      </c>
      <c r="E1607" s="4">
        <v>2</v>
      </c>
      <c r="F1607" s="4">
        <v>70000</v>
      </c>
    </row>
    <row r="1608" spans="1:6" x14ac:dyDescent="0.25">
      <c r="A1608" s="4">
        <v>36</v>
      </c>
      <c r="B1608" s="4" t="s">
        <v>9</v>
      </c>
      <c r="C1608" s="4" t="s">
        <v>12</v>
      </c>
      <c r="D1608" s="4" t="s">
        <v>75</v>
      </c>
      <c r="E1608" s="4">
        <v>12</v>
      </c>
      <c r="F1608" s="4">
        <v>175000</v>
      </c>
    </row>
    <row r="1609" spans="1:6" x14ac:dyDescent="0.25">
      <c r="A1609" s="4">
        <v>29</v>
      </c>
      <c r="B1609" s="4" t="s">
        <v>6</v>
      </c>
      <c r="C1609" s="4" t="s">
        <v>7</v>
      </c>
      <c r="D1609" s="4" t="s">
        <v>14</v>
      </c>
      <c r="E1609" s="4">
        <v>2</v>
      </c>
      <c r="F1609" s="4">
        <v>45000</v>
      </c>
    </row>
    <row r="1610" spans="1:6" x14ac:dyDescent="0.25">
      <c r="A1610" s="4">
        <v>45</v>
      </c>
      <c r="B1610" s="4" t="s">
        <v>9</v>
      </c>
      <c r="C1610" s="4" t="s">
        <v>10</v>
      </c>
      <c r="D1610" s="4" t="s">
        <v>18</v>
      </c>
      <c r="E1610" s="4">
        <v>8</v>
      </c>
      <c r="F1610" s="4">
        <v>80000</v>
      </c>
    </row>
    <row r="1611" spans="1:6" x14ac:dyDescent="0.25">
      <c r="A1611" s="4">
        <v>37</v>
      </c>
      <c r="B1611" s="4" t="s">
        <v>6</v>
      </c>
      <c r="C1611" s="4" t="s">
        <v>12</v>
      </c>
      <c r="D1611" s="4" t="s">
        <v>27</v>
      </c>
      <c r="E1611" s="4">
        <v>7</v>
      </c>
      <c r="F1611" s="4">
        <v>90000</v>
      </c>
    </row>
    <row r="1612" spans="1:6" x14ac:dyDescent="0.25">
      <c r="A1612" s="4">
        <v>23</v>
      </c>
      <c r="B1612" s="4" t="s">
        <v>9</v>
      </c>
      <c r="C1612" s="4" t="s">
        <v>196</v>
      </c>
      <c r="D1612" s="4" t="s">
        <v>49</v>
      </c>
      <c r="E1612" s="4">
        <v>1</v>
      </c>
      <c r="F1612" s="4">
        <v>35000</v>
      </c>
    </row>
    <row r="1613" spans="1:6" x14ac:dyDescent="0.25">
      <c r="A1613" s="4">
        <v>41</v>
      </c>
      <c r="B1613" s="4" t="s">
        <v>6</v>
      </c>
      <c r="C1613" s="4" t="s">
        <v>7</v>
      </c>
      <c r="D1613" s="4" t="s">
        <v>35</v>
      </c>
      <c r="E1613" s="4">
        <v>12</v>
      </c>
      <c r="F1613" s="4">
        <v>120000</v>
      </c>
    </row>
    <row r="1614" spans="1:6" x14ac:dyDescent="0.25">
      <c r="A1614" s="4">
        <v>26</v>
      </c>
      <c r="B1614" s="4" t="s">
        <v>9</v>
      </c>
      <c r="C1614" s="4" t="s">
        <v>7</v>
      </c>
      <c r="D1614" s="4" t="s">
        <v>69</v>
      </c>
      <c r="E1614" s="4">
        <v>4</v>
      </c>
      <c r="F1614" s="4">
        <v>60000</v>
      </c>
    </row>
    <row r="1615" spans="1:6" x14ac:dyDescent="0.25">
      <c r="A1615" s="4">
        <v>33</v>
      </c>
      <c r="B1615" s="4" t="s">
        <v>6</v>
      </c>
      <c r="C1615" s="4" t="s">
        <v>10</v>
      </c>
      <c r="D1615" s="4" t="s">
        <v>80</v>
      </c>
      <c r="E1615" s="4">
        <v>5</v>
      </c>
      <c r="F1615" s="4">
        <v>70000</v>
      </c>
    </row>
    <row r="1616" spans="1:6" x14ac:dyDescent="0.25">
      <c r="A1616" s="4">
        <v>28</v>
      </c>
      <c r="B1616" s="4" t="s">
        <v>9</v>
      </c>
      <c r="C1616" s="4" t="s">
        <v>196</v>
      </c>
      <c r="D1616" s="4" t="s">
        <v>82</v>
      </c>
      <c r="E1616" s="4">
        <v>3</v>
      </c>
      <c r="F1616" s="4">
        <v>40000</v>
      </c>
    </row>
    <row r="1617" spans="1:6" x14ac:dyDescent="0.25">
      <c r="A1617" s="4">
        <v>50</v>
      </c>
      <c r="B1617" s="4" t="s">
        <v>6</v>
      </c>
      <c r="C1617" s="4" t="s">
        <v>12</v>
      </c>
      <c r="D1617" s="4" t="s">
        <v>124</v>
      </c>
      <c r="E1617" s="4">
        <v>15</v>
      </c>
      <c r="F1617" s="4">
        <v>150000</v>
      </c>
    </row>
    <row r="1618" spans="1:6" x14ac:dyDescent="0.25">
      <c r="A1618" s="4">
        <v>35</v>
      </c>
      <c r="B1618" s="4" t="s">
        <v>9</v>
      </c>
      <c r="C1618" s="4" t="s">
        <v>7</v>
      </c>
      <c r="D1618" s="4" t="s">
        <v>121</v>
      </c>
      <c r="E1618" s="4">
        <v>2</v>
      </c>
      <c r="F1618" s="4">
        <v>35000</v>
      </c>
    </row>
    <row r="1619" spans="1:6" x14ac:dyDescent="0.25">
      <c r="A1619" s="4">
        <v>42</v>
      </c>
      <c r="B1619" s="4" t="s">
        <v>6</v>
      </c>
      <c r="C1619" s="4" t="s">
        <v>10</v>
      </c>
      <c r="D1619" s="4" t="s">
        <v>57</v>
      </c>
      <c r="E1619" s="4">
        <v>13</v>
      </c>
      <c r="F1619" s="4">
        <v>130000</v>
      </c>
    </row>
    <row r="1620" spans="1:6" x14ac:dyDescent="0.25">
      <c r="A1620" s="4">
        <v>27</v>
      </c>
      <c r="B1620" s="4" t="s">
        <v>9</v>
      </c>
      <c r="C1620" s="4" t="s">
        <v>7</v>
      </c>
      <c r="D1620" s="4" t="s">
        <v>14</v>
      </c>
      <c r="E1620" s="4">
        <v>1</v>
      </c>
      <c r="F1620" s="4">
        <v>35000</v>
      </c>
    </row>
    <row r="1621" spans="1:6" x14ac:dyDescent="0.25">
      <c r="A1621" s="4">
        <v>48</v>
      </c>
      <c r="B1621" s="4" t="s">
        <v>6</v>
      </c>
      <c r="C1621" s="4" t="s">
        <v>12</v>
      </c>
      <c r="D1621" s="4" t="s">
        <v>30</v>
      </c>
      <c r="E1621" s="4">
        <v>18</v>
      </c>
      <c r="F1621" s="4">
        <v>180000</v>
      </c>
    </row>
    <row r="1622" spans="1:6" x14ac:dyDescent="0.25">
      <c r="A1622" s="4">
        <v>31</v>
      </c>
      <c r="B1622" s="4" t="s">
        <v>9</v>
      </c>
      <c r="C1622" s="4" t="s">
        <v>196</v>
      </c>
      <c r="D1622" s="4" t="s">
        <v>35</v>
      </c>
      <c r="E1622" s="4">
        <v>4</v>
      </c>
      <c r="F1622" s="4">
        <v>60000</v>
      </c>
    </row>
    <row r="1623" spans="1:6" x14ac:dyDescent="0.25">
      <c r="A1623" s="4">
        <v>36</v>
      </c>
      <c r="B1623" s="4" t="s">
        <v>6</v>
      </c>
      <c r="C1623" s="4" t="s">
        <v>7</v>
      </c>
      <c r="D1623" s="4" t="s">
        <v>18</v>
      </c>
      <c r="E1623" s="4">
        <v>6</v>
      </c>
      <c r="F1623" s="4">
        <v>75000</v>
      </c>
    </row>
    <row r="1624" spans="1:6" x14ac:dyDescent="0.25">
      <c r="A1624" s="4">
        <v>25</v>
      </c>
      <c r="B1624" s="4" t="s">
        <v>9</v>
      </c>
      <c r="C1624" s="4" t="s">
        <v>10</v>
      </c>
      <c r="D1624" s="4" t="s">
        <v>69</v>
      </c>
      <c r="E1624" s="4">
        <v>3</v>
      </c>
      <c r="F1624" s="4">
        <v>50000</v>
      </c>
    </row>
    <row r="1625" spans="1:6" x14ac:dyDescent="0.25">
      <c r="A1625" s="4">
        <v>39</v>
      </c>
      <c r="B1625" s="4" t="s">
        <v>6</v>
      </c>
      <c r="C1625" s="4" t="s">
        <v>12</v>
      </c>
      <c r="D1625" s="4" t="s">
        <v>27</v>
      </c>
      <c r="E1625" s="4">
        <v>10</v>
      </c>
      <c r="F1625" s="4">
        <v>100000</v>
      </c>
    </row>
    <row r="1626" spans="1:6" x14ac:dyDescent="0.25">
      <c r="A1626" s="4">
        <v>30</v>
      </c>
      <c r="B1626" s="4" t="s">
        <v>9</v>
      </c>
      <c r="C1626" s="4" t="s">
        <v>196</v>
      </c>
      <c r="D1626" s="4" t="s">
        <v>49</v>
      </c>
      <c r="E1626" s="4">
        <v>2</v>
      </c>
      <c r="F1626" s="4">
        <v>40000</v>
      </c>
    </row>
    <row r="1627" spans="1:6" x14ac:dyDescent="0.25">
      <c r="A1627" s="4">
        <v>44</v>
      </c>
      <c r="B1627" s="4" t="s">
        <v>6</v>
      </c>
      <c r="C1627" s="4" t="s">
        <v>7</v>
      </c>
      <c r="D1627" s="4" t="s">
        <v>80</v>
      </c>
      <c r="E1627" s="4">
        <v>11</v>
      </c>
      <c r="F1627" s="4">
        <v>110000</v>
      </c>
    </row>
    <row r="1628" spans="1:6" x14ac:dyDescent="0.25">
      <c r="A1628" s="4">
        <v>29</v>
      </c>
      <c r="B1628" s="4" t="s">
        <v>9</v>
      </c>
      <c r="C1628" s="4" t="s">
        <v>10</v>
      </c>
      <c r="D1628" s="4" t="s">
        <v>82</v>
      </c>
      <c r="E1628" s="4">
        <v>4</v>
      </c>
      <c r="F1628" s="4">
        <v>55000</v>
      </c>
    </row>
    <row r="1629" spans="1:6" x14ac:dyDescent="0.25">
      <c r="A1629" s="4">
        <v>47</v>
      </c>
      <c r="B1629" s="4" t="s">
        <v>6</v>
      </c>
      <c r="C1629" s="4" t="s">
        <v>12</v>
      </c>
      <c r="D1629" s="4" t="s">
        <v>124</v>
      </c>
      <c r="E1629" s="4">
        <v>17</v>
      </c>
      <c r="F1629" s="4">
        <v>170000</v>
      </c>
    </row>
    <row r="1630" spans="1:6" x14ac:dyDescent="0.25">
      <c r="A1630" s="4">
        <v>32</v>
      </c>
      <c r="B1630" s="4" t="s">
        <v>9</v>
      </c>
      <c r="C1630" s="4" t="s">
        <v>7</v>
      </c>
      <c r="D1630" s="4" t="s">
        <v>121</v>
      </c>
      <c r="E1630" s="4">
        <v>3</v>
      </c>
      <c r="F1630" s="4">
        <v>40000</v>
      </c>
    </row>
    <row r="1631" spans="1:6" x14ac:dyDescent="0.25">
      <c r="A1631" s="4">
        <v>38</v>
      </c>
      <c r="B1631" s="4" t="s">
        <v>6</v>
      </c>
      <c r="C1631" s="4" t="s">
        <v>10</v>
      </c>
      <c r="D1631" s="4" t="s">
        <v>57</v>
      </c>
      <c r="E1631" s="4">
        <v>9</v>
      </c>
      <c r="F1631" s="4">
        <v>95000</v>
      </c>
    </row>
    <row r="1632" spans="1:6" x14ac:dyDescent="0.25">
      <c r="A1632" s="4">
        <v>24</v>
      </c>
      <c r="B1632" s="4" t="s">
        <v>9</v>
      </c>
      <c r="C1632" s="4" t="s">
        <v>196</v>
      </c>
      <c r="D1632" s="4" t="s">
        <v>14</v>
      </c>
      <c r="E1632" s="4">
        <v>1</v>
      </c>
      <c r="F1632" s="4">
        <v>35000</v>
      </c>
    </row>
    <row r="1633" spans="1:6" x14ac:dyDescent="0.25">
      <c r="A1633" s="4">
        <v>40</v>
      </c>
      <c r="B1633" s="4" t="s">
        <v>6</v>
      </c>
      <c r="C1633" s="4" t="s">
        <v>12</v>
      </c>
      <c r="D1633" s="4" t="s">
        <v>30</v>
      </c>
      <c r="E1633" s="4">
        <v>14</v>
      </c>
      <c r="F1633" s="4">
        <v>140000</v>
      </c>
    </row>
    <row r="1634" spans="1:6" x14ac:dyDescent="0.25">
      <c r="A1634" s="4">
        <v>34</v>
      </c>
      <c r="B1634" s="4" t="s">
        <v>9</v>
      </c>
      <c r="C1634" s="4" t="s">
        <v>7</v>
      </c>
      <c r="D1634" s="4" t="s">
        <v>35</v>
      </c>
      <c r="E1634" s="4">
        <v>5</v>
      </c>
      <c r="F1634" s="4">
        <v>70000</v>
      </c>
    </row>
    <row r="1635" spans="1:6" x14ac:dyDescent="0.25">
      <c r="A1635" s="4">
        <v>26</v>
      </c>
      <c r="B1635" s="4" t="s">
        <v>6</v>
      </c>
      <c r="C1635" s="4" t="s">
        <v>10</v>
      </c>
      <c r="D1635" s="4" t="s">
        <v>69</v>
      </c>
      <c r="E1635" s="4">
        <v>3</v>
      </c>
      <c r="F1635" s="4">
        <v>50000</v>
      </c>
    </row>
    <row r="1636" spans="1:6" x14ac:dyDescent="0.25">
      <c r="A1636" s="4">
        <v>31</v>
      </c>
      <c r="B1636" s="4" t="s">
        <v>9</v>
      </c>
      <c r="C1636" s="4" t="s">
        <v>12</v>
      </c>
      <c r="D1636" s="4" t="s">
        <v>27</v>
      </c>
      <c r="E1636" s="4">
        <v>6</v>
      </c>
      <c r="F1636" s="4">
        <v>75000</v>
      </c>
    </row>
    <row r="1637" spans="1:6" x14ac:dyDescent="0.25">
      <c r="A1637" s="4">
        <v>27</v>
      </c>
      <c r="B1637" s="4" t="s">
        <v>6</v>
      </c>
      <c r="C1637" s="4" t="s">
        <v>196</v>
      </c>
      <c r="D1637" s="4" t="s">
        <v>49</v>
      </c>
      <c r="E1637" s="4">
        <v>2</v>
      </c>
      <c r="F1637" s="4">
        <v>40000</v>
      </c>
    </row>
    <row r="1638" spans="1:6" x14ac:dyDescent="0.25">
      <c r="A1638" s="4">
        <v>43</v>
      </c>
      <c r="B1638" s="4" t="s">
        <v>9</v>
      </c>
      <c r="C1638" s="4" t="s">
        <v>7</v>
      </c>
      <c r="D1638" s="4" t="s">
        <v>80</v>
      </c>
      <c r="E1638" s="4">
        <v>12</v>
      </c>
      <c r="F1638" s="4">
        <v>120000</v>
      </c>
    </row>
    <row r="1639" spans="1:6" x14ac:dyDescent="0.25">
      <c r="A1639" s="4">
        <v>28</v>
      </c>
      <c r="B1639" s="4" t="s">
        <v>6</v>
      </c>
      <c r="C1639" s="4" t="s">
        <v>10</v>
      </c>
      <c r="D1639" s="4" t="s">
        <v>82</v>
      </c>
      <c r="E1639" s="4">
        <v>2</v>
      </c>
      <c r="F1639" s="4">
        <v>40000</v>
      </c>
    </row>
    <row r="1640" spans="1:6" x14ac:dyDescent="0.25">
      <c r="A1640" s="4">
        <v>46</v>
      </c>
      <c r="B1640" s="4" t="s">
        <v>9</v>
      </c>
      <c r="C1640" s="4" t="s">
        <v>12</v>
      </c>
      <c r="D1640" s="4" t="s">
        <v>124</v>
      </c>
      <c r="E1640" s="4">
        <v>16</v>
      </c>
      <c r="F1640" s="4">
        <v>160000</v>
      </c>
    </row>
    <row r="1641" spans="1:6" x14ac:dyDescent="0.25">
      <c r="A1641" s="4">
        <v>33</v>
      </c>
      <c r="B1641" s="4" t="s">
        <v>6</v>
      </c>
      <c r="C1641" s="4" t="s">
        <v>7</v>
      </c>
      <c r="D1641" s="4" t="s">
        <v>121</v>
      </c>
      <c r="E1641" s="4">
        <v>4</v>
      </c>
      <c r="F1641" s="4">
        <v>55000</v>
      </c>
    </row>
    <row r="1642" spans="1:6" x14ac:dyDescent="0.25">
      <c r="A1642" s="4">
        <v>39</v>
      </c>
      <c r="B1642" s="4" t="s">
        <v>9</v>
      </c>
      <c r="C1642" s="4" t="s">
        <v>10</v>
      </c>
      <c r="D1642" s="4" t="s">
        <v>57</v>
      </c>
      <c r="E1642" s="4">
        <v>10</v>
      </c>
      <c r="F1642" s="4">
        <v>100000</v>
      </c>
    </row>
    <row r="1643" spans="1:6" x14ac:dyDescent="0.25">
      <c r="A1643" s="4">
        <v>25</v>
      </c>
      <c r="B1643" s="4" t="s">
        <v>6</v>
      </c>
      <c r="C1643" s="4" t="s">
        <v>196</v>
      </c>
      <c r="D1643" s="4" t="s">
        <v>14</v>
      </c>
      <c r="E1643" s="4">
        <v>1</v>
      </c>
      <c r="F1643" s="4">
        <v>35000</v>
      </c>
    </row>
    <row r="1644" spans="1:6" x14ac:dyDescent="0.25">
      <c r="A1644" s="4">
        <v>41</v>
      </c>
      <c r="B1644" s="4" t="s">
        <v>9</v>
      </c>
      <c r="C1644" s="4" t="s">
        <v>7</v>
      </c>
      <c r="D1644" s="4" t="s">
        <v>18</v>
      </c>
      <c r="E1644" s="4">
        <v>8</v>
      </c>
      <c r="F1644" s="4">
        <v>80000</v>
      </c>
    </row>
    <row r="1645" spans="1:6" x14ac:dyDescent="0.25">
      <c r="A1645" s="4">
        <v>35</v>
      </c>
      <c r="B1645" s="4" t="s">
        <v>6</v>
      </c>
      <c r="C1645" s="4" t="s">
        <v>12</v>
      </c>
      <c r="D1645" s="4" t="s">
        <v>27</v>
      </c>
      <c r="E1645" s="4">
        <v>7</v>
      </c>
      <c r="F1645" s="4">
        <v>90000</v>
      </c>
    </row>
    <row r="1646" spans="1:6" x14ac:dyDescent="0.25">
      <c r="A1646" s="4">
        <v>23</v>
      </c>
      <c r="B1646" s="4" t="s">
        <v>9</v>
      </c>
      <c r="C1646" s="4" t="s">
        <v>7</v>
      </c>
      <c r="D1646" s="4" t="s">
        <v>49</v>
      </c>
      <c r="E1646" s="4">
        <v>1</v>
      </c>
      <c r="F1646" s="4">
        <v>35000</v>
      </c>
    </row>
    <row r="1647" spans="1:6" x14ac:dyDescent="0.25">
      <c r="A1647" s="4">
        <v>42</v>
      </c>
      <c r="B1647" s="4" t="s">
        <v>6</v>
      </c>
      <c r="C1647" s="4" t="s">
        <v>10</v>
      </c>
      <c r="D1647" s="4" t="s">
        <v>35</v>
      </c>
      <c r="E1647" s="4">
        <v>13</v>
      </c>
      <c r="F1647" s="4">
        <v>130000</v>
      </c>
    </row>
    <row r="1648" spans="1:6" x14ac:dyDescent="0.25">
      <c r="A1648" s="4">
        <v>32</v>
      </c>
      <c r="B1648" s="4" t="s">
        <v>6</v>
      </c>
      <c r="C1648" s="4" t="s">
        <v>10</v>
      </c>
      <c r="D1648" s="4" t="s">
        <v>80</v>
      </c>
      <c r="E1648" s="4">
        <v>5</v>
      </c>
      <c r="F1648" s="4">
        <v>70000</v>
      </c>
    </row>
    <row r="1649" spans="1:6" x14ac:dyDescent="0.25">
      <c r="A1649" s="4">
        <v>27</v>
      </c>
      <c r="B1649" s="4" t="s">
        <v>9</v>
      </c>
      <c r="C1649" s="4" t="s">
        <v>196</v>
      </c>
      <c r="D1649" s="4" t="s">
        <v>82</v>
      </c>
      <c r="E1649" s="4">
        <v>3</v>
      </c>
      <c r="F1649" s="4">
        <v>40000</v>
      </c>
    </row>
    <row r="1650" spans="1:6" x14ac:dyDescent="0.25">
      <c r="A1650" s="4">
        <v>36</v>
      </c>
      <c r="B1650" s="4" t="s">
        <v>9</v>
      </c>
      <c r="C1650" s="4" t="s">
        <v>7</v>
      </c>
      <c r="D1650" s="4" t="s">
        <v>121</v>
      </c>
      <c r="E1650" s="4">
        <v>2</v>
      </c>
      <c r="F1650" s="4">
        <v>35000</v>
      </c>
    </row>
    <row r="1651" spans="1:6" x14ac:dyDescent="0.25">
      <c r="A1651" s="4">
        <v>48</v>
      </c>
      <c r="B1651" s="4" t="s">
        <v>6</v>
      </c>
      <c r="C1651" s="4" t="s">
        <v>10</v>
      </c>
      <c r="D1651" s="4" t="s">
        <v>57</v>
      </c>
      <c r="E1651" s="4">
        <v>18</v>
      </c>
      <c r="F1651" s="4">
        <v>180000</v>
      </c>
    </row>
    <row r="1652" spans="1:6" x14ac:dyDescent="0.25">
      <c r="A1652" s="4">
        <v>31</v>
      </c>
      <c r="B1652" s="4" t="s">
        <v>9</v>
      </c>
      <c r="C1652" s="4" t="s">
        <v>196</v>
      </c>
      <c r="D1652" s="4" t="s">
        <v>14</v>
      </c>
      <c r="E1652" s="4">
        <v>2</v>
      </c>
      <c r="F1652" s="4">
        <v>40000</v>
      </c>
    </row>
    <row r="1653" spans="1:6" x14ac:dyDescent="0.25">
      <c r="A1653" s="4">
        <v>29</v>
      </c>
      <c r="B1653" s="4" t="s">
        <v>6</v>
      </c>
      <c r="C1653" s="4" t="s">
        <v>7</v>
      </c>
      <c r="D1653" s="4" t="s">
        <v>30</v>
      </c>
      <c r="E1653" s="4">
        <v>6</v>
      </c>
      <c r="F1653" s="4">
        <v>75000</v>
      </c>
    </row>
    <row r="1654" spans="1:6" x14ac:dyDescent="0.25">
      <c r="A1654" s="4">
        <v>45</v>
      </c>
      <c r="B1654" s="4" t="s">
        <v>9</v>
      </c>
      <c r="C1654" s="4" t="s">
        <v>12</v>
      </c>
      <c r="D1654" s="4" t="s">
        <v>35</v>
      </c>
      <c r="E1654" s="4">
        <v>12</v>
      </c>
      <c r="F1654" s="4">
        <v>120000</v>
      </c>
    </row>
    <row r="1655" spans="1:6" x14ac:dyDescent="0.25">
      <c r="A1655" s="4">
        <v>25</v>
      </c>
      <c r="B1655" s="4" t="s">
        <v>6</v>
      </c>
      <c r="C1655" s="4" t="s">
        <v>10</v>
      </c>
      <c r="D1655" s="4" t="s">
        <v>69</v>
      </c>
      <c r="E1655" s="4">
        <v>3</v>
      </c>
      <c r="F1655" s="4">
        <v>50000</v>
      </c>
    </row>
    <row r="1656" spans="1:6" x14ac:dyDescent="0.25">
      <c r="A1656" s="4">
        <v>37</v>
      </c>
      <c r="B1656" s="4" t="s">
        <v>9</v>
      </c>
      <c r="C1656" s="4" t="s">
        <v>7</v>
      </c>
      <c r="D1656" s="4" t="s">
        <v>27</v>
      </c>
      <c r="E1656" s="4">
        <v>7</v>
      </c>
      <c r="F1656" s="4">
        <v>90000</v>
      </c>
    </row>
    <row r="1657" spans="1:6" x14ac:dyDescent="0.25">
      <c r="A1657" s="4">
        <v>23</v>
      </c>
      <c r="B1657" s="4" t="s">
        <v>6</v>
      </c>
      <c r="C1657" s="4" t="s">
        <v>196</v>
      </c>
      <c r="D1657" s="4" t="s">
        <v>49</v>
      </c>
      <c r="E1657" s="4">
        <v>1</v>
      </c>
      <c r="F1657" s="4">
        <v>35000</v>
      </c>
    </row>
    <row r="1658" spans="1:6" x14ac:dyDescent="0.25">
      <c r="A1658" s="4">
        <v>41</v>
      </c>
      <c r="B1658" s="4" t="s">
        <v>9</v>
      </c>
      <c r="C1658" s="4" t="s">
        <v>7</v>
      </c>
      <c r="D1658" s="4" t="s">
        <v>80</v>
      </c>
      <c r="E1658" s="4">
        <v>11</v>
      </c>
      <c r="F1658" s="4">
        <v>110000</v>
      </c>
    </row>
    <row r="1659" spans="1:6" x14ac:dyDescent="0.25">
      <c r="A1659" s="4">
        <v>26</v>
      </c>
      <c r="B1659" s="4" t="s">
        <v>6</v>
      </c>
      <c r="C1659" s="4" t="s">
        <v>10</v>
      </c>
      <c r="D1659" s="4" t="s">
        <v>82</v>
      </c>
      <c r="E1659" s="4">
        <v>3</v>
      </c>
      <c r="F1659" s="4">
        <v>45000</v>
      </c>
    </row>
    <row r="1660" spans="1:6" x14ac:dyDescent="0.25">
      <c r="A1660" s="4">
        <v>33</v>
      </c>
      <c r="B1660" s="4" t="s">
        <v>9</v>
      </c>
      <c r="C1660" s="4" t="s">
        <v>12</v>
      </c>
      <c r="D1660" s="4" t="s">
        <v>124</v>
      </c>
      <c r="E1660" s="4">
        <v>5</v>
      </c>
      <c r="F1660" s="4">
        <v>70000</v>
      </c>
    </row>
    <row r="1661" spans="1:6" x14ac:dyDescent="0.25">
      <c r="A1661" s="4">
        <v>28</v>
      </c>
      <c r="B1661" s="4" t="s">
        <v>6</v>
      </c>
      <c r="C1661" s="4" t="s">
        <v>7</v>
      </c>
      <c r="D1661" s="4" t="s">
        <v>121</v>
      </c>
      <c r="E1661" s="4">
        <v>1</v>
      </c>
      <c r="F1661" s="4">
        <v>30000</v>
      </c>
    </row>
    <row r="1662" spans="1:6" x14ac:dyDescent="0.25">
      <c r="A1662" s="4">
        <v>42</v>
      </c>
      <c r="B1662" s="4" t="s">
        <v>9</v>
      </c>
      <c r="C1662" s="4" t="s">
        <v>10</v>
      </c>
      <c r="D1662" s="4" t="s">
        <v>57</v>
      </c>
      <c r="E1662" s="4">
        <v>13</v>
      </c>
      <c r="F1662" s="4">
        <v>130000</v>
      </c>
    </row>
    <row r="1663" spans="1:6" x14ac:dyDescent="0.25">
      <c r="A1663" s="4">
        <v>27</v>
      </c>
      <c r="B1663" s="4" t="s">
        <v>6</v>
      </c>
      <c r="C1663" s="4" t="s">
        <v>196</v>
      </c>
      <c r="D1663" s="4" t="s">
        <v>35</v>
      </c>
      <c r="E1663" s="4">
        <v>4</v>
      </c>
      <c r="F1663" s="4">
        <v>60000</v>
      </c>
    </row>
    <row r="1664" spans="1:6" x14ac:dyDescent="0.25">
      <c r="A1664" s="4">
        <v>50</v>
      </c>
      <c r="B1664" s="4" t="s">
        <v>9</v>
      </c>
      <c r="C1664" s="4" t="s">
        <v>7</v>
      </c>
      <c r="D1664" s="4" t="s">
        <v>18</v>
      </c>
      <c r="E1664" s="4">
        <v>15</v>
      </c>
      <c r="F1664" s="4">
        <v>150000</v>
      </c>
    </row>
    <row r="1665" spans="1:6" x14ac:dyDescent="0.25">
      <c r="A1665" s="4">
        <v>35</v>
      </c>
      <c r="B1665" s="4" t="s">
        <v>6</v>
      </c>
      <c r="C1665" s="4" t="s">
        <v>12</v>
      </c>
      <c r="D1665" s="4" t="s">
        <v>27</v>
      </c>
      <c r="E1665" s="4">
        <v>8</v>
      </c>
      <c r="F1665" s="4">
        <v>80000</v>
      </c>
    </row>
    <row r="1666" spans="1:6" x14ac:dyDescent="0.25">
      <c r="A1666" s="4">
        <v>24</v>
      </c>
      <c r="B1666" s="4" t="s">
        <v>9</v>
      </c>
      <c r="C1666" s="4" t="s">
        <v>7</v>
      </c>
      <c r="D1666" s="4" t="s">
        <v>49</v>
      </c>
      <c r="E1666" s="4">
        <v>1</v>
      </c>
      <c r="F1666" s="4">
        <v>35000</v>
      </c>
    </row>
    <row r="1667" spans="1:6" x14ac:dyDescent="0.25">
      <c r="A1667" s="4">
        <v>46</v>
      </c>
      <c r="B1667" s="4" t="s">
        <v>6</v>
      </c>
      <c r="C1667" s="4" t="s">
        <v>10</v>
      </c>
      <c r="D1667" s="4" t="s">
        <v>80</v>
      </c>
      <c r="E1667" s="4">
        <v>16</v>
      </c>
      <c r="F1667" s="4">
        <v>160000</v>
      </c>
    </row>
    <row r="1668" spans="1:6" x14ac:dyDescent="0.25">
      <c r="A1668" s="4">
        <v>29</v>
      </c>
      <c r="B1668" s="4" t="s">
        <v>9</v>
      </c>
      <c r="C1668" s="4" t="s">
        <v>196</v>
      </c>
      <c r="D1668" s="4" t="s">
        <v>82</v>
      </c>
      <c r="E1668" s="4">
        <v>2</v>
      </c>
      <c r="F1668" s="4">
        <v>40000</v>
      </c>
    </row>
    <row r="1669" spans="1:6" x14ac:dyDescent="0.25">
      <c r="A1669" s="4">
        <v>31</v>
      </c>
      <c r="B1669" s="4" t="s">
        <v>9</v>
      </c>
      <c r="C1669" s="4" t="s">
        <v>7</v>
      </c>
      <c r="D1669" s="4" t="s">
        <v>121</v>
      </c>
      <c r="E1669" s="4">
        <v>3</v>
      </c>
      <c r="F1669" s="4">
        <v>40000</v>
      </c>
    </row>
    <row r="1670" spans="1:6" x14ac:dyDescent="0.25">
      <c r="A1670" s="4">
        <v>25</v>
      </c>
      <c r="B1670" s="4" t="s">
        <v>9</v>
      </c>
      <c r="C1670" s="4" t="s">
        <v>196</v>
      </c>
      <c r="D1670" s="4" t="s">
        <v>14</v>
      </c>
      <c r="E1670" s="4">
        <v>1</v>
      </c>
      <c r="F1670" s="4">
        <v>35000</v>
      </c>
    </row>
    <row r="1671" spans="1:6" x14ac:dyDescent="0.25">
      <c r="A1671" s="4">
        <v>39</v>
      </c>
      <c r="B1671" s="4" t="s">
        <v>6</v>
      </c>
      <c r="C1671" s="4" t="s">
        <v>7</v>
      </c>
      <c r="D1671" s="4" t="s">
        <v>30</v>
      </c>
      <c r="E1671" s="4">
        <v>10</v>
      </c>
      <c r="F1671" s="4">
        <v>100000</v>
      </c>
    </row>
    <row r="1672" spans="1:6" x14ac:dyDescent="0.25">
      <c r="A1672" s="4">
        <v>33</v>
      </c>
      <c r="B1672" s="4" t="s">
        <v>9</v>
      </c>
      <c r="C1672" s="4" t="s">
        <v>12</v>
      </c>
      <c r="D1672" s="4" t="s">
        <v>35</v>
      </c>
      <c r="E1672" s="4">
        <v>5</v>
      </c>
      <c r="F1672" s="4">
        <v>70000</v>
      </c>
    </row>
    <row r="1673" spans="1:6" x14ac:dyDescent="0.25">
      <c r="A1673" s="4">
        <v>27</v>
      </c>
      <c r="B1673" s="4" t="s">
        <v>6</v>
      </c>
      <c r="C1673" s="4" t="s">
        <v>10</v>
      </c>
      <c r="D1673" s="4" t="s">
        <v>69</v>
      </c>
      <c r="E1673" s="4">
        <v>3</v>
      </c>
      <c r="F1673" s="4">
        <v>50000</v>
      </c>
    </row>
    <row r="1674" spans="1:6" x14ac:dyDescent="0.25">
      <c r="A1674" s="4">
        <v>43</v>
      </c>
      <c r="B1674" s="4" t="s">
        <v>9</v>
      </c>
      <c r="C1674" s="4" t="s">
        <v>7</v>
      </c>
      <c r="D1674" s="4" t="s">
        <v>27</v>
      </c>
      <c r="E1674" s="4">
        <v>12</v>
      </c>
      <c r="F1674" s="4">
        <v>120000</v>
      </c>
    </row>
    <row r="1675" spans="1:6" x14ac:dyDescent="0.25">
      <c r="A1675" s="4">
        <v>28</v>
      </c>
      <c r="B1675" s="4" t="s">
        <v>6</v>
      </c>
      <c r="C1675" s="4" t="s">
        <v>196</v>
      </c>
      <c r="D1675" s="4" t="s">
        <v>49</v>
      </c>
      <c r="E1675" s="4">
        <v>2</v>
      </c>
      <c r="F1675" s="4">
        <v>40000</v>
      </c>
    </row>
    <row r="1676" spans="1:6" x14ac:dyDescent="0.25">
      <c r="A1676" s="4">
        <v>31</v>
      </c>
      <c r="B1676" s="4" t="s">
        <v>6</v>
      </c>
      <c r="C1676" s="4" t="s">
        <v>7</v>
      </c>
      <c r="D1676" s="4" t="s">
        <v>14</v>
      </c>
      <c r="E1676" s="4">
        <v>3</v>
      </c>
      <c r="F1676" s="4">
        <v>50000</v>
      </c>
    </row>
    <row r="1677" spans="1:6" x14ac:dyDescent="0.25">
      <c r="A1677" s="4">
        <v>46</v>
      </c>
      <c r="B1677" s="4" t="s">
        <v>9</v>
      </c>
      <c r="C1677" s="4" t="s">
        <v>10</v>
      </c>
      <c r="D1677" s="4" t="s">
        <v>27</v>
      </c>
      <c r="E1677" s="4">
        <v>14</v>
      </c>
      <c r="F1677" s="4">
        <v>140000</v>
      </c>
    </row>
    <row r="1678" spans="1:6" x14ac:dyDescent="0.25">
      <c r="A1678" s="4">
        <v>38</v>
      </c>
      <c r="B1678" s="4" t="s">
        <v>9</v>
      </c>
      <c r="C1678" s="4" t="s">
        <v>7</v>
      </c>
      <c r="D1678" s="4" t="s">
        <v>35</v>
      </c>
      <c r="E1678" s="4">
        <v>10</v>
      </c>
      <c r="F1678" s="4">
        <v>100000</v>
      </c>
    </row>
    <row r="1679" spans="1:6" x14ac:dyDescent="0.25">
      <c r="A1679" s="4">
        <v>24</v>
      </c>
      <c r="B1679" s="4" t="s">
        <v>6</v>
      </c>
      <c r="C1679" s="4" t="s">
        <v>12</v>
      </c>
      <c r="D1679" s="4" t="s">
        <v>69</v>
      </c>
      <c r="E1679" s="4">
        <v>1</v>
      </c>
      <c r="F1679" s="4">
        <v>30000</v>
      </c>
    </row>
    <row r="1680" spans="1:6" x14ac:dyDescent="0.25">
      <c r="A1680" s="4">
        <v>33</v>
      </c>
      <c r="B1680" s="4" t="s">
        <v>9</v>
      </c>
      <c r="C1680" s="4" t="s">
        <v>10</v>
      </c>
      <c r="D1680" s="4" t="s">
        <v>80</v>
      </c>
      <c r="E1680" s="4">
        <v>6</v>
      </c>
      <c r="F1680" s="4">
        <v>75000</v>
      </c>
    </row>
    <row r="1681" spans="1:6" x14ac:dyDescent="0.25">
      <c r="A1681" s="4">
        <v>29</v>
      </c>
      <c r="B1681" s="4" t="s">
        <v>6</v>
      </c>
      <c r="C1681" s="4" t="s">
        <v>196</v>
      </c>
      <c r="D1681" s="4" t="s">
        <v>82</v>
      </c>
      <c r="E1681" s="4">
        <v>2</v>
      </c>
      <c r="F1681" s="4">
        <v>40000</v>
      </c>
    </row>
    <row r="1682" spans="1:6" x14ac:dyDescent="0.25">
      <c r="A1682" s="4">
        <v>50</v>
      </c>
      <c r="B1682" s="4" t="s">
        <v>9</v>
      </c>
      <c r="C1682" s="4" t="s">
        <v>7</v>
      </c>
      <c r="D1682" s="4" t="s">
        <v>18</v>
      </c>
      <c r="E1682" s="4">
        <v>18</v>
      </c>
      <c r="F1682" s="4">
        <v>180000</v>
      </c>
    </row>
    <row r="1683" spans="1:6" x14ac:dyDescent="0.25">
      <c r="A1683" s="4">
        <v>35</v>
      </c>
      <c r="B1683" s="4" t="s">
        <v>6</v>
      </c>
      <c r="C1683" s="4" t="s">
        <v>12</v>
      </c>
      <c r="D1683" s="4" t="s">
        <v>124</v>
      </c>
      <c r="E1683" s="4">
        <v>8</v>
      </c>
      <c r="F1683" s="4">
        <v>80000</v>
      </c>
    </row>
    <row r="1684" spans="1:6" x14ac:dyDescent="0.25">
      <c r="A1684" s="4">
        <v>41</v>
      </c>
      <c r="B1684" s="4" t="s">
        <v>6</v>
      </c>
      <c r="C1684" s="4" t="s">
        <v>10</v>
      </c>
      <c r="D1684" s="4" t="s">
        <v>57</v>
      </c>
      <c r="E1684" s="4">
        <v>12</v>
      </c>
      <c r="F1684" s="4">
        <v>120000</v>
      </c>
    </row>
    <row r="1685" spans="1:6" x14ac:dyDescent="0.25">
      <c r="A1685" s="4">
        <v>26</v>
      </c>
      <c r="B1685" s="4" t="s">
        <v>9</v>
      </c>
      <c r="C1685" s="4" t="s">
        <v>196</v>
      </c>
      <c r="D1685" s="4" t="s">
        <v>35</v>
      </c>
      <c r="E1685" s="4">
        <v>3</v>
      </c>
      <c r="F1685" s="4">
        <v>45000</v>
      </c>
    </row>
    <row r="1686" spans="1:6" x14ac:dyDescent="0.25">
      <c r="A1686" s="4">
        <v>32</v>
      </c>
      <c r="B1686" s="4" t="s">
        <v>6</v>
      </c>
      <c r="C1686" s="4" t="s">
        <v>7</v>
      </c>
      <c r="D1686" s="4" t="s">
        <v>30</v>
      </c>
      <c r="E1686" s="4">
        <v>7</v>
      </c>
      <c r="F1686" s="4">
        <v>90000</v>
      </c>
    </row>
    <row r="1687" spans="1:6" x14ac:dyDescent="0.25">
      <c r="A1687" s="4">
        <v>27</v>
      </c>
      <c r="B1687" s="4" t="s">
        <v>9</v>
      </c>
      <c r="C1687" s="4" t="s">
        <v>12</v>
      </c>
      <c r="D1687" s="4" t="s">
        <v>27</v>
      </c>
      <c r="E1687" s="4">
        <v>4</v>
      </c>
      <c r="F1687" s="4">
        <v>55000</v>
      </c>
    </row>
    <row r="1688" spans="1:6" x14ac:dyDescent="0.25">
      <c r="A1688" s="4">
        <v>43</v>
      </c>
      <c r="B1688" s="4" t="s">
        <v>6</v>
      </c>
      <c r="C1688" s="4" t="s">
        <v>10</v>
      </c>
      <c r="D1688" s="4" t="s">
        <v>80</v>
      </c>
      <c r="E1688" s="4">
        <v>16</v>
      </c>
      <c r="F1688" s="4">
        <v>160000</v>
      </c>
    </row>
    <row r="1689" spans="1:6" x14ac:dyDescent="0.25">
      <c r="A1689" s="4">
        <v>28</v>
      </c>
      <c r="B1689" s="4" t="s">
        <v>9</v>
      </c>
      <c r="C1689" s="4" t="s">
        <v>7</v>
      </c>
      <c r="D1689" s="4" t="s">
        <v>82</v>
      </c>
      <c r="E1689" s="4">
        <v>2</v>
      </c>
      <c r="F1689" s="4">
        <v>40000</v>
      </c>
    </row>
    <row r="1690" spans="1:6" x14ac:dyDescent="0.25">
      <c r="A1690" s="4">
        <v>31</v>
      </c>
      <c r="B1690" s="4" t="s">
        <v>9</v>
      </c>
      <c r="C1690" s="4" t="s">
        <v>196</v>
      </c>
      <c r="D1690" s="4" t="s">
        <v>121</v>
      </c>
      <c r="E1690" s="4">
        <v>3</v>
      </c>
      <c r="F1690" s="4">
        <v>40000</v>
      </c>
    </row>
    <row r="1691" spans="1:6" x14ac:dyDescent="0.25">
      <c r="A1691" s="4">
        <v>39</v>
      </c>
      <c r="B1691" s="4" t="s">
        <v>6</v>
      </c>
      <c r="C1691" s="4" t="s">
        <v>7</v>
      </c>
      <c r="D1691" s="4" t="s">
        <v>18</v>
      </c>
      <c r="E1691" s="4">
        <v>11</v>
      </c>
      <c r="F1691" s="4">
        <v>110000</v>
      </c>
    </row>
    <row r="1692" spans="1:6" x14ac:dyDescent="0.25">
      <c r="A1692" s="4">
        <v>33</v>
      </c>
      <c r="B1692" s="4" t="s">
        <v>9</v>
      </c>
      <c r="C1692" s="4" t="s">
        <v>12</v>
      </c>
      <c r="D1692" s="4" t="s">
        <v>35</v>
      </c>
      <c r="E1692" s="4">
        <v>6</v>
      </c>
      <c r="F1692" s="4">
        <v>75000</v>
      </c>
    </row>
    <row r="1693" spans="1:6" x14ac:dyDescent="0.25">
      <c r="A1693" s="4">
        <v>50</v>
      </c>
      <c r="B1693" s="4" t="s">
        <v>9</v>
      </c>
      <c r="C1693" s="4" t="s">
        <v>10</v>
      </c>
      <c r="D1693" s="4" t="s">
        <v>80</v>
      </c>
      <c r="E1693" s="4">
        <v>15</v>
      </c>
      <c r="F1693" s="4">
        <v>150000</v>
      </c>
    </row>
    <row r="1694" spans="1:6" x14ac:dyDescent="0.25">
      <c r="A1694" s="4">
        <v>36</v>
      </c>
      <c r="B1694" s="4" t="s">
        <v>6</v>
      </c>
      <c r="C1694" s="4" t="s">
        <v>7</v>
      </c>
      <c r="D1694" s="4" t="s">
        <v>82</v>
      </c>
      <c r="E1694" s="4">
        <v>5</v>
      </c>
      <c r="F1694" s="4">
        <v>70000</v>
      </c>
    </row>
    <row r="1695" spans="1:6" x14ac:dyDescent="0.25">
      <c r="A1695" s="4">
        <v>48</v>
      </c>
      <c r="B1695" s="4" t="s">
        <v>9</v>
      </c>
      <c r="C1695" s="4" t="s">
        <v>12</v>
      </c>
      <c r="D1695" s="4" t="s">
        <v>124</v>
      </c>
      <c r="E1695" s="4">
        <v>19</v>
      </c>
      <c r="F1695" s="4">
        <v>190000</v>
      </c>
    </row>
    <row r="1696" spans="1:6" x14ac:dyDescent="0.25">
      <c r="A1696" s="4">
        <v>31</v>
      </c>
      <c r="B1696" s="4" t="s">
        <v>6</v>
      </c>
      <c r="C1696" s="4" t="s">
        <v>196</v>
      </c>
      <c r="D1696" s="4" t="s">
        <v>121</v>
      </c>
      <c r="E1696" s="4">
        <v>3</v>
      </c>
      <c r="F1696" s="4">
        <v>40000</v>
      </c>
    </row>
    <row r="1697" spans="1:6" x14ac:dyDescent="0.25">
      <c r="A1697" s="4">
        <v>29</v>
      </c>
      <c r="B1697" s="4" t="s">
        <v>9</v>
      </c>
      <c r="C1697" s="4" t="s">
        <v>7</v>
      </c>
      <c r="D1697" s="4" t="s">
        <v>30</v>
      </c>
      <c r="E1697" s="4">
        <v>6</v>
      </c>
      <c r="F1697" s="4">
        <v>75000</v>
      </c>
    </row>
    <row r="1698" spans="1:6" x14ac:dyDescent="0.25">
      <c r="A1698" s="4">
        <v>45</v>
      </c>
      <c r="B1698" s="4" t="s">
        <v>6</v>
      </c>
      <c r="C1698" s="4" t="s">
        <v>10</v>
      </c>
      <c r="D1698" s="4" t="s">
        <v>57</v>
      </c>
      <c r="E1698" s="4">
        <v>14</v>
      </c>
      <c r="F1698" s="4">
        <v>140000</v>
      </c>
    </row>
    <row r="1699" spans="1:6" x14ac:dyDescent="0.25">
      <c r="A1699" s="4">
        <v>35</v>
      </c>
      <c r="B1699" s="4" t="s">
        <v>9</v>
      </c>
      <c r="C1699" s="4" t="s">
        <v>12</v>
      </c>
      <c r="D1699" s="4" t="s">
        <v>27</v>
      </c>
      <c r="E1699" s="4">
        <v>8</v>
      </c>
      <c r="F1699" s="4">
        <v>80000</v>
      </c>
    </row>
    <row r="1700" spans="1:6" x14ac:dyDescent="0.25">
      <c r="A1700" s="4">
        <v>23</v>
      </c>
      <c r="B1700" s="4" t="s">
        <v>6</v>
      </c>
      <c r="C1700" s="4" t="s">
        <v>7</v>
      </c>
      <c r="D1700" s="4" t="s">
        <v>49</v>
      </c>
      <c r="E1700" s="4">
        <v>1</v>
      </c>
      <c r="F1700" s="4">
        <v>35000</v>
      </c>
    </row>
    <row r="1701" spans="1:6" x14ac:dyDescent="0.25">
      <c r="A1701" s="4">
        <v>42</v>
      </c>
      <c r="B1701" s="4" t="s">
        <v>9</v>
      </c>
      <c r="C1701" s="4" t="s">
        <v>10</v>
      </c>
      <c r="D1701" s="4" t="s">
        <v>18</v>
      </c>
      <c r="E1701" s="4">
        <v>13</v>
      </c>
      <c r="F1701" s="4">
        <v>130000</v>
      </c>
    </row>
    <row r="1702" spans="1:6" x14ac:dyDescent="0.25">
      <c r="A1702" s="4">
        <v>26</v>
      </c>
      <c r="B1702" s="4" t="s">
        <v>6</v>
      </c>
      <c r="C1702" s="4" t="s">
        <v>196</v>
      </c>
      <c r="D1702" s="4" t="s">
        <v>69</v>
      </c>
      <c r="E1702" s="4">
        <v>2</v>
      </c>
      <c r="F1702" s="4">
        <v>40000</v>
      </c>
    </row>
    <row r="1703" spans="1:6" x14ac:dyDescent="0.25">
      <c r="A1703" s="4">
        <v>32</v>
      </c>
      <c r="B1703" s="4" t="s">
        <v>9</v>
      </c>
      <c r="C1703" s="4" t="s">
        <v>7</v>
      </c>
      <c r="D1703" s="4" t="s">
        <v>80</v>
      </c>
      <c r="E1703" s="4">
        <v>7</v>
      </c>
      <c r="F1703" s="4">
        <v>90000</v>
      </c>
    </row>
    <row r="1704" spans="1:6" x14ac:dyDescent="0.25">
      <c r="A1704" s="4">
        <v>27</v>
      </c>
      <c r="B1704" s="4" t="s">
        <v>6</v>
      </c>
      <c r="C1704" s="4" t="s">
        <v>12</v>
      </c>
      <c r="D1704" s="4" t="s">
        <v>82</v>
      </c>
      <c r="E1704" s="4">
        <v>4</v>
      </c>
      <c r="F1704" s="4">
        <v>55000</v>
      </c>
    </row>
    <row r="1705" spans="1:6" x14ac:dyDescent="0.25">
      <c r="A1705" s="4">
        <v>50</v>
      </c>
      <c r="B1705" s="4" t="s">
        <v>9</v>
      </c>
      <c r="C1705" s="4" t="s">
        <v>10</v>
      </c>
      <c r="D1705" s="4" t="s">
        <v>124</v>
      </c>
      <c r="E1705" s="4">
        <v>18</v>
      </c>
      <c r="F1705" s="4">
        <v>180000</v>
      </c>
    </row>
    <row r="1706" spans="1:6" x14ac:dyDescent="0.25">
      <c r="A1706" s="4">
        <v>36</v>
      </c>
      <c r="B1706" s="4" t="s">
        <v>6</v>
      </c>
      <c r="C1706" s="4" t="s">
        <v>7</v>
      </c>
      <c r="D1706" s="4" t="s">
        <v>121</v>
      </c>
      <c r="E1706" s="4">
        <v>3</v>
      </c>
      <c r="F1706" s="4">
        <v>45000</v>
      </c>
    </row>
    <row r="1707" spans="1:6" x14ac:dyDescent="0.25">
      <c r="A1707" s="4">
        <v>48</v>
      </c>
      <c r="B1707" s="4" t="s">
        <v>9</v>
      </c>
      <c r="C1707" s="4" t="s">
        <v>12</v>
      </c>
      <c r="D1707" s="4" t="s">
        <v>57</v>
      </c>
      <c r="E1707" s="4">
        <v>19</v>
      </c>
      <c r="F1707" s="4">
        <v>190000</v>
      </c>
    </row>
    <row r="1708" spans="1:6" x14ac:dyDescent="0.25">
      <c r="A1708" s="4">
        <v>31</v>
      </c>
      <c r="B1708" s="4" t="s">
        <v>6</v>
      </c>
      <c r="C1708" s="4" t="s">
        <v>196</v>
      </c>
      <c r="D1708" s="4" t="s">
        <v>14</v>
      </c>
      <c r="E1708" s="4">
        <v>3</v>
      </c>
      <c r="F1708" s="4">
        <v>50000</v>
      </c>
    </row>
    <row r="1709" spans="1:6" x14ac:dyDescent="0.25">
      <c r="A1709" s="4">
        <v>29</v>
      </c>
      <c r="B1709" s="4" t="s">
        <v>9</v>
      </c>
      <c r="C1709" s="4" t="s">
        <v>7</v>
      </c>
      <c r="D1709" s="4" t="s">
        <v>35</v>
      </c>
      <c r="E1709" s="4">
        <v>4</v>
      </c>
      <c r="F1709" s="4">
        <v>55000</v>
      </c>
    </row>
    <row r="1710" spans="1:6" x14ac:dyDescent="0.25">
      <c r="A1710" s="4">
        <v>45</v>
      </c>
      <c r="B1710" s="4" t="s">
        <v>6</v>
      </c>
      <c r="C1710" s="4" t="s">
        <v>10</v>
      </c>
      <c r="D1710" s="4" t="s">
        <v>27</v>
      </c>
      <c r="E1710" s="4">
        <v>13</v>
      </c>
      <c r="F1710" s="4">
        <v>130000</v>
      </c>
    </row>
    <row r="1711" spans="1:6" x14ac:dyDescent="0.25">
      <c r="A1711" s="4">
        <v>25</v>
      </c>
      <c r="B1711" s="4" t="s">
        <v>9</v>
      </c>
      <c r="C1711" s="4" t="s">
        <v>196</v>
      </c>
      <c r="D1711" s="4" t="s">
        <v>49</v>
      </c>
      <c r="E1711" s="4">
        <v>1</v>
      </c>
      <c r="F1711" s="4">
        <v>35000</v>
      </c>
    </row>
    <row r="1712" spans="1:6" x14ac:dyDescent="0.25">
      <c r="A1712" s="4">
        <v>41</v>
      </c>
      <c r="B1712" s="4" t="s">
        <v>6</v>
      </c>
      <c r="C1712" s="4" t="s">
        <v>7</v>
      </c>
      <c r="D1712" s="4" t="s">
        <v>80</v>
      </c>
      <c r="E1712" s="4">
        <v>12</v>
      </c>
      <c r="F1712" s="4">
        <v>120000</v>
      </c>
    </row>
    <row r="1713" spans="1:6" x14ac:dyDescent="0.25">
      <c r="A1713" s="4">
        <v>35</v>
      </c>
      <c r="B1713" s="4" t="s">
        <v>9</v>
      </c>
      <c r="C1713" s="4" t="s">
        <v>12</v>
      </c>
      <c r="D1713" s="4" t="s">
        <v>124</v>
      </c>
      <c r="E1713" s="4">
        <v>9</v>
      </c>
      <c r="F1713" s="4">
        <v>95000</v>
      </c>
    </row>
    <row r="1714" spans="1:6" x14ac:dyDescent="0.25">
      <c r="A1714" s="4">
        <v>23</v>
      </c>
      <c r="B1714" s="4" t="s">
        <v>6</v>
      </c>
      <c r="C1714" s="4" t="s">
        <v>7</v>
      </c>
      <c r="D1714" s="4" t="s">
        <v>82</v>
      </c>
      <c r="E1714" s="4">
        <v>1</v>
      </c>
      <c r="F1714" s="4">
        <v>35000</v>
      </c>
    </row>
    <row r="1715" spans="1:6" x14ac:dyDescent="0.25">
      <c r="A1715" s="4">
        <v>42</v>
      </c>
      <c r="B1715" s="4" t="s">
        <v>9</v>
      </c>
      <c r="C1715" s="4" t="s">
        <v>10</v>
      </c>
      <c r="D1715" s="4" t="s">
        <v>69</v>
      </c>
      <c r="E1715" s="4">
        <v>14</v>
      </c>
      <c r="F1715" s="4">
        <v>140000</v>
      </c>
    </row>
    <row r="1716" spans="1:6" x14ac:dyDescent="0.25">
      <c r="A1716" s="4">
        <v>26</v>
      </c>
      <c r="B1716" s="4" t="s">
        <v>6</v>
      </c>
      <c r="C1716" s="4" t="s">
        <v>196</v>
      </c>
      <c r="D1716" s="4" t="s">
        <v>18</v>
      </c>
      <c r="E1716" s="4">
        <v>2</v>
      </c>
      <c r="F1716" s="4">
        <v>40000</v>
      </c>
    </row>
    <row r="1717" spans="1:6" x14ac:dyDescent="0.25">
      <c r="A1717" s="4">
        <v>32</v>
      </c>
      <c r="B1717" s="4" t="s">
        <v>9</v>
      </c>
      <c r="C1717" s="4" t="s">
        <v>7</v>
      </c>
      <c r="D1717" s="4" t="s">
        <v>57</v>
      </c>
      <c r="E1717" s="4">
        <v>8</v>
      </c>
      <c r="F1717" s="4">
        <v>80000</v>
      </c>
    </row>
    <row r="1718" spans="1:6" x14ac:dyDescent="0.25">
      <c r="A1718" s="4">
        <v>27</v>
      </c>
      <c r="B1718" s="4" t="s">
        <v>6</v>
      </c>
      <c r="C1718" s="4" t="s">
        <v>12</v>
      </c>
      <c r="D1718" s="4" t="s">
        <v>27</v>
      </c>
      <c r="E1718" s="4">
        <v>4</v>
      </c>
      <c r="F1718" s="4">
        <v>55000</v>
      </c>
    </row>
    <row r="1719" spans="1:6" x14ac:dyDescent="0.25">
      <c r="A1719" s="4">
        <v>50</v>
      </c>
      <c r="B1719" s="4" t="s">
        <v>9</v>
      </c>
      <c r="C1719" s="4" t="s">
        <v>10</v>
      </c>
      <c r="D1719" s="4" t="s">
        <v>80</v>
      </c>
      <c r="E1719" s="4">
        <v>19</v>
      </c>
      <c r="F1719" s="4">
        <v>190000</v>
      </c>
    </row>
    <row r="1720" spans="1:6" x14ac:dyDescent="0.25">
      <c r="A1720" s="4">
        <v>36</v>
      </c>
      <c r="B1720" s="4" t="s">
        <v>6</v>
      </c>
      <c r="C1720" s="4" t="s">
        <v>7</v>
      </c>
      <c r="D1720" s="4" t="s">
        <v>30</v>
      </c>
      <c r="E1720" s="4">
        <v>6</v>
      </c>
      <c r="F1720" s="4">
        <v>75000</v>
      </c>
    </row>
    <row r="1721" spans="1:6" x14ac:dyDescent="0.25">
      <c r="A1721" s="4">
        <v>48</v>
      </c>
      <c r="B1721" s="4" t="s">
        <v>9</v>
      </c>
      <c r="C1721" s="4" t="s">
        <v>12</v>
      </c>
      <c r="D1721" s="4" t="s">
        <v>124</v>
      </c>
      <c r="E1721" s="4">
        <v>17</v>
      </c>
      <c r="F1721" s="4">
        <v>170000</v>
      </c>
    </row>
    <row r="1722" spans="1:6" x14ac:dyDescent="0.25">
      <c r="A1722" s="4">
        <v>37</v>
      </c>
      <c r="B1722" s="4" t="s">
        <v>6</v>
      </c>
      <c r="C1722" s="4" t="s">
        <v>10</v>
      </c>
      <c r="D1722" s="4" t="s">
        <v>27</v>
      </c>
      <c r="E1722" s="4">
        <v>11</v>
      </c>
      <c r="F1722" s="4">
        <v>110000</v>
      </c>
    </row>
    <row r="1723" spans="1:6" x14ac:dyDescent="0.25">
      <c r="A1723" s="4">
        <v>26</v>
      </c>
      <c r="B1723" s="4" t="s">
        <v>9</v>
      </c>
      <c r="C1723" s="4" t="s">
        <v>7</v>
      </c>
      <c r="D1723" s="4" t="s">
        <v>82</v>
      </c>
      <c r="E1723" s="4">
        <v>2</v>
      </c>
      <c r="F1723" s="4">
        <v>40000</v>
      </c>
    </row>
    <row r="1724" spans="1:6" x14ac:dyDescent="0.25">
      <c r="A1724" s="4">
        <v>42</v>
      </c>
      <c r="B1724" s="4" t="s">
        <v>6</v>
      </c>
      <c r="C1724" s="4" t="s">
        <v>12</v>
      </c>
      <c r="D1724" s="4" t="s">
        <v>80</v>
      </c>
      <c r="E1724" s="4">
        <v>15</v>
      </c>
      <c r="F1724" s="4">
        <v>150000</v>
      </c>
    </row>
    <row r="1725" spans="1:6" x14ac:dyDescent="0.25">
      <c r="A1725" s="4">
        <v>33</v>
      </c>
      <c r="B1725" s="4" t="s">
        <v>9</v>
      </c>
      <c r="C1725" s="4" t="s">
        <v>196</v>
      </c>
      <c r="D1725" s="4" t="s">
        <v>49</v>
      </c>
      <c r="E1725" s="4">
        <v>4</v>
      </c>
      <c r="F1725" s="4">
        <v>55000</v>
      </c>
    </row>
    <row r="1726" spans="1:6" x14ac:dyDescent="0.25">
      <c r="A1726" s="4">
        <v>29</v>
      </c>
      <c r="B1726" s="4" t="s">
        <v>6</v>
      </c>
      <c r="C1726" s="4" t="s">
        <v>7</v>
      </c>
      <c r="D1726" s="4" t="s">
        <v>18</v>
      </c>
      <c r="E1726" s="4">
        <v>5</v>
      </c>
      <c r="F1726" s="4">
        <v>70000</v>
      </c>
    </row>
    <row r="1727" spans="1:6" x14ac:dyDescent="0.25">
      <c r="A1727" s="4">
        <v>45</v>
      </c>
      <c r="B1727" s="4" t="s">
        <v>9</v>
      </c>
      <c r="C1727" s="4" t="s">
        <v>10</v>
      </c>
      <c r="D1727" s="4" t="s">
        <v>57</v>
      </c>
      <c r="E1727" s="4">
        <v>16</v>
      </c>
      <c r="F1727" s="4">
        <v>160000</v>
      </c>
    </row>
    <row r="1728" spans="1:6" x14ac:dyDescent="0.25">
      <c r="A1728" s="4">
        <v>24</v>
      </c>
      <c r="B1728" s="4" t="s">
        <v>6</v>
      </c>
      <c r="C1728" s="4" t="s">
        <v>196</v>
      </c>
      <c r="D1728" s="4" t="s">
        <v>14</v>
      </c>
      <c r="E1728" s="4">
        <v>1</v>
      </c>
      <c r="F1728" s="4">
        <v>35000</v>
      </c>
    </row>
    <row r="1729" spans="1:6" x14ac:dyDescent="0.25">
      <c r="A1729" s="4">
        <v>39</v>
      </c>
      <c r="B1729" s="4" t="s">
        <v>9</v>
      </c>
      <c r="C1729" s="4" t="s">
        <v>7</v>
      </c>
      <c r="D1729" s="4" t="s">
        <v>35</v>
      </c>
      <c r="E1729" s="4">
        <v>10</v>
      </c>
      <c r="F1729" s="4">
        <v>100000</v>
      </c>
    </row>
    <row r="1730" spans="1:6" x14ac:dyDescent="0.25">
      <c r="A1730" s="4">
        <v>31</v>
      </c>
      <c r="B1730" s="4" t="s">
        <v>6</v>
      </c>
      <c r="C1730" s="4" t="s">
        <v>12</v>
      </c>
      <c r="D1730" s="4" t="s">
        <v>124</v>
      </c>
      <c r="E1730" s="4">
        <v>7</v>
      </c>
      <c r="F1730" s="4">
        <v>90000</v>
      </c>
    </row>
    <row r="1731" spans="1:6" x14ac:dyDescent="0.25">
      <c r="A1731" s="4">
        <v>27</v>
      </c>
      <c r="B1731" s="4" t="s">
        <v>9</v>
      </c>
      <c r="C1731" s="4" t="s">
        <v>10</v>
      </c>
      <c r="D1731" s="4" t="s">
        <v>69</v>
      </c>
      <c r="E1731" s="4">
        <v>3</v>
      </c>
      <c r="F1731" s="4">
        <v>50000</v>
      </c>
    </row>
    <row r="1732" spans="1:6" x14ac:dyDescent="0.25">
      <c r="A1732" s="4">
        <v>43</v>
      </c>
      <c r="B1732" s="4" t="s">
        <v>6</v>
      </c>
      <c r="C1732" s="4" t="s">
        <v>7</v>
      </c>
      <c r="D1732" s="4" t="s">
        <v>80</v>
      </c>
      <c r="E1732" s="4">
        <v>14</v>
      </c>
      <c r="F1732" s="4">
        <v>140000</v>
      </c>
    </row>
    <row r="1733" spans="1:6" x14ac:dyDescent="0.25">
      <c r="A1733" s="4">
        <v>28</v>
      </c>
      <c r="B1733" s="4" t="s">
        <v>9</v>
      </c>
      <c r="C1733" s="4" t="s">
        <v>196</v>
      </c>
      <c r="D1733" s="4" t="s">
        <v>82</v>
      </c>
      <c r="E1733" s="4">
        <v>2</v>
      </c>
      <c r="F1733" s="4">
        <v>40000</v>
      </c>
    </row>
    <row r="1734" spans="1:6" x14ac:dyDescent="0.25">
      <c r="A1734" s="4">
        <v>50</v>
      </c>
      <c r="B1734" s="4" t="s">
        <v>6</v>
      </c>
      <c r="C1734" s="4" t="s">
        <v>12</v>
      </c>
      <c r="D1734" s="4" t="s">
        <v>27</v>
      </c>
      <c r="E1734" s="4">
        <v>18</v>
      </c>
      <c r="F1734" s="4">
        <v>180000</v>
      </c>
    </row>
    <row r="1735" spans="1:6" x14ac:dyDescent="0.25">
      <c r="A1735" s="4">
        <v>35</v>
      </c>
      <c r="B1735" s="4" t="s">
        <v>9</v>
      </c>
      <c r="C1735" s="4" t="s">
        <v>7</v>
      </c>
      <c r="D1735" s="4" t="s">
        <v>49</v>
      </c>
      <c r="E1735" s="4">
        <v>7</v>
      </c>
      <c r="F1735" s="4">
        <v>90000</v>
      </c>
    </row>
    <row r="1736" spans="1:6" x14ac:dyDescent="0.25">
      <c r="A1736" s="4">
        <v>23</v>
      </c>
      <c r="B1736" s="4" t="s">
        <v>6</v>
      </c>
      <c r="C1736" s="4" t="s">
        <v>7</v>
      </c>
      <c r="D1736" s="4" t="s">
        <v>18</v>
      </c>
      <c r="E1736" s="4">
        <v>1</v>
      </c>
      <c r="F1736" s="4">
        <v>35000</v>
      </c>
    </row>
    <row r="1737" spans="1:6" x14ac:dyDescent="0.25">
      <c r="A1737" s="4">
        <v>41</v>
      </c>
      <c r="B1737" s="4" t="s">
        <v>9</v>
      </c>
      <c r="C1737" s="4" t="s">
        <v>10</v>
      </c>
      <c r="D1737" s="4" t="s">
        <v>57</v>
      </c>
      <c r="E1737" s="4">
        <v>12</v>
      </c>
      <c r="F1737" s="4">
        <v>120000</v>
      </c>
    </row>
    <row r="1738" spans="1:6" x14ac:dyDescent="0.25">
      <c r="A1738" s="4">
        <v>26</v>
      </c>
      <c r="B1738" s="4" t="s">
        <v>6</v>
      </c>
      <c r="C1738" s="4" t="s">
        <v>196</v>
      </c>
      <c r="D1738" s="4" t="s">
        <v>35</v>
      </c>
      <c r="E1738" s="4">
        <v>3</v>
      </c>
      <c r="F1738" s="4">
        <v>45000</v>
      </c>
    </row>
    <row r="1739" spans="1:6" x14ac:dyDescent="0.25">
      <c r="A1739" s="4">
        <v>32</v>
      </c>
      <c r="B1739" s="4" t="s">
        <v>9</v>
      </c>
      <c r="C1739" s="4" t="s">
        <v>7</v>
      </c>
      <c r="D1739" s="4" t="s">
        <v>30</v>
      </c>
      <c r="E1739" s="4">
        <v>8</v>
      </c>
      <c r="F1739" s="4">
        <v>80000</v>
      </c>
    </row>
    <row r="1740" spans="1:6" x14ac:dyDescent="0.25">
      <c r="A1740" s="4">
        <v>50</v>
      </c>
      <c r="B1740" s="4" t="s">
        <v>9</v>
      </c>
      <c r="C1740" s="4" t="s">
        <v>10</v>
      </c>
      <c r="D1740" s="4" t="s">
        <v>80</v>
      </c>
      <c r="E1740" s="4">
        <v>18</v>
      </c>
      <c r="F1740" s="4">
        <v>180000</v>
      </c>
    </row>
    <row r="1741" spans="1:6" x14ac:dyDescent="0.25">
      <c r="A1741" s="4">
        <v>36</v>
      </c>
      <c r="B1741" s="4" t="s">
        <v>6</v>
      </c>
      <c r="C1741" s="4" t="s">
        <v>7</v>
      </c>
      <c r="D1741" s="4" t="s">
        <v>82</v>
      </c>
      <c r="E1741" s="4">
        <v>6</v>
      </c>
      <c r="F1741" s="4">
        <v>75000</v>
      </c>
    </row>
    <row r="1742" spans="1:6" x14ac:dyDescent="0.25">
      <c r="A1742" s="4">
        <v>29</v>
      </c>
      <c r="B1742" s="4" t="s">
        <v>9</v>
      </c>
      <c r="C1742" s="4" t="s">
        <v>7</v>
      </c>
      <c r="D1742" s="4" t="s">
        <v>30</v>
      </c>
      <c r="E1742" s="4">
        <v>5</v>
      </c>
      <c r="F1742" s="4">
        <v>70000</v>
      </c>
    </row>
    <row r="1743" spans="1:6" x14ac:dyDescent="0.25">
      <c r="A1743" s="4">
        <v>45</v>
      </c>
      <c r="B1743" s="4" t="s">
        <v>6</v>
      </c>
      <c r="C1743" s="4" t="s">
        <v>10</v>
      </c>
      <c r="D1743" s="4" t="s">
        <v>57</v>
      </c>
      <c r="E1743" s="4">
        <v>15</v>
      </c>
      <c r="F1743" s="4">
        <v>150000</v>
      </c>
    </row>
    <row r="1744" spans="1:6" x14ac:dyDescent="0.25">
      <c r="A1744" s="4">
        <v>38</v>
      </c>
      <c r="B1744" s="4" t="s">
        <v>6</v>
      </c>
      <c r="C1744" s="4" t="s">
        <v>10</v>
      </c>
      <c r="D1744" s="4" t="s">
        <v>27</v>
      </c>
      <c r="E1744" s="4">
        <v>12</v>
      </c>
      <c r="F1744" s="4">
        <v>120000</v>
      </c>
    </row>
    <row r="1745" spans="1:6" x14ac:dyDescent="0.25">
      <c r="A1745" s="4">
        <v>27</v>
      </c>
      <c r="B1745" s="4" t="s">
        <v>9</v>
      </c>
      <c r="C1745" s="4" t="s">
        <v>7</v>
      </c>
      <c r="D1745" s="4" t="s">
        <v>82</v>
      </c>
      <c r="E1745" s="4">
        <v>3</v>
      </c>
      <c r="F1745" s="4">
        <v>45000</v>
      </c>
    </row>
    <row r="1746" spans="1:6" x14ac:dyDescent="0.25">
      <c r="A1746" s="4">
        <v>43</v>
      </c>
      <c r="B1746" s="4" t="s">
        <v>6</v>
      </c>
      <c r="C1746" s="4" t="s">
        <v>12</v>
      </c>
      <c r="D1746" s="4" t="s">
        <v>80</v>
      </c>
      <c r="E1746" s="4">
        <v>16</v>
      </c>
      <c r="F1746" s="4">
        <v>160000</v>
      </c>
    </row>
    <row r="1747" spans="1:6" x14ac:dyDescent="0.25">
      <c r="A1747" s="4">
        <v>34</v>
      </c>
      <c r="B1747" s="4" t="s">
        <v>9</v>
      </c>
      <c r="C1747" s="4" t="s">
        <v>196</v>
      </c>
      <c r="D1747" s="4" t="s">
        <v>49</v>
      </c>
      <c r="E1747" s="4">
        <v>5</v>
      </c>
      <c r="F1747" s="4">
        <v>70000</v>
      </c>
    </row>
    <row r="1748" spans="1:6" x14ac:dyDescent="0.25">
      <c r="A1748" s="4">
        <v>30</v>
      </c>
      <c r="B1748" s="4" t="s">
        <v>6</v>
      </c>
      <c r="C1748" s="4" t="s">
        <v>7</v>
      </c>
      <c r="D1748" s="4" t="s">
        <v>18</v>
      </c>
      <c r="E1748" s="4">
        <v>6</v>
      </c>
      <c r="F1748" s="4">
        <v>75000</v>
      </c>
    </row>
    <row r="1749" spans="1:6" x14ac:dyDescent="0.25">
      <c r="A1749" s="4">
        <v>46</v>
      </c>
      <c r="B1749" s="4" t="s">
        <v>9</v>
      </c>
      <c r="C1749" s="4" t="s">
        <v>10</v>
      </c>
      <c r="D1749" s="4" t="s">
        <v>57</v>
      </c>
      <c r="E1749" s="4">
        <v>17</v>
      </c>
      <c r="F1749" s="4">
        <v>170000</v>
      </c>
    </row>
    <row r="1750" spans="1:6" x14ac:dyDescent="0.25">
      <c r="A1750" s="4">
        <v>40</v>
      </c>
      <c r="B1750" s="4" t="s">
        <v>9</v>
      </c>
      <c r="C1750" s="4" t="s">
        <v>7</v>
      </c>
      <c r="D1750" s="4" t="s">
        <v>35</v>
      </c>
      <c r="E1750" s="4">
        <v>11</v>
      </c>
      <c r="F1750" s="4">
        <v>110000</v>
      </c>
    </row>
    <row r="1751" spans="1:6" x14ac:dyDescent="0.25">
      <c r="A1751" s="4">
        <v>32</v>
      </c>
      <c r="B1751" s="4" t="s">
        <v>6</v>
      </c>
      <c r="C1751" s="4" t="s">
        <v>12</v>
      </c>
      <c r="D1751" s="4" t="s">
        <v>124</v>
      </c>
      <c r="E1751" s="4">
        <v>8</v>
      </c>
      <c r="F1751" s="4">
        <v>80000</v>
      </c>
    </row>
    <row r="1752" spans="1:6" x14ac:dyDescent="0.25">
      <c r="A1752" s="4">
        <v>28</v>
      </c>
      <c r="B1752" s="4" t="s">
        <v>9</v>
      </c>
      <c r="C1752" s="4" t="s">
        <v>10</v>
      </c>
      <c r="D1752" s="4" t="s">
        <v>69</v>
      </c>
      <c r="E1752" s="4">
        <v>4</v>
      </c>
      <c r="F1752" s="4">
        <v>55000</v>
      </c>
    </row>
    <row r="1753" spans="1:6" x14ac:dyDescent="0.25">
      <c r="A1753" s="4">
        <v>44</v>
      </c>
      <c r="B1753" s="4" t="s">
        <v>6</v>
      </c>
      <c r="C1753" s="4" t="s">
        <v>7</v>
      </c>
      <c r="D1753" s="4" t="s">
        <v>80</v>
      </c>
      <c r="E1753" s="4">
        <v>15</v>
      </c>
      <c r="F1753" s="4">
        <v>150000</v>
      </c>
    </row>
    <row r="1754" spans="1:6" x14ac:dyDescent="0.25">
      <c r="A1754" s="4">
        <v>51</v>
      </c>
      <c r="B1754" s="4" t="s">
        <v>6</v>
      </c>
      <c r="C1754" s="4" t="s">
        <v>12</v>
      </c>
      <c r="D1754" s="4" t="s">
        <v>27</v>
      </c>
      <c r="E1754" s="4">
        <v>19</v>
      </c>
      <c r="F1754" s="4">
        <v>190000</v>
      </c>
    </row>
    <row r="1755" spans="1:6" x14ac:dyDescent="0.25">
      <c r="A1755" s="4">
        <v>36</v>
      </c>
      <c r="B1755" s="4" t="s">
        <v>9</v>
      </c>
      <c r="C1755" s="4" t="s">
        <v>7</v>
      </c>
      <c r="D1755" s="4" t="s">
        <v>49</v>
      </c>
      <c r="E1755" s="4">
        <v>8</v>
      </c>
      <c r="F1755" s="4">
        <v>80000</v>
      </c>
    </row>
    <row r="1756" spans="1:6" x14ac:dyDescent="0.25">
      <c r="A1756" s="4">
        <v>24</v>
      </c>
      <c r="B1756" s="4" t="s">
        <v>6</v>
      </c>
      <c r="C1756" s="4" t="s">
        <v>7</v>
      </c>
      <c r="D1756" s="4" t="s">
        <v>18</v>
      </c>
      <c r="E1756" s="4">
        <v>1</v>
      </c>
      <c r="F1756" s="4">
        <v>35000</v>
      </c>
    </row>
    <row r="1757" spans="1:6" x14ac:dyDescent="0.25">
      <c r="A1757" s="4">
        <v>27</v>
      </c>
      <c r="B1757" s="4" t="s">
        <v>6</v>
      </c>
      <c r="C1757" s="4" t="s">
        <v>196</v>
      </c>
      <c r="D1757" s="4" t="s">
        <v>35</v>
      </c>
      <c r="E1757" s="4">
        <v>3</v>
      </c>
      <c r="F1757" s="4">
        <v>45000</v>
      </c>
    </row>
    <row r="1758" spans="1:6" x14ac:dyDescent="0.25">
      <c r="A1758" s="4">
        <v>33</v>
      </c>
      <c r="B1758" s="4" t="s">
        <v>9</v>
      </c>
      <c r="C1758" s="4" t="s">
        <v>7</v>
      </c>
      <c r="D1758" s="4" t="s">
        <v>30</v>
      </c>
      <c r="E1758" s="4">
        <v>7</v>
      </c>
      <c r="F1758" s="4">
        <v>90000</v>
      </c>
    </row>
    <row r="1759" spans="1:6" x14ac:dyDescent="0.25">
      <c r="A1759" s="4">
        <v>28</v>
      </c>
      <c r="B1759" s="4" t="s">
        <v>6</v>
      </c>
      <c r="C1759" s="4" t="s">
        <v>12</v>
      </c>
      <c r="D1759" s="4" t="s">
        <v>27</v>
      </c>
      <c r="E1759" s="4">
        <v>4</v>
      </c>
      <c r="F1759" s="4">
        <v>55000</v>
      </c>
    </row>
    <row r="1760" spans="1:6" x14ac:dyDescent="0.25">
      <c r="A1760" s="4">
        <v>51</v>
      </c>
      <c r="B1760" s="4" t="s">
        <v>9</v>
      </c>
      <c r="C1760" s="4" t="s">
        <v>10</v>
      </c>
      <c r="D1760" s="4" t="s">
        <v>80</v>
      </c>
      <c r="E1760" s="4">
        <v>19</v>
      </c>
      <c r="F1760" s="4">
        <v>190000</v>
      </c>
    </row>
    <row r="1761" spans="1:6" x14ac:dyDescent="0.25">
      <c r="A1761" s="4">
        <v>37</v>
      </c>
      <c r="B1761" s="4" t="s">
        <v>6</v>
      </c>
      <c r="C1761" s="4" t="s">
        <v>7</v>
      </c>
      <c r="D1761" s="4" t="s">
        <v>82</v>
      </c>
      <c r="E1761" s="4">
        <v>7</v>
      </c>
      <c r="F1761" s="4">
        <v>90000</v>
      </c>
    </row>
    <row r="1762" spans="1:6" x14ac:dyDescent="0.25">
      <c r="A1762" s="4">
        <v>49</v>
      </c>
      <c r="B1762" s="4" t="s">
        <v>9</v>
      </c>
      <c r="C1762" s="4" t="s">
        <v>12</v>
      </c>
      <c r="D1762" s="4" t="s">
        <v>124</v>
      </c>
      <c r="E1762" s="4">
        <v>20</v>
      </c>
      <c r="F1762" s="4">
        <v>200000</v>
      </c>
    </row>
    <row r="1763" spans="1:6" x14ac:dyDescent="0.25">
      <c r="A1763" s="4">
        <v>32</v>
      </c>
      <c r="B1763" s="4" t="s">
        <v>6</v>
      </c>
      <c r="C1763" s="4" t="s">
        <v>196</v>
      </c>
      <c r="D1763" s="4" t="s">
        <v>121</v>
      </c>
      <c r="E1763" s="4">
        <v>3</v>
      </c>
      <c r="F1763" s="4">
        <v>40000</v>
      </c>
    </row>
    <row r="1764" spans="1:6" x14ac:dyDescent="0.25">
      <c r="A1764" s="4">
        <v>30</v>
      </c>
      <c r="B1764" s="4" t="s">
        <v>9</v>
      </c>
      <c r="C1764" s="4" t="s">
        <v>7</v>
      </c>
      <c r="D1764" s="4" t="s">
        <v>30</v>
      </c>
      <c r="E1764" s="4">
        <v>5</v>
      </c>
      <c r="F1764" s="4">
        <v>70000</v>
      </c>
    </row>
    <row r="1765" spans="1:6" x14ac:dyDescent="0.25">
      <c r="A1765" s="4">
        <v>46</v>
      </c>
      <c r="B1765" s="4" t="s">
        <v>6</v>
      </c>
      <c r="C1765" s="4" t="s">
        <v>10</v>
      </c>
      <c r="D1765" s="4" t="s">
        <v>57</v>
      </c>
      <c r="E1765" s="4">
        <v>16</v>
      </c>
      <c r="F1765" s="4">
        <v>160000</v>
      </c>
    </row>
    <row r="1766" spans="1:6" x14ac:dyDescent="0.25">
      <c r="A1766" s="4">
        <v>26</v>
      </c>
      <c r="B1766" s="4" t="s">
        <v>9</v>
      </c>
      <c r="C1766" s="4" t="s">
        <v>196</v>
      </c>
      <c r="D1766" s="4" t="s">
        <v>14</v>
      </c>
      <c r="E1766" s="4">
        <v>1</v>
      </c>
      <c r="F1766" s="4">
        <v>35000</v>
      </c>
    </row>
    <row r="1767" spans="1:6" x14ac:dyDescent="0.25">
      <c r="A1767" s="4">
        <v>42</v>
      </c>
      <c r="B1767" s="4" t="s">
        <v>6</v>
      </c>
      <c r="C1767" s="4" t="s">
        <v>7</v>
      </c>
      <c r="D1767" s="4" t="s">
        <v>35</v>
      </c>
      <c r="E1767" s="4">
        <v>13</v>
      </c>
      <c r="F1767" s="4">
        <v>130000</v>
      </c>
    </row>
    <row r="1768" spans="1:6" x14ac:dyDescent="0.25">
      <c r="A1768" s="4">
        <v>36</v>
      </c>
      <c r="B1768" s="4" t="s">
        <v>9</v>
      </c>
      <c r="C1768" s="4" t="s">
        <v>12</v>
      </c>
      <c r="D1768" s="4" t="s">
        <v>27</v>
      </c>
      <c r="E1768" s="4">
        <v>9</v>
      </c>
      <c r="F1768" s="4">
        <v>95000</v>
      </c>
    </row>
    <row r="1769" spans="1:6" x14ac:dyDescent="0.25">
      <c r="A1769" s="4">
        <v>24</v>
      </c>
      <c r="B1769" s="4" t="s">
        <v>6</v>
      </c>
      <c r="C1769" s="4" t="s">
        <v>7</v>
      </c>
      <c r="D1769" s="4" t="s">
        <v>49</v>
      </c>
      <c r="E1769" s="4">
        <v>1</v>
      </c>
      <c r="F1769" s="4">
        <v>35000</v>
      </c>
    </row>
    <row r="1770" spans="1:6" x14ac:dyDescent="0.25">
      <c r="A1770" s="4">
        <v>43</v>
      </c>
      <c r="B1770" s="4" t="s">
        <v>9</v>
      </c>
      <c r="C1770" s="4" t="s">
        <v>10</v>
      </c>
      <c r="D1770" s="4" t="s">
        <v>18</v>
      </c>
      <c r="E1770" s="4">
        <v>14</v>
      </c>
      <c r="F1770" s="4">
        <v>140000</v>
      </c>
    </row>
    <row r="1771" spans="1:6" x14ac:dyDescent="0.25">
      <c r="A1771" s="4">
        <v>27</v>
      </c>
      <c r="B1771" s="4" t="s">
        <v>6</v>
      </c>
      <c r="C1771" s="4" t="s">
        <v>196</v>
      </c>
      <c r="D1771" s="4" t="s">
        <v>69</v>
      </c>
      <c r="E1771" s="4">
        <v>2</v>
      </c>
      <c r="F1771" s="4">
        <v>40000</v>
      </c>
    </row>
    <row r="1772" spans="1:6" x14ac:dyDescent="0.25">
      <c r="A1772" s="4">
        <v>33</v>
      </c>
      <c r="B1772" s="4" t="s">
        <v>9</v>
      </c>
      <c r="C1772" s="4" t="s">
        <v>7</v>
      </c>
      <c r="D1772" s="4" t="s">
        <v>80</v>
      </c>
      <c r="E1772" s="4">
        <v>7</v>
      </c>
      <c r="F1772" s="4">
        <v>90000</v>
      </c>
    </row>
    <row r="1773" spans="1:6" x14ac:dyDescent="0.25">
      <c r="A1773" s="4">
        <v>28</v>
      </c>
      <c r="B1773" s="4" t="s">
        <v>6</v>
      </c>
      <c r="C1773" s="4" t="s">
        <v>12</v>
      </c>
      <c r="D1773" s="4" t="s">
        <v>82</v>
      </c>
      <c r="E1773" s="4">
        <v>4</v>
      </c>
      <c r="F1773" s="4">
        <v>55000</v>
      </c>
    </row>
    <row r="1774" spans="1:6" x14ac:dyDescent="0.25">
      <c r="A1774" s="4">
        <v>51</v>
      </c>
      <c r="B1774" s="4" t="s">
        <v>9</v>
      </c>
      <c r="C1774" s="4" t="s">
        <v>10</v>
      </c>
      <c r="D1774" s="4" t="s">
        <v>124</v>
      </c>
      <c r="E1774" s="4">
        <v>19</v>
      </c>
      <c r="F1774" s="4">
        <v>190000</v>
      </c>
    </row>
    <row r="1775" spans="1:6" x14ac:dyDescent="0.25">
      <c r="A1775" s="4">
        <v>37</v>
      </c>
      <c r="B1775" s="4" t="s">
        <v>6</v>
      </c>
      <c r="C1775" s="4" t="s">
        <v>7</v>
      </c>
      <c r="D1775" s="4" t="s">
        <v>121</v>
      </c>
      <c r="E1775" s="4">
        <v>6</v>
      </c>
      <c r="F1775" s="4">
        <v>75000</v>
      </c>
    </row>
    <row r="1776" spans="1:6" x14ac:dyDescent="0.25">
      <c r="A1776" s="4">
        <v>49</v>
      </c>
      <c r="B1776" s="4" t="s">
        <v>9</v>
      </c>
      <c r="C1776" s="4" t="s">
        <v>12</v>
      </c>
      <c r="D1776" s="4" t="s">
        <v>57</v>
      </c>
      <c r="E1776" s="4">
        <v>20</v>
      </c>
      <c r="F1776" s="4">
        <v>200000</v>
      </c>
    </row>
    <row r="1777" spans="1:6" x14ac:dyDescent="0.25">
      <c r="A1777" s="4">
        <v>32</v>
      </c>
      <c r="B1777" s="4" t="s">
        <v>6</v>
      </c>
      <c r="C1777" s="4" t="s">
        <v>196</v>
      </c>
      <c r="D1777" s="4" t="s">
        <v>14</v>
      </c>
      <c r="E1777" s="4">
        <v>3</v>
      </c>
      <c r="F1777" s="4">
        <v>50000</v>
      </c>
    </row>
    <row r="1778" spans="1:6" x14ac:dyDescent="0.25">
      <c r="A1778" s="4">
        <v>30</v>
      </c>
      <c r="B1778" s="4" t="s">
        <v>9</v>
      </c>
      <c r="C1778" s="4" t="s">
        <v>7</v>
      </c>
      <c r="D1778" s="4" t="s">
        <v>35</v>
      </c>
      <c r="E1778" s="4">
        <v>4</v>
      </c>
      <c r="F1778" s="4">
        <v>55000</v>
      </c>
    </row>
    <row r="1779" spans="1:6" x14ac:dyDescent="0.25">
      <c r="A1779" s="4">
        <v>46</v>
      </c>
      <c r="B1779" s="4" t="s">
        <v>6</v>
      </c>
      <c r="C1779" s="4" t="s">
        <v>10</v>
      </c>
      <c r="D1779" s="4" t="s">
        <v>27</v>
      </c>
      <c r="E1779" s="4">
        <v>14</v>
      </c>
      <c r="F1779" s="4">
        <v>140000</v>
      </c>
    </row>
    <row r="1780" spans="1:6" x14ac:dyDescent="0.25">
      <c r="A1780" s="4">
        <v>26</v>
      </c>
      <c r="B1780" s="4" t="s">
        <v>9</v>
      </c>
      <c r="C1780" s="4" t="s">
        <v>196</v>
      </c>
      <c r="D1780" s="4" t="s">
        <v>49</v>
      </c>
      <c r="E1780" s="4">
        <v>1</v>
      </c>
      <c r="F1780" s="4">
        <v>35000</v>
      </c>
    </row>
    <row r="1781" spans="1:6" x14ac:dyDescent="0.25">
      <c r="A1781" s="4">
        <v>42</v>
      </c>
      <c r="B1781" s="4" t="s">
        <v>6</v>
      </c>
      <c r="C1781" s="4" t="s">
        <v>7</v>
      </c>
      <c r="D1781" s="4" t="s">
        <v>80</v>
      </c>
      <c r="E1781" s="4">
        <v>13</v>
      </c>
      <c r="F1781" s="4">
        <v>130000</v>
      </c>
    </row>
    <row r="1782" spans="1:6" x14ac:dyDescent="0.25">
      <c r="A1782" s="4">
        <v>36</v>
      </c>
      <c r="B1782" s="4" t="s">
        <v>9</v>
      </c>
      <c r="C1782" s="4" t="s">
        <v>12</v>
      </c>
      <c r="D1782" s="4" t="s">
        <v>124</v>
      </c>
      <c r="E1782" s="4">
        <v>10</v>
      </c>
      <c r="F1782" s="4">
        <v>100000</v>
      </c>
    </row>
    <row r="1783" spans="1:6" x14ac:dyDescent="0.25">
      <c r="A1783" s="4">
        <v>24</v>
      </c>
      <c r="B1783" s="4" t="s">
        <v>6</v>
      </c>
      <c r="C1783" s="4" t="s">
        <v>7</v>
      </c>
      <c r="D1783" s="4" t="s">
        <v>82</v>
      </c>
      <c r="E1783" s="4">
        <v>1</v>
      </c>
      <c r="F1783" s="4">
        <v>35000</v>
      </c>
    </row>
    <row r="1784" spans="1:6" x14ac:dyDescent="0.25">
      <c r="A1784" s="4">
        <v>43</v>
      </c>
      <c r="B1784" s="4" t="s">
        <v>9</v>
      </c>
      <c r="C1784" s="4" t="s">
        <v>10</v>
      </c>
      <c r="D1784" s="4" t="s">
        <v>69</v>
      </c>
      <c r="E1784" s="4">
        <v>15</v>
      </c>
      <c r="F1784" s="4">
        <v>150000</v>
      </c>
    </row>
    <row r="1785" spans="1:6" x14ac:dyDescent="0.25">
      <c r="A1785" s="4">
        <v>27</v>
      </c>
      <c r="B1785" s="4" t="s">
        <v>6</v>
      </c>
      <c r="C1785" s="4" t="s">
        <v>196</v>
      </c>
      <c r="D1785" s="4" t="s">
        <v>18</v>
      </c>
      <c r="E1785" s="4">
        <v>2</v>
      </c>
      <c r="F1785" s="4">
        <v>40000</v>
      </c>
    </row>
    <row r="1786" spans="1:6" x14ac:dyDescent="0.25">
      <c r="A1786" s="4">
        <v>33</v>
      </c>
      <c r="B1786" s="4" t="s">
        <v>9</v>
      </c>
      <c r="C1786" s="4" t="s">
        <v>7</v>
      </c>
      <c r="D1786" s="4" t="s">
        <v>57</v>
      </c>
      <c r="E1786" s="4">
        <v>8</v>
      </c>
      <c r="F1786" s="4">
        <v>80000</v>
      </c>
    </row>
    <row r="1787" spans="1:6" x14ac:dyDescent="0.25">
      <c r="A1787" s="4">
        <v>37</v>
      </c>
      <c r="B1787" s="4" t="s">
        <v>6</v>
      </c>
      <c r="C1787" s="4" t="s">
        <v>7</v>
      </c>
      <c r="D1787" s="4" t="s">
        <v>30</v>
      </c>
      <c r="E1787" s="4">
        <v>7</v>
      </c>
      <c r="F1787" s="4">
        <v>90000</v>
      </c>
    </row>
    <row r="1788" spans="1:6" x14ac:dyDescent="0.25">
      <c r="A1788" s="4">
        <v>30</v>
      </c>
      <c r="B1788" s="4" t="s">
        <v>9</v>
      </c>
      <c r="C1788" s="4" t="s">
        <v>7</v>
      </c>
      <c r="D1788" s="4" t="s">
        <v>18</v>
      </c>
      <c r="E1788" s="4">
        <v>5</v>
      </c>
      <c r="F1788" s="4">
        <v>70000</v>
      </c>
    </row>
  </sheetData>
  <pageMargins left="0.7" right="0.7" top="0.75" bottom="0.75" header="0.3" footer="0.3"/>
  <pageSetup scale="8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1462-CC37-4B7F-8AB6-44394C8C2C48}">
  <dimension ref="A1:R1788"/>
  <sheetViews>
    <sheetView tabSelected="1" zoomScale="70" zoomScaleNormal="70" workbookViewId="0">
      <selection activeCell="K37" sqref="K37"/>
    </sheetView>
  </sheetViews>
  <sheetFormatPr defaultRowHeight="15" x14ac:dyDescent="0.25"/>
  <cols>
    <col min="1" max="1" width="5.5703125" bestFit="1" customWidth="1"/>
    <col min="2" max="2" width="22.140625" bestFit="1" customWidth="1"/>
    <col min="3" max="3" width="7.42578125" bestFit="1" customWidth="1"/>
    <col min="4" max="4" width="13.42578125" bestFit="1" customWidth="1"/>
    <col min="5" max="5" width="12.85546875" bestFit="1" customWidth="1"/>
    <col min="6" max="6" width="15.28515625" bestFit="1" customWidth="1"/>
    <col min="7" max="7" width="27.7109375" bestFit="1" customWidth="1"/>
    <col min="8" max="8" width="18.5703125" bestFit="1" customWidth="1"/>
    <col min="9" max="9" width="23.5703125" bestFit="1" customWidth="1"/>
    <col min="10" max="10" width="12.42578125" bestFit="1" customWidth="1"/>
    <col min="11" max="11" width="20.28515625" bestFit="1" customWidth="1"/>
    <col min="12" max="12" width="7.42578125" bestFit="1" customWidth="1"/>
    <col min="13" max="13" width="8.7109375" bestFit="1" customWidth="1"/>
    <col min="14" max="14" width="7.42578125" bestFit="1" customWidth="1"/>
    <col min="15" max="16" width="12.5703125" bestFit="1" customWidth="1"/>
    <col min="17" max="17" width="10.7109375" bestFit="1" customWidth="1"/>
    <col min="18" max="18" width="11" bestFit="1" customWidth="1"/>
    <col min="19" max="19" width="7.42578125" bestFit="1" customWidth="1"/>
    <col min="20" max="21" width="12.5703125" bestFit="1" customWidth="1"/>
    <col min="22" max="22" width="10.7109375" bestFit="1" customWidth="1"/>
    <col min="23" max="23" width="11" bestFit="1" customWidth="1"/>
  </cols>
  <sheetData>
    <row r="1" spans="1:18" ht="17.25" x14ac:dyDescent="0.3">
      <c r="A1" s="3" t="s">
        <v>0</v>
      </c>
      <c r="B1" s="3" t="s">
        <v>4</v>
      </c>
      <c r="C1" s="3" t="s">
        <v>5</v>
      </c>
      <c r="D1" s="3" t="s">
        <v>219</v>
      </c>
      <c r="E1" s="3" t="s">
        <v>221</v>
      </c>
      <c r="F1" s="3" t="s">
        <v>220</v>
      </c>
      <c r="G1" s="3" t="s">
        <v>226</v>
      </c>
      <c r="H1" s="3" t="s">
        <v>225</v>
      </c>
      <c r="I1" s="3" t="s">
        <v>224</v>
      </c>
      <c r="K1" s="16" t="s">
        <v>212</v>
      </c>
      <c r="L1" s="16"/>
      <c r="M1" s="16"/>
      <c r="N1" s="16"/>
      <c r="O1" s="16"/>
      <c r="P1" s="16"/>
      <c r="Q1" s="16"/>
      <c r="R1" s="16"/>
    </row>
    <row r="2" spans="1:18" ht="15.75" x14ac:dyDescent="0.25">
      <c r="A2" s="4">
        <v>32</v>
      </c>
      <c r="B2" s="4">
        <v>5</v>
      </c>
      <c r="C2" s="4">
        <v>90000</v>
      </c>
      <c r="D2" s="4" t="str">
        <f>IF(OR(A2&lt;$O$3, A2&gt;$P$3), "Outlier", "Okay")</f>
        <v>Okay</v>
      </c>
      <c r="E2" s="4" t="str">
        <f>IF(OR(B2&lt;$O$4, B2&gt;$P$4), "Outlier", "Okay")</f>
        <v>Okay</v>
      </c>
      <c r="F2" s="4" t="str">
        <f>IF(OR(C2&lt;$O$5, C2&gt;$P$5), "Outlier", "Okay")</f>
        <v>Okay</v>
      </c>
      <c r="G2" s="5" t="str">
        <f t="shared" ref="G2:G65" si="0">IF(B2&gt;A2, "Inconsistent", "Okay")</f>
        <v>Okay</v>
      </c>
      <c r="H2" s="5" t="str">
        <f t="shared" ref="H2:H65" si="1">IF(A2&lt;18, "Inconsistent", "Okay")</f>
        <v>Okay</v>
      </c>
      <c r="I2" s="5" t="str">
        <f t="shared" ref="I2:I65" si="2">IF(B2&lt;0,"Inconsistent", "Okay")</f>
        <v>Okay</v>
      </c>
      <c r="K2" s="2" t="s">
        <v>213</v>
      </c>
      <c r="L2" s="2" t="s">
        <v>214</v>
      </c>
      <c r="M2" s="2" t="s">
        <v>215</v>
      </c>
      <c r="N2" s="2" t="s">
        <v>216</v>
      </c>
      <c r="O2" s="2" t="s">
        <v>217</v>
      </c>
      <c r="P2" s="2" t="s">
        <v>218</v>
      </c>
      <c r="Q2" s="2" t="s">
        <v>222</v>
      </c>
      <c r="R2" s="2" t="s">
        <v>223</v>
      </c>
    </row>
    <row r="3" spans="1:18" x14ac:dyDescent="0.25">
      <c r="A3" s="4">
        <v>28</v>
      </c>
      <c r="B3" s="4">
        <v>3</v>
      </c>
      <c r="C3" s="4">
        <v>65000</v>
      </c>
      <c r="D3" s="4" t="str">
        <f>IF(OR(A3&lt;$O$3, A3&gt;$P$3), "Outlier", "Okay")</f>
        <v>Okay</v>
      </c>
      <c r="E3" s="4" t="str">
        <f>IF(OR(B3&lt;$O$4, B3&gt;$P$4), "Outlier", "Okay")</f>
        <v>Okay</v>
      </c>
      <c r="F3" s="4" t="str">
        <f>IF(OR(C3&lt;$O$5, C3&gt;$P$5), "Outlier", "Okay")</f>
        <v>Okay</v>
      </c>
      <c r="G3" s="5" t="str">
        <f t="shared" si="0"/>
        <v>Okay</v>
      </c>
      <c r="H3" s="5" t="str">
        <f t="shared" si="1"/>
        <v>Okay</v>
      </c>
      <c r="I3" s="5" t="str">
        <f t="shared" si="2"/>
        <v>Okay</v>
      </c>
      <c r="K3" t="s">
        <v>0</v>
      </c>
      <c r="L3">
        <f>_xlfn.QUARTILE.INC(Outlier[Age], 1)</f>
        <v>29</v>
      </c>
      <c r="M3">
        <f>_xlfn.QUARTILE.EXC(Outlier[Age], 3)</f>
        <v>41</v>
      </c>
      <c r="N3">
        <f>M3-L3</f>
        <v>12</v>
      </c>
      <c r="O3">
        <f>L3-1.5*N3</f>
        <v>11</v>
      </c>
      <c r="P3">
        <f>M3+1.5*N3</f>
        <v>59</v>
      </c>
      <c r="Q3">
        <f>MIN(Outlier[Age])</f>
        <v>21</v>
      </c>
      <c r="R3">
        <f>MAX(Outlier[Age])</f>
        <v>62</v>
      </c>
    </row>
    <row r="4" spans="1:18" x14ac:dyDescent="0.25">
      <c r="A4" s="4">
        <v>45</v>
      </c>
      <c r="B4" s="4">
        <v>15</v>
      </c>
      <c r="C4" s="4">
        <v>150000</v>
      </c>
      <c r="D4" s="4" t="str">
        <f>IF(OR(A4&lt;$O$3, A4&gt;$P$3), "Outlier", "Okay")</f>
        <v>Okay</v>
      </c>
      <c r="E4" s="4" t="str">
        <f>IF(OR(B4&lt;$O$4, B4&gt;$P$4), "Outlier", "Okay")</f>
        <v>Okay</v>
      </c>
      <c r="F4" s="4" t="str">
        <f>IF(OR(C4&lt;$O$5, C4&gt;$P$5), "Outlier", "Okay")</f>
        <v>Okay</v>
      </c>
      <c r="G4" s="5" t="str">
        <f t="shared" si="0"/>
        <v>Okay</v>
      </c>
      <c r="H4" s="5" t="str">
        <f t="shared" si="1"/>
        <v>Okay</v>
      </c>
      <c r="I4" s="5" t="str">
        <f t="shared" si="2"/>
        <v>Okay</v>
      </c>
      <c r="K4" t="s">
        <v>4</v>
      </c>
      <c r="L4">
        <f>_xlfn.QUARTILE.INC(Outlier[Years of Experience], 1)</f>
        <v>3</v>
      </c>
      <c r="M4">
        <f>_xlfn.QUARTILE.EXC(Outlier[Years of Experience], 3)</f>
        <v>13</v>
      </c>
      <c r="N4">
        <f>M4-L4</f>
        <v>10</v>
      </c>
      <c r="O4">
        <f>L4-1.5*N4</f>
        <v>-12</v>
      </c>
      <c r="P4">
        <f>M4+1.5*N4</f>
        <v>28</v>
      </c>
      <c r="Q4">
        <f>MIN(Outlier[Years of Experience])</f>
        <v>0</v>
      </c>
      <c r="R4">
        <f>MAX(Outlier[Years of Experience])</f>
        <v>34</v>
      </c>
    </row>
    <row r="5" spans="1:18" x14ac:dyDescent="0.25">
      <c r="A5" s="4">
        <v>36</v>
      </c>
      <c r="B5" s="4">
        <v>7</v>
      </c>
      <c r="C5" s="4">
        <v>60000</v>
      </c>
      <c r="D5" s="4" t="str">
        <f>IF(OR(A5&lt;$O$3, A5&gt;$P$3), "Outlier", "Okay")</f>
        <v>Okay</v>
      </c>
      <c r="E5" s="4" t="str">
        <f>IF(OR(B5&lt;$O$4, B5&gt;$P$4), "Outlier", "Okay")</f>
        <v>Okay</v>
      </c>
      <c r="F5" s="4" t="str">
        <f>IF(OR(C5&lt;$O$5, C5&gt;$P$5), "Outlier", "Okay")</f>
        <v>Okay</v>
      </c>
      <c r="G5" s="5" t="str">
        <f t="shared" si="0"/>
        <v>Okay</v>
      </c>
      <c r="H5" s="5" t="str">
        <f t="shared" si="1"/>
        <v>Okay</v>
      </c>
      <c r="I5" s="5" t="str">
        <f t="shared" si="2"/>
        <v>Okay</v>
      </c>
      <c r="K5" t="s">
        <v>5</v>
      </c>
      <c r="L5">
        <f>_xlfn.QUARTILE.INC(Outlier[Salary], 1)</f>
        <v>70000</v>
      </c>
      <c r="M5">
        <f>_xlfn.QUARTILE.EXC(Outlier[Salary], 3)</f>
        <v>160000</v>
      </c>
      <c r="N5">
        <f>M5-L5</f>
        <v>90000</v>
      </c>
      <c r="O5">
        <f>L5-1.5*N5</f>
        <v>-65000</v>
      </c>
      <c r="P5">
        <f>M5+1.5*N5</f>
        <v>295000</v>
      </c>
      <c r="Q5">
        <f>MIN(Outlier[Salary])</f>
        <v>350</v>
      </c>
      <c r="R5">
        <f>MAX(Outlier[Salary])</f>
        <v>250000</v>
      </c>
    </row>
    <row r="6" spans="1:18" x14ac:dyDescent="0.25">
      <c r="A6" s="4">
        <v>52</v>
      </c>
      <c r="B6" s="4">
        <v>20</v>
      </c>
      <c r="C6" s="4">
        <v>200000</v>
      </c>
      <c r="D6" s="4" t="str">
        <f>IF(OR(A6&lt;$O$3, A6&gt;$P$3), "Outlier", "Okay")</f>
        <v>Okay</v>
      </c>
      <c r="E6" s="4" t="str">
        <f>IF(OR(B6&lt;$O$4, B6&gt;$P$4), "Outlier", "Okay")</f>
        <v>Okay</v>
      </c>
      <c r="F6" s="4" t="str">
        <f>IF(OR(C6&lt;$O$5, C6&gt;$P$5), "Outlier", "Okay")</f>
        <v>Okay</v>
      </c>
      <c r="G6" s="5" t="str">
        <f t="shared" si="0"/>
        <v>Okay</v>
      </c>
      <c r="H6" s="5" t="str">
        <f t="shared" si="1"/>
        <v>Okay</v>
      </c>
      <c r="I6" s="5" t="str">
        <f t="shared" si="2"/>
        <v>Okay</v>
      </c>
    </row>
    <row r="7" spans="1:18" x14ac:dyDescent="0.25">
      <c r="A7" s="4">
        <v>29</v>
      </c>
      <c r="B7" s="4">
        <v>2</v>
      </c>
      <c r="C7" s="4">
        <v>55000</v>
      </c>
      <c r="D7" s="4" t="str">
        <f>IF(OR(A7&lt;$O$3, A7&gt;$P$3), "Outlier", "Okay")</f>
        <v>Okay</v>
      </c>
      <c r="E7" s="4" t="str">
        <f>IF(OR(B7&lt;$O$4, B7&gt;$P$4), "Outlier", "Okay")</f>
        <v>Okay</v>
      </c>
      <c r="F7" s="4" t="str">
        <f>IF(OR(C7&lt;$O$5, C7&gt;$P$5), "Outlier", "Okay")</f>
        <v>Okay</v>
      </c>
      <c r="G7" s="5" t="str">
        <f t="shared" si="0"/>
        <v>Okay</v>
      </c>
      <c r="H7" s="5" t="str">
        <f t="shared" si="1"/>
        <v>Okay</v>
      </c>
      <c r="I7" s="5" t="str">
        <f t="shared" si="2"/>
        <v>Okay</v>
      </c>
    </row>
    <row r="8" spans="1:18" x14ac:dyDescent="0.25">
      <c r="A8" s="4">
        <v>42</v>
      </c>
      <c r="B8" s="4">
        <v>12</v>
      </c>
      <c r="C8" s="4">
        <v>120000</v>
      </c>
      <c r="D8" s="4" t="str">
        <f>IF(OR(A8&lt;$O$3, A8&gt;$P$3), "Outlier", "Okay")</f>
        <v>Okay</v>
      </c>
      <c r="E8" s="4" t="str">
        <f>IF(OR(B8&lt;$O$4, B8&gt;$P$4), "Outlier", "Okay")</f>
        <v>Okay</v>
      </c>
      <c r="F8" s="4" t="str">
        <f>IF(OR(C8&lt;$O$5, C8&gt;$P$5), "Outlier", "Okay")</f>
        <v>Okay</v>
      </c>
      <c r="G8" s="5" t="str">
        <f t="shared" si="0"/>
        <v>Okay</v>
      </c>
      <c r="H8" s="5" t="str">
        <f t="shared" si="1"/>
        <v>Okay</v>
      </c>
      <c r="I8" s="5" t="str">
        <f t="shared" si="2"/>
        <v>Okay</v>
      </c>
    </row>
    <row r="9" spans="1:18" x14ac:dyDescent="0.25">
      <c r="A9" s="4">
        <v>31</v>
      </c>
      <c r="B9" s="4">
        <v>4</v>
      </c>
      <c r="C9" s="4">
        <v>80000</v>
      </c>
      <c r="D9" s="4" t="str">
        <f>IF(OR(A9&lt;$O$3, A9&gt;$P$3), "Outlier", "Okay")</f>
        <v>Okay</v>
      </c>
      <c r="E9" s="4" t="str">
        <f>IF(OR(B9&lt;$O$4, B9&gt;$P$4), "Outlier", "Okay")</f>
        <v>Okay</v>
      </c>
      <c r="F9" s="4" t="str">
        <f>IF(OR(C9&lt;$O$5, C9&gt;$P$5), "Outlier", "Okay")</f>
        <v>Okay</v>
      </c>
      <c r="G9" s="5" t="str">
        <f t="shared" si="0"/>
        <v>Okay</v>
      </c>
      <c r="H9" s="5" t="str">
        <f t="shared" si="1"/>
        <v>Okay</v>
      </c>
      <c r="I9" s="5" t="str">
        <f t="shared" si="2"/>
        <v>Okay</v>
      </c>
    </row>
    <row r="10" spans="1:18" x14ac:dyDescent="0.25">
      <c r="A10" s="4">
        <v>26</v>
      </c>
      <c r="B10" s="4">
        <v>1</v>
      </c>
      <c r="C10" s="4">
        <v>45000</v>
      </c>
      <c r="D10" s="4" t="str">
        <f>IF(OR(A10&lt;$O$3, A10&gt;$P$3), "Outlier", "Okay")</f>
        <v>Okay</v>
      </c>
      <c r="E10" s="4" t="str">
        <f>IF(OR(B10&lt;$O$4, B10&gt;$P$4), "Outlier", "Okay")</f>
        <v>Okay</v>
      </c>
      <c r="F10" s="4" t="str">
        <f>IF(OR(C10&lt;$O$5, C10&gt;$P$5), "Outlier", "Okay")</f>
        <v>Okay</v>
      </c>
      <c r="G10" s="5" t="str">
        <f t="shared" si="0"/>
        <v>Okay</v>
      </c>
      <c r="H10" s="5" t="str">
        <f t="shared" si="1"/>
        <v>Okay</v>
      </c>
      <c r="I10" s="5" t="str">
        <f t="shared" si="2"/>
        <v>Okay</v>
      </c>
    </row>
    <row r="11" spans="1:18" x14ac:dyDescent="0.25">
      <c r="A11" s="4">
        <v>38</v>
      </c>
      <c r="B11" s="4">
        <v>10</v>
      </c>
      <c r="C11" s="4">
        <v>110000</v>
      </c>
      <c r="D11" s="4" t="str">
        <f>IF(OR(A11&lt;$O$3, A11&gt;$P$3), "Outlier", "Okay")</f>
        <v>Okay</v>
      </c>
      <c r="E11" s="4" t="str">
        <f>IF(OR(B11&lt;$O$4, B11&gt;$P$4), "Outlier", "Okay")</f>
        <v>Okay</v>
      </c>
      <c r="F11" s="4" t="str">
        <f>IF(OR(C11&lt;$O$5, C11&gt;$P$5), "Outlier", "Okay")</f>
        <v>Okay</v>
      </c>
      <c r="G11" s="5" t="str">
        <f t="shared" si="0"/>
        <v>Okay</v>
      </c>
      <c r="H11" s="5" t="str">
        <f t="shared" si="1"/>
        <v>Okay</v>
      </c>
      <c r="I11" s="5" t="str">
        <f t="shared" si="2"/>
        <v>Okay</v>
      </c>
    </row>
    <row r="12" spans="1:18" x14ac:dyDescent="0.25">
      <c r="A12" s="4">
        <v>29</v>
      </c>
      <c r="B12" s="4">
        <v>3</v>
      </c>
      <c r="C12" s="4">
        <v>75000</v>
      </c>
      <c r="D12" s="4" t="str">
        <f>IF(OR(A12&lt;$O$3, A12&gt;$P$3), "Outlier", "Okay")</f>
        <v>Okay</v>
      </c>
      <c r="E12" s="4" t="str">
        <f>IF(OR(B12&lt;$O$4, B12&gt;$P$4), "Outlier", "Okay")</f>
        <v>Okay</v>
      </c>
      <c r="F12" s="4" t="str">
        <f>IF(OR(C12&lt;$O$5, C12&gt;$P$5), "Outlier", "Okay")</f>
        <v>Okay</v>
      </c>
      <c r="G12" s="5" t="str">
        <f t="shared" si="0"/>
        <v>Okay</v>
      </c>
      <c r="H12" s="5" t="str">
        <f t="shared" si="1"/>
        <v>Okay</v>
      </c>
      <c r="I12" s="5" t="str">
        <f t="shared" si="2"/>
        <v>Okay</v>
      </c>
    </row>
    <row r="13" spans="1:18" x14ac:dyDescent="0.25">
      <c r="A13" s="4">
        <v>48</v>
      </c>
      <c r="B13" s="4">
        <v>18</v>
      </c>
      <c r="C13" s="4">
        <v>140000</v>
      </c>
      <c r="D13" s="4" t="str">
        <f>IF(OR(A13&lt;$O$3, A13&gt;$P$3), "Outlier", "Okay")</f>
        <v>Okay</v>
      </c>
      <c r="E13" s="4" t="str">
        <f>IF(OR(B13&lt;$O$4, B13&gt;$P$4), "Outlier", "Okay")</f>
        <v>Okay</v>
      </c>
      <c r="F13" s="4" t="str">
        <f>IF(OR(C13&lt;$O$5, C13&gt;$P$5), "Outlier", "Okay")</f>
        <v>Okay</v>
      </c>
      <c r="G13" s="5" t="str">
        <f t="shared" si="0"/>
        <v>Okay</v>
      </c>
      <c r="H13" s="5" t="str">
        <f t="shared" si="1"/>
        <v>Okay</v>
      </c>
      <c r="I13" s="5" t="str">
        <f t="shared" si="2"/>
        <v>Okay</v>
      </c>
    </row>
    <row r="14" spans="1:18" x14ac:dyDescent="0.25">
      <c r="A14" s="4">
        <v>35</v>
      </c>
      <c r="B14" s="4">
        <v>6</v>
      </c>
      <c r="C14" s="4">
        <v>65000</v>
      </c>
      <c r="D14" s="4" t="str">
        <f>IF(OR(A14&lt;$O$3, A14&gt;$P$3), "Outlier", "Okay")</f>
        <v>Okay</v>
      </c>
      <c r="E14" s="4" t="str">
        <f>IF(OR(B14&lt;$O$4, B14&gt;$P$4), "Outlier", "Okay")</f>
        <v>Okay</v>
      </c>
      <c r="F14" s="4" t="str">
        <f>IF(OR(C14&lt;$O$5, C14&gt;$P$5), "Outlier", "Okay")</f>
        <v>Okay</v>
      </c>
      <c r="G14" s="5" t="str">
        <f t="shared" si="0"/>
        <v>Okay</v>
      </c>
      <c r="H14" s="5" t="str">
        <f t="shared" si="1"/>
        <v>Okay</v>
      </c>
      <c r="I14" s="5" t="str">
        <f t="shared" si="2"/>
        <v>Okay</v>
      </c>
    </row>
    <row r="15" spans="1:18" x14ac:dyDescent="0.25">
      <c r="A15" s="4">
        <v>40</v>
      </c>
      <c r="B15" s="4">
        <v>14</v>
      </c>
      <c r="C15" s="4">
        <v>130000</v>
      </c>
      <c r="D15" s="4" t="str">
        <f>IF(OR(A15&lt;$O$3, A15&gt;$P$3), "Outlier", "Okay")</f>
        <v>Okay</v>
      </c>
      <c r="E15" s="4" t="str">
        <f>IF(OR(B15&lt;$O$4, B15&gt;$P$4), "Outlier", "Okay")</f>
        <v>Okay</v>
      </c>
      <c r="F15" s="4" t="str">
        <f>IF(OR(C15&lt;$O$5, C15&gt;$P$5), "Outlier", "Okay")</f>
        <v>Okay</v>
      </c>
      <c r="G15" s="5" t="str">
        <f t="shared" si="0"/>
        <v>Okay</v>
      </c>
      <c r="H15" s="5" t="str">
        <f t="shared" si="1"/>
        <v>Okay</v>
      </c>
      <c r="I15" s="5" t="str">
        <f t="shared" si="2"/>
        <v>Okay</v>
      </c>
    </row>
    <row r="16" spans="1:18" x14ac:dyDescent="0.25">
      <c r="A16" s="4">
        <v>27</v>
      </c>
      <c r="B16" s="4">
        <v>2</v>
      </c>
      <c r="C16" s="4">
        <v>40000</v>
      </c>
      <c r="D16" s="4" t="str">
        <f>IF(OR(A16&lt;$O$3, A16&gt;$P$3), "Outlier", "Okay")</f>
        <v>Okay</v>
      </c>
      <c r="E16" s="4" t="str">
        <f>IF(OR(B16&lt;$O$4, B16&gt;$P$4), "Outlier", "Okay")</f>
        <v>Okay</v>
      </c>
      <c r="F16" s="4" t="str">
        <f>IF(OR(C16&lt;$O$5, C16&gt;$P$5), "Outlier", "Okay")</f>
        <v>Okay</v>
      </c>
      <c r="G16" s="5" t="str">
        <f t="shared" si="0"/>
        <v>Okay</v>
      </c>
      <c r="H16" s="5" t="str">
        <f t="shared" si="1"/>
        <v>Okay</v>
      </c>
      <c r="I16" s="5" t="str">
        <f t="shared" si="2"/>
        <v>Okay</v>
      </c>
    </row>
    <row r="17" spans="1:9" x14ac:dyDescent="0.25">
      <c r="A17" s="4">
        <v>44</v>
      </c>
      <c r="B17" s="4">
        <v>16</v>
      </c>
      <c r="C17" s="4">
        <v>125000</v>
      </c>
      <c r="D17" s="4" t="str">
        <f>IF(OR(A17&lt;$O$3, A17&gt;$P$3), "Outlier", "Okay")</f>
        <v>Okay</v>
      </c>
      <c r="E17" s="4" t="str">
        <f>IF(OR(B17&lt;$O$4, B17&gt;$P$4), "Outlier", "Okay")</f>
        <v>Okay</v>
      </c>
      <c r="F17" s="4" t="str">
        <f>IF(OR(C17&lt;$O$5, C17&gt;$P$5), "Outlier", "Okay")</f>
        <v>Okay</v>
      </c>
      <c r="G17" s="5" t="str">
        <f t="shared" si="0"/>
        <v>Okay</v>
      </c>
      <c r="H17" s="5" t="str">
        <f t="shared" si="1"/>
        <v>Okay</v>
      </c>
      <c r="I17" s="5" t="str">
        <f t="shared" si="2"/>
        <v>Okay</v>
      </c>
    </row>
    <row r="18" spans="1:9" x14ac:dyDescent="0.25">
      <c r="A18" s="4">
        <v>33</v>
      </c>
      <c r="B18" s="4">
        <v>7</v>
      </c>
      <c r="C18" s="4">
        <v>90000</v>
      </c>
      <c r="D18" s="4" t="str">
        <f>IF(OR(A18&lt;$O$3, A18&gt;$P$3), "Outlier", "Okay")</f>
        <v>Okay</v>
      </c>
      <c r="E18" s="4" t="str">
        <f>IF(OR(B18&lt;$O$4, B18&gt;$P$4), "Outlier", "Okay")</f>
        <v>Okay</v>
      </c>
      <c r="F18" s="4" t="str">
        <f>IF(OR(C18&lt;$O$5, C18&gt;$P$5), "Outlier", "Okay")</f>
        <v>Okay</v>
      </c>
      <c r="G18" s="5" t="str">
        <f t="shared" si="0"/>
        <v>Okay</v>
      </c>
      <c r="H18" s="5" t="str">
        <f t="shared" si="1"/>
        <v>Okay</v>
      </c>
      <c r="I18" s="5" t="str">
        <f t="shared" si="2"/>
        <v>Okay</v>
      </c>
    </row>
    <row r="19" spans="1:9" x14ac:dyDescent="0.25">
      <c r="A19" s="4">
        <v>39</v>
      </c>
      <c r="B19" s="4">
        <v>12</v>
      </c>
      <c r="C19" s="4">
        <v>115000</v>
      </c>
      <c r="D19" s="4" t="str">
        <f>IF(OR(A19&lt;$O$3, A19&gt;$P$3), "Outlier", "Okay")</f>
        <v>Okay</v>
      </c>
      <c r="E19" s="4" t="str">
        <f>IF(OR(B19&lt;$O$4, B19&gt;$P$4), "Outlier", "Okay")</f>
        <v>Okay</v>
      </c>
      <c r="F19" s="4" t="str">
        <f>IF(OR(C19&lt;$O$5, C19&gt;$P$5), "Outlier", "Okay")</f>
        <v>Okay</v>
      </c>
      <c r="G19" s="5" t="str">
        <f t="shared" si="0"/>
        <v>Okay</v>
      </c>
      <c r="H19" s="5" t="str">
        <f t="shared" si="1"/>
        <v>Okay</v>
      </c>
      <c r="I19" s="5" t="str">
        <f t="shared" si="2"/>
        <v>Okay</v>
      </c>
    </row>
    <row r="20" spans="1:9" x14ac:dyDescent="0.25">
      <c r="A20" s="4">
        <v>25</v>
      </c>
      <c r="B20" s="4">
        <v>0</v>
      </c>
      <c r="C20" s="4">
        <v>35000</v>
      </c>
      <c r="D20" s="4" t="str">
        <f>IF(OR(A20&lt;$O$3, A20&gt;$P$3), "Outlier", "Okay")</f>
        <v>Okay</v>
      </c>
      <c r="E20" s="4" t="str">
        <f>IF(OR(B20&lt;$O$4, B20&gt;$P$4), "Outlier", "Okay")</f>
        <v>Okay</v>
      </c>
      <c r="F20" s="4" t="str">
        <f>IF(OR(C20&lt;$O$5, C20&gt;$P$5), "Outlier", "Okay")</f>
        <v>Okay</v>
      </c>
      <c r="G20" s="5" t="str">
        <f t="shared" si="0"/>
        <v>Okay</v>
      </c>
      <c r="H20" s="5" t="str">
        <f t="shared" si="1"/>
        <v>Okay</v>
      </c>
      <c r="I20" s="5" t="str">
        <f t="shared" si="2"/>
        <v>Okay</v>
      </c>
    </row>
    <row r="21" spans="1:9" x14ac:dyDescent="0.25">
      <c r="A21" s="4">
        <v>51</v>
      </c>
      <c r="B21" s="4">
        <v>22</v>
      </c>
      <c r="C21" s="4">
        <v>180000</v>
      </c>
      <c r="D21" s="4" t="str">
        <f>IF(OR(A21&lt;$O$3, A21&gt;$P$3), "Outlier", "Okay")</f>
        <v>Okay</v>
      </c>
      <c r="E21" s="4" t="str">
        <f>IF(OR(B21&lt;$O$4, B21&gt;$P$4), "Outlier", "Okay")</f>
        <v>Okay</v>
      </c>
      <c r="F21" s="4" t="str">
        <f>IF(OR(C21&lt;$O$5, C21&gt;$P$5), "Outlier", "Okay")</f>
        <v>Okay</v>
      </c>
      <c r="G21" s="5" t="str">
        <f t="shared" si="0"/>
        <v>Okay</v>
      </c>
      <c r="H21" s="5" t="str">
        <f t="shared" si="1"/>
        <v>Okay</v>
      </c>
      <c r="I21" s="5" t="str">
        <f t="shared" si="2"/>
        <v>Okay</v>
      </c>
    </row>
    <row r="22" spans="1:9" x14ac:dyDescent="0.25">
      <c r="A22" s="4">
        <v>34</v>
      </c>
      <c r="B22" s="4">
        <v>5</v>
      </c>
      <c r="C22" s="4">
        <v>80000</v>
      </c>
      <c r="D22" s="4" t="str">
        <f>IF(OR(A22&lt;$O$3, A22&gt;$P$3), "Outlier", "Okay")</f>
        <v>Okay</v>
      </c>
      <c r="E22" s="4" t="str">
        <f>IF(OR(B22&lt;$O$4, B22&gt;$P$4), "Outlier", "Okay")</f>
        <v>Okay</v>
      </c>
      <c r="F22" s="4" t="str">
        <f>IF(OR(C22&lt;$O$5, C22&gt;$P$5), "Outlier", "Okay")</f>
        <v>Okay</v>
      </c>
      <c r="G22" s="5" t="str">
        <f t="shared" si="0"/>
        <v>Okay</v>
      </c>
      <c r="H22" s="5" t="str">
        <f t="shared" si="1"/>
        <v>Okay</v>
      </c>
      <c r="I22" s="5" t="str">
        <f t="shared" si="2"/>
        <v>Okay</v>
      </c>
    </row>
    <row r="23" spans="1:9" x14ac:dyDescent="0.25">
      <c r="A23" s="4">
        <v>47</v>
      </c>
      <c r="B23" s="4">
        <v>19</v>
      </c>
      <c r="C23" s="4">
        <v>190000</v>
      </c>
      <c r="D23" s="4" t="str">
        <f>IF(OR(A23&lt;$O$3, A23&gt;$P$3), "Outlier", "Okay")</f>
        <v>Okay</v>
      </c>
      <c r="E23" s="4" t="str">
        <f>IF(OR(B23&lt;$O$4, B23&gt;$P$4), "Outlier", "Okay")</f>
        <v>Okay</v>
      </c>
      <c r="F23" s="4" t="str">
        <f>IF(OR(C23&lt;$O$5, C23&gt;$P$5), "Outlier", "Okay")</f>
        <v>Okay</v>
      </c>
      <c r="G23" s="5" t="str">
        <f t="shared" si="0"/>
        <v>Okay</v>
      </c>
      <c r="H23" s="5" t="str">
        <f t="shared" si="1"/>
        <v>Okay</v>
      </c>
      <c r="I23" s="5" t="str">
        <f t="shared" si="2"/>
        <v>Okay</v>
      </c>
    </row>
    <row r="24" spans="1:9" x14ac:dyDescent="0.25">
      <c r="A24" s="4">
        <v>30</v>
      </c>
      <c r="B24" s="4">
        <v>2</v>
      </c>
      <c r="C24" s="4">
        <v>50000</v>
      </c>
      <c r="D24" s="4" t="str">
        <f>IF(OR(A24&lt;$O$3, A24&gt;$P$3), "Outlier", "Okay")</f>
        <v>Okay</v>
      </c>
      <c r="E24" s="4" t="str">
        <f>IF(OR(B24&lt;$O$4, B24&gt;$P$4), "Outlier", "Okay")</f>
        <v>Okay</v>
      </c>
      <c r="F24" s="4" t="str">
        <f>IF(OR(C24&lt;$O$5, C24&gt;$P$5), "Outlier", "Okay")</f>
        <v>Okay</v>
      </c>
      <c r="G24" s="5" t="str">
        <f t="shared" si="0"/>
        <v>Okay</v>
      </c>
      <c r="H24" s="5" t="str">
        <f t="shared" si="1"/>
        <v>Okay</v>
      </c>
      <c r="I24" s="5" t="str">
        <f t="shared" si="2"/>
        <v>Okay</v>
      </c>
    </row>
    <row r="25" spans="1:9" x14ac:dyDescent="0.25">
      <c r="A25" s="4">
        <v>36</v>
      </c>
      <c r="B25" s="4">
        <v>9</v>
      </c>
      <c r="C25" s="4">
        <v>60000</v>
      </c>
      <c r="D25" s="4" t="str">
        <f>IF(OR(A25&lt;$O$3, A25&gt;$P$3), "Outlier", "Okay")</f>
        <v>Okay</v>
      </c>
      <c r="E25" s="4" t="str">
        <f>IF(OR(B25&lt;$O$4, B25&gt;$P$4), "Outlier", "Okay")</f>
        <v>Okay</v>
      </c>
      <c r="F25" s="4" t="str">
        <f>IF(OR(C25&lt;$O$5, C25&gt;$P$5), "Outlier", "Okay")</f>
        <v>Okay</v>
      </c>
      <c r="G25" s="5" t="str">
        <f t="shared" si="0"/>
        <v>Okay</v>
      </c>
      <c r="H25" s="5" t="str">
        <f t="shared" si="1"/>
        <v>Okay</v>
      </c>
      <c r="I25" s="5" t="str">
        <f t="shared" si="2"/>
        <v>Okay</v>
      </c>
    </row>
    <row r="26" spans="1:9" x14ac:dyDescent="0.25">
      <c r="A26" s="4">
        <v>41</v>
      </c>
      <c r="B26" s="4">
        <v>13</v>
      </c>
      <c r="C26" s="4">
        <v>140000</v>
      </c>
      <c r="D26" s="4" t="str">
        <f>IF(OR(A26&lt;$O$3, A26&gt;$P$3), "Outlier", "Okay")</f>
        <v>Okay</v>
      </c>
      <c r="E26" s="4" t="str">
        <f>IF(OR(B26&lt;$O$4, B26&gt;$P$4), "Outlier", "Okay")</f>
        <v>Okay</v>
      </c>
      <c r="F26" s="4" t="str">
        <f>IF(OR(C26&lt;$O$5, C26&gt;$P$5), "Outlier", "Okay")</f>
        <v>Okay</v>
      </c>
      <c r="G26" s="5" t="str">
        <f t="shared" si="0"/>
        <v>Okay</v>
      </c>
      <c r="H26" s="5" t="str">
        <f t="shared" si="1"/>
        <v>Okay</v>
      </c>
      <c r="I26" s="5" t="str">
        <f t="shared" si="2"/>
        <v>Okay</v>
      </c>
    </row>
    <row r="27" spans="1:9" x14ac:dyDescent="0.25">
      <c r="A27" s="4">
        <v>28</v>
      </c>
      <c r="B27" s="4">
        <v>3</v>
      </c>
      <c r="C27" s="4">
        <v>45000</v>
      </c>
      <c r="D27" s="4" t="str">
        <f>IF(OR(A27&lt;$O$3, A27&gt;$P$3), "Outlier", "Okay")</f>
        <v>Okay</v>
      </c>
      <c r="E27" s="4" t="str">
        <f>IF(OR(B27&lt;$O$4, B27&gt;$P$4), "Outlier", "Okay")</f>
        <v>Okay</v>
      </c>
      <c r="F27" s="4" t="str">
        <f>IF(OR(C27&lt;$O$5, C27&gt;$P$5), "Outlier", "Okay")</f>
        <v>Okay</v>
      </c>
      <c r="G27" s="5" t="str">
        <f t="shared" si="0"/>
        <v>Okay</v>
      </c>
      <c r="H27" s="5" t="str">
        <f t="shared" si="1"/>
        <v>Okay</v>
      </c>
      <c r="I27" s="5" t="str">
        <f t="shared" si="2"/>
        <v>Okay</v>
      </c>
    </row>
    <row r="28" spans="1:9" x14ac:dyDescent="0.25">
      <c r="A28" s="4">
        <v>37</v>
      </c>
      <c r="B28" s="4">
        <v>11</v>
      </c>
      <c r="C28" s="4">
        <v>110000</v>
      </c>
      <c r="D28" s="4" t="str">
        <f>IF(OR(A28&lt;$O$3, A28&gt;$P$3), "Outlier", "Okay")</f>
        <v>Okay</v>
      </c>
      <c r="E28" s="4" t="str">
        <f>IF(OR(B28&lt;$O$4, B28&gt;$P$4), "Outlier", "Okay")</f>
        <v>Okay</v>
      </c>
      <c r="F28" s="4" t="str">
        <f>IF(OR(C28&lt;$O$5, C28&gt;$P$5), "Outlier", "Okay")</f>
        <v>Okay</v>
      </c>
      <c r="G28" s="5" t="str">
        <f t="shared" si="0"/>
        <v>Okay</v>
      </c>
      <c r="H28" s="5" t="str">
        <f t="shared" si="1"/>
        <v>Okay</v>
      </c>
      <c r="I28" s="5" t="str">
        <f t="shared" si="2"/>
        <v>Okay</v>
      </c>
    </row>
    <row r="29" spans="1:9" x14ac:dyDescent="0.25">
      <c r="A29" s="4">
        <v>24</v>
      </c>
      <c r="B29" s="4">
        <v>1</v>
      </c>
      <c r="C29" s="4">
        <v>40000</v>
      </c>
      <c r="D29" s="4" t="str">
        <f>IF(OR(A29&lt;$O$3, A29&gt;$P$3), "Outlier", "Okay")</f>
        <v>Okay</v>
      </c>
      <c r="E29" s="4" t="str">
        <f>IF(OR(B29&lt;$O$4, B29&gt;$P$4), "Outlier", "Okay")</f>
        <v>Okay</v>
      </c>
      <c r="F29" s="4" t="str">
        <f>IF(OR(C29&lt;$O$5, C29&gt;$P$5), "Outlier", "Okay")</f>
        <v>Okay</v>
      </c>
      <c r="G29" s="5" t="str">
        <f t="shared" si="0"/>
        <v>Okay</v>
      </c>
      <c r="H29" s="5" t="str">
        <f t="shared" si="1"/>
        <v>Okay</v>
      </c>
      <c r="I29" s="5" t="str">
        <f t="shared" si="2"/>
        <v>Okay</v>
      </c>
    </row>
    <row r="30" spans="1:9" x14ac:dyDescent="0.25">
      <c r="A30" s="4">
        <v>43</v>
      </c>
      <c r="B30" s="4">
        <v>15</v>
      </c>
      <c r="C30" s="4">
        <v>140000</v>
      </c>
      <c r="D30" s="4" t="str">
        <f>IF(OR(A30&lt;$O$3, A30&gt;$P$3), "Outlier", "Okay")</f>
        <v>Okay</v>
      </c>
      <c r="E30" s="4" t="str">
        <f>IF(OR(B30&lt;$O$4, B30&gt;$P$4), "Outlier", "Okay")</f>
        <v>Okay</v>
      </c>
      <c r="F30" s="4" t="str">
        <f>IF(OR(C30&lt;$O$5, C30&gt;$P$5), "Outlier", "Okay")</f>
        <v>Okay</v>
      </c>
      <c r="G30" s="5" t="str">
        <f t="shared" si="0"/>
        <v>Okay</v>
      </c>
      <c r="H30" s="5" t="str">
        <f t="shared" si="1"/>
        <v>Okay</v>
      </c>
      <c r="I30" s="5" t="str">
        <f t="shared" si="2"/>
        <v>Okay</v>
      </c>
    </row>
    <row r="31" spans="1:9" x14ac:dyDescent="0.25">
      <c r="A31" s="4">
        <v>33</v>
      </c>
      <c r="B31" s="4">
        <v>6</v>
      </c>
      <c r="C31" s="4">
        <v>90000</v>
      </c>
      <c r="D31" s="4" t="str">
        <f>IF(OR(A31&lt;$O$3, A31&gt;$P$3), "Outlier", "Okay")</f>
        <v>Okay</v>
      </c>
      <c r="E31" s="4" t="str">
        <f>IF(OR(B31&lt;$O$4, B31&gt;$P$4), "Outlier", "Okay")</f>
        <v>Okay</v>
      </c>
      <c r="F31" s="4" t="str">
        <f>IF(OR(C31&lt;$O$5, C31&gt;$P$5), "Outlier", "Okay")</f>
        <v>Okay</v>
      </c>
      <c r="G31" s="5" t="str">
        <f t="shared" si="0"/>
        <v>Okay</v>
      </c>
      <c r="H31" s="5" t="str">
        <f t="shared" si="1"/>
        <v>Okay</v>
      </c>
      <c r="I31" s="5" t="str">
        <f t="shared" si="2"/>
        <v>Okay</v>
      </c>
    </row>
    <row r="32" spans="1:9" x14ac:dyDescent="0.25">
      <c r="A32" s="4">
        <v>50</v>
      </c>
      <c r="B32" s="4">
        <v>25</v>
      </c>
      <c r="C32" s="4">
        <v>250000</v>
      </c>
      <c r="D32" s="4" t="str">
        <f>IF(OR(A32&lt;$O$3, A32&gt;$P$3), "Outlier", "Okay")</f>
        <v>Okay</v>
      </c>
      <c r="E32" s="4" t="str">
        <f>IF(OR(B32&lt;$O$4, B32&gt;$P$4), "Outlier", "Okay")</f>
        <v>Okay</v>
      </c>
      <c r="F32" s="4" t="str">
        <f>IF(OR(C32&lt;$O$5, C32&gt;$P$5), "Outlier", "Okay")</f>
        <v>Okay</v>
      </c>
      <c r="G32" s="5" t="str">
        <f t="shared" si="0"/>
        <v>Okay</v>
      </c>
      <c r="H32" s="5" t="str">
        <f t="shared" si="1"/>
        <v>Okay</v>
      </c>
      <c r="I32" s="5" t="str">
        <f t="shared" si="2"/>
        <v>Okay</v>
      </c>
    </row>
    <row r="33" spans="1:9" x14ac:dyDescent="0.25">
      <c r="A33" s="4">
        <v>31</v>
      </c>
      <c r="B33" s="4">
        <v>4</v>
      </c>
      <c r="C33" s="4">
        <v>55000</v>
      </c>
      <c r="D33" s="4" t="str">
        <f>IF(OR(A33&lt;$O$3, A33&gt;$P$3), "Outlier", "Okay")</f>
        <v>Okay</v>
      </c>
      <c r="E33" s="4" t="str">
        <f>IF(OR(B33&lt;$O$4, B33&gt;$P$4), "Outlier", "Okay")</f>
        <v>Okay</v>
      </c>
      <c r="F33" s="4" t="str">
        <f>IF(OR(C33&lt;$O$5, C33&gt;$P$5), "Outlier", "Okay")</f>
        <v>Okay</v>
      </c>
      <c r="G33" s="5" t="str">
        <f t="shared" si="0"/>
        <v>Okay</v>
      </c>
      <c r="H33" s="5" t="str">
        <f t="shared" si="1"/>
        <v>Okay</v>
      </c>
      <c r="I33" s="5" t="str">
        <f t="shared" si="2"/>
        <v>Okay</v>
      </c>
    </row>
    <row r="34" spans="1:9" x14ac:dyDescent="0.25">
      <c r="A34" s="4">
        <v>29</v>
      </c>
      <c r="B34" s="4">
        <v>3</v>
      </c>
      <c r="C34" s="4">
        <v>75000</v>
      </c>
      <c r="D34" s="4" t="str">
        <f>IF(OR(A34&lt;$O$3, A34&gt;$P$3), "Outlier", "Okay")</f>
        <v>Okay</v>
      </c>
      <c r="E34" s="4" t="str">
        <f>IF(OR(B34&lt;$O$4, B34&gt;$P$4), "Outlier", "Okay")</f>
        <v>Okay</v>
      </c>
      <c r="F34" s="4" t="str">
        <f>IF(OR(C34&lt;$O$5, C34&gt;$P$5), "Outlier", "Okay")</f>
        <v>Okay</v>
      </c>
      <c r="G34" s="5" t="str">
        <f t="shared" si="0"/>
        <v>Okay</v>
      </c>
      <c r="H34" s="5" t="str">
        <f t="shared" si="1"/>
        <v>Okay</v>
      </c>
      <c r="I34" s="5" t="str">
        <f t="shared" si="2"/>
        <v>Okay</v>
      </c>
    </row>
    <row r="35" spans="1:9" x14ac:dyDescent="0.25">
      <c r="A35" s="4">
        <v>39</v>
      </c>
      <c r="B35" s="4">
        <v>10</v>
      </c>
      <c r="C35" s="4">
        <v>65000</v>
      </c>
      <c r="D35" s="4" t="str">
        <f>IF(OR(A35&lt;$O$3, A35&gt;$P$3), "Outlier", "Okay")</f>
        <v>Okay</v>
      </c>
      <c r="E35" s="4" t="str">
        <f>IF(OR(B35&lt;$O$4, B35&gt;$P$4), "Outlier", "Okay")</f>
        <v>Okay</v>
      </c>
      <c r="F35" s="4" t="str">
        <f>IF(OR(C35&lt;$O$5, C35&gt;$P$5), "Outlier", "Okay")</f>
        <v>Okay</v>
      </c>
      <c r="G35" s="5" t="str">
        <f t="shared" si="0"/>
        <v>Okay</v>
      </c>
      <c r="H35" s="5" t="str">
        <f t="shared" si="1"/>
        <v>Okay</v>
      </c>
      <c r="I35" s="5" t="str">
        <f t="shared" si="2"/>
        <v>Okay</v>
      </c>
    </row>
    <row r="36" spans="1:9" x14ac:dyDescent="0.25">
      <c r="A36" s="4">
        <v>46</v>
      </c>
      <c r="B36" s="4">
        <v>20</v>
      </c>
      <c r="C36" s="4">
        <v>170000</v>
      </c>
      <c r="D36" s="4" t="str">
        <f>IF(OR(A36&lt;$O$3, A36&gt;$P$3), "Outlier", "Okay")</f>
        <v>Okay</v>
      </c>
      <c r="E36" s="4" t="str">
        <f>IF(OR(B36&lt;$O$4, B36&gt;$P$4), "Outlier", "Okay")</f>
        <v>Okay</v>
      </c>
      <c r="F36" s="4" t="str">
        <f>IF(OR(C36&lt;$O$5, C36&gt;$P$5), "Outlier", "Okay")</f>
        <v>Okay</v>
      </c>
      <c r="G36" s="5" t="str">
        <f t="shared" si="0"/>
        <v>Okay</v>
      </c>
      <c r="H36" s="5" t="str">
        <f t="shared" si="1"/>
        <v>Okay</v>
      </c>
      <c r="I36" s="5" t="str">
        <f t="shared" si="2"/>
        <v>Okay</v>
      </c>
    </row>
    <row r="37" spans="1:9" x14ac:dyDescent="0.25">
      <c r="A37" s="4">
        <v>27</v>
      </c>
      <c r="B37" s="4">
        <v>2</v>
      </c>
      <c r="C37" s="4">
        <v>45000</v>
      </c>
      <c r="D37" s="4" t="str">
        <f>IF(OR(A37&lt;$O$3, A37&gt;$P$3), "Outlier", "Okay")</f>
        <v>Okay</v>
      </c>
      <c r="E37" s="4" t="str">
        <f>IF(OR(B37&lt;$O$4, B37&gt;$P$4), "Outlier", "Okay")</f>
        <v>Okay</v>
      </c>
      <c r="F37" s="4" t="str">
        <f>IF(OR(C37&lt;$O$5, C37&gt;$P$5), "Outlier", "Okay")</f>
        <v>Okay</v>
      </c>
      <c r="G37" s="5" t="str">
        <f t="shared" si="0"/>
        <v>Okay</v>
      </c>
      <c r="H37" s="5" t="str">
        <f t="shared" si="1"/>
        <v>Okay</v>
      </c>
      <c r="I37" s="5" t="str">
        <f t="shared" si="2"/>
        <v>Okay</v>
      </c>
    </row>
    <row r="38" spans="1:9" x14ac:dyDescent="0.25">
      <c r="A38" s="4">
        <v>35</v>
      </c>
      <c r="B38" s="4">
        <v>7</v>
      </c>
      <c r="C38" s="4">
        <v>60000</v>
      </c>
      <c r="D38" s="4" t="str">
        <f>IF(OR(A38&lt;$O$3, A38&gt;$P$3), "Outlier", "Okay")</f>
        <v>Okay</v>
      </c>
      <c r="E38" s="4" t="str">
        <f>IF(OR(B38&lt;$O$4, B38&gt;$P$4), "Outlier", "Okay")</f>
        <v>Okay</v>
      </c>
      <c r="F38" s="4" t="str">
        <f>IF(OR(C38&lt;$O$5, C38&gt;$P$5), "Outlier", "Okay")</f>
        <v>Okay</v>
      </c>
      <c r="G38" s="5" t="str">
        <f t="shared" si="0"/>
        <v>Okay</v>
      </c>
      <c r="H38" s="5" t="str">
        <f t="shared" si="1"/>
        <v>Okay</v>
      </c>
      <c r="I38" s="5" t="str">
        <f t="shared" si="2"/>
        <v>Okay</v>
      </c>
    </row>
    <row r="39" spans="1:9" x14ac:dyDescent="0.25">
      <c r="A39" s="4">
        <v>42</v>
      </c>
      <c r="B39" s="4">
        <v>14</v>
      </c>
      <c r="C39" s="4">
        <v>115000</v>
      </c>
      <c r="D39" s="4" t="str">
        <f>IF(OR(A39&lt;$O$3, A39&gt;$P$3), "Outlier", "Okay")</f>
        <v>Okay</v>
      </c>
      <c r="E39" s="4" t="str">
        <f>IF(OR(B39&lt;$O$4, B39&gt;$P$4), "Outlier", "Okay")</f>
        <v>Okay</v>
      </c>
      <c r="F39" s="4" t="str">
        <f>IF(OR(C39&lt;$O$5, C39&gt;$P$5), "Outlier", "Okay")</f>
        <v>Okay</v>
      </c>
      <c r="G39" s="5" t="str">
        <f t="shared" si="0"/>
        <v>Okay</v>
      </c>
      <c r="H39" s="5" t="str">
        <f t="shared" si="1"/>
        <v>Okay</v>
      </c>
      <c r="I39" s="5" t="str">
        <f t="shared" si="2"/>
        <v>Okay</v>
      </c>
    </row>
    <row r="40" spans="1:9" x14ac:dyDescent="0.25">
      <c r="A40" s="4">
        <v>26</v>
      </c>
      <c r="B40" s="4">
        <v>1</v>
      </c>
      <c r="C40" s="4">
        <v>40000</v>
      </c>
      <c r="D40" s="4" t="str">
        <f>IF(OR(A40&lt;$O$3, A40&gt;$P$3), "Outlier", "Okay")</f>
        <v>Okay</v>
      </c>
      <c r="E40" s="4" t="str">
        <f>IF(OR(B40&lt;$O$4, B40&gt;$P$4), "Outlier", "Okay")</f>
        <v>Okay</v>
      </c>
      <c r="F40" s="4" t="str">
        <f>IF(OR(C40&lt;$O$5, C40&gt;$P$5), "Outlier", "Okay")</f>
        <v>Okay</v>
      </c>
      <c r="G40" s="5" t="str">
        <f t="shared" si="0"/>
        <v>Okay</v>
      </c>
      <c r="H40" s="5" t="str">
        <f t="shared" si="1"/>
        <v>Okay</v>
      </c>
      <c r="I40" s="5" t="str">
        <f t="shared" si="2"/>
        <v>Okay</v>
      </c>
    </row>
    <row r="41" spans="1:9" x14ac:dyDescent="0.25">
      <c r="A41" s="4">
        <v>49</v>
      </c>
      <c r="B41" s="4">
        <v>21</v>
      </c>
      <c r="C41" s="4">
        <v>160000</v>
      </c>
      <c r="D41" s="4" t="str">
        <f>IF(OR(A41&lt;$O$3, A41&gt;$P$3), "Outlier", "Okay")</f>
        <v>Okay</v>
      </c>
      <c r="E41" s="4" t="str">
        <f>IF(OR(B41&lt;$O$4, B41&gt;$P$4), "Outlier", "Okay")</f>
        <v>Okay</v>
      </c>
      <c r="F41" s="4" t="str">
        <f>IF(OR(C41&lt;$O$5, C41&gt;$P$5), "Outlier", "Okay")</f>
        <v>Okay</v>
      </c>
      <c r="G41" s="5" t="str">
        <f t="shared" si="0"/>
        <v>Okay</v>
      </c>
      <c r="H41" s="5" t="str">
        <f t="shared" si="1"/>
        <v>Okay</v>
      </c>
      <c r="I41" s="5" t="str">
        <f t="shared" si="2"/>
        <v>Okay</v>
      </c>
    </row>
    <row r="42" spans="1:9" x14ac:dyDescent="0.25">
      <c r="A42" s="4">
        <v>34</v>
      </c>
      <c r="B42" s="4">
        <v>5</v>
      </c>
      <c r="C42" s="4">
        <v>80000</v>
      </c>
      <c r="D42" s="4" t="str">
        <f>IF(OR(A42&lt;$O$3, A42&gt;$P$3), "Outlier", "Okay")</f>
        <v>Okay</v>
      </c>
      <c r="E42" s="4" t="str">
        <f>IF(OR(B42&lt;$O$4, B42&gt;$P$4), "Outlier", "Okay")</f>
        <v>Okay</v>
      </c>
      <c r="F42" s="4" t="str">
        <f>IF(OR(C42&lt;$O$5, C42&gt;$P$5), "Outlier", "Okay")</f>
        <v>Okay</v>
      </c>
      <c r="G42" s="5" t="str">
        <f t="shared" si="0"/>
        <v>Okay</v>
      </c>
      <c r="H42" s="5" t="str">
        <f t="shared" si="1"/>
        <v>Okay</v>
      </c>
      <c r="I42" s="5" t="str">
        <f t="shared" si="2"/>
        <v>Okay</v>
      </c>
    </row>
    <row r="43" spans="1:9" x14ac:dyDescent="0.25">
      <c r="A43" s="4">
        <v>48</v>
      </c>
      <c r="B43" s="4">
        <v>18</v>
      </c>
      <c r="C43" s="4">
        <v>190000</v>
      </c>
      <c r="D43" s="4" t="str">
        <f>IF(OR(A43&lt;$O$3, A43&gt;$P$3), "Outlier", "Okay")</f>
        <v>Okay</v>
      </c>
      <c r="E43" s="4" t="str">
        <f>IF(OR(B43&lt;$O$4, B43&gt;$P$4), "Outlier", "Okay")</f>
        <v>Okay</v>
      </c>
      <c r="F43" s="4" t="str">
        <f>IF(OR(C43&lt;$O$5, C43&gt;$P$5), "Outlier", "Okay")</f>
        <v>Okay</v>
      </c>
      <c r="G43" s="5" t="str">
        <f t="shared" si="0"/>
        <v>Okay</v>
      </c>
      <c r="H43" s="5" t="str">
        <f t="shared" si="1"/>
        <v>Okay</v>
      </c>
      <c r="I43" s="5" t="str">
        <f t="shared" si="2"/>
        <v>Okay</v>
      </c>
    </row>
    <row r="44" spans="1:9" x14ac:dyDescent="0.25">
      <c r="A44" s="4">
        <v>30</v>
      </c>
      <c r="B44" s="4">
        <v>3</v>
      </c>
      <c r="C44" s="4">
        <v>60000</v>
      </c>
      <c r="D44" s="4" t="str">
        <f>IF(OR(A44&lt;$O$3, A44&gt;$P$3), "Outlier", "Okay")</f>
        <v>Okay</v>
      </c>
      <c r="E44" s="4" t="str">
        <f>IF(OR(B44&lt;$O$4, B44&gt;$P$4), "Outlier", "Okay")</f>
        <v>Okay</v>
      </c>
      <c r="F44" s="4" t="str">
        <f>IF(OR(C44&lt;$O$5, C44&gt;$P$5), "Outlier", "Okay")</f>
        <v>Okay</v>
      </c>
      <c r="G44" s="5" t="str">
        <f t="shared" si="0"/>
        <v>Okay</v>
      </c>
      <c r="H44" s="5" t="str">
        <f t="shared" si="1"/>
        <v>Okay</v>
      </c>
      <c r="I44" s="5" t="str">
        <f t="shared" si="2"/>
        <v>Okay</v>
      </c>
    </row>
    <row r="45" spans="1:9" x14ac:dyDescent="0.25">
      <c r="A45" s="4">
        <v>36</v>
      </c>
      <c r="B45" s="4">
        <v>8</v>
      </c>
      <c r="C45" s="4">
        <v>45000</v>
      </c>
      <c r="D45" s="4" t="str">
        <f>IF(OR(A45&lt;$O$3, A45&gt;$P$3), "Outlier", "Okay")</f>
        <v>Okay</v>
      </c>
      <c r="E45" s="4" t="str">
        <f>IF(OR(B45&lt;$O$4, B45&gt;$P$4), "Outlier", "Okay")</f>
        <v>Okay</v>
      </c>
      <c r="F45" s="4" t="str">
        <f>IF(OR(C45&lt;$O$5, C45&gt;$P$5), "Outlier", "Okay")</f>
        <v>Okay</v>
      </c>
      <c r="G45" s="5" t="str">
        <f t="shared" si="0"/>
        <v>Okay</v>
      </c>
      <c r="H45" s="5" t="str">
        <f t="shared" si="1"/>
        <v>Okay</v>
      </c>
      <c r="I45" s="5" t="str">
        <f t="shared" si="2"/>
        <v>Okay</v>
      </c>
    </row>
    <row r="46" spans="1:9" x14ac:dyDescent="0.25">
      <c r="A46" s="4">
        <v>41</v>
      </c>
      <c r="B46" s="4">
        <v>13</v>
      </c>
      <c r="C46" s="4">
        <v>130000</v>
      </c>
      <c r="D46" s="4" t="str">
        <f>IF(OR(A46&lt;$O$3, A46&gt;$P$3), "Outlier", "Okay")</f>
        <v>Okay</v>
      </c>
      <c r="E46" s="4" t="str">
        <f>IF(OR(B46&lt;$O$4, B46&gt;$P$4), "Outlier", "Okay")</f>
        <v>Okay</v>
      </c>
      <c r="F46" s="4" t="str">
        <f>IF(OR(C46&lt;$O$5, C46&gt;$P$5), "Outlier", "Okay")</f>
        <v>Okay</v>
      </c>
      <c r="G46" s="5" t="str">
        <f t="shared" si="0"/>
        <v>Okay</v>
      </c>
      <c r="H46" s="5" t="str">
        <f t="shared" si="1"/>
        <v>Okay</v>
      </c>
      <c r="I46" s="5" t="str">
        <f t="shared" si="2"/>
        <v>Okay</v>
      </c>
    </row>
    <row r="47" spans="1:9" x14ac:dyDescent="0.25">
      <c r="A47" s="4">
        <v>28</v>
      </c>
      <c r="B47" s="4">
        <v>2</v>
      </c>
      <c r="C47" s="4">
        <v>40000</v>
      </c>
      <c r="D47" s="4" t="str">
        <f>IF(OR(A47&lt;$O$3, A47&gt;$P$3), "Outlier", "Okay")</f>
        <v>Okay</v>
      </c>
      <c r="E47" s="4" t="str">
        <f>IF(OR(B47&lt;$O$4, B47&gt;$P$4), "Outlier", "Okay")</f>
        <v>Okay</v>
      </c>
      <c r="F47" s="4" t="str">
        <f>IF(OR(C47&lt;$O$5, C47&gt;$P$5), "Outlier", "Okay")</f>
        <v>Okay</v>
      </c>
      <c r="G47" s="5" t="str">
        <f t="shared" si="0"/>
        <v>Okay</v>
      </c>
      <c r="H47" s="5" t="str">
        <f t="shared" si="1"/>
        <v>Okay</v>
      </c>
      <c r="I47" s="5" t="str">
        <f t="shared" si="2"/>
        <v>Okay</v>
      </c>
    </row>
    <row r="48" spans="1:9" x14ac:dyDescent="0.25">
      <c r="A48" s="4">
        <v>32</v>
      </c>
      <c r="B48" s="4">
        <v>5</v>
      </c>
      <c r="C48" s="4">
        <v>75000</v>
      </c>
      <c r="D48" s="4" t="str">
        <f>IF(OR(A48&lt;$O$3, A48&gt;$P$3), "Outlier", "Okay")</f>
        <v>Okay</v>
      </c>
      <c r="E48" s="4" t="str">
        <f>IF(OR(B48&lt;$O$4, B48&gt;$P$4), "Outlier", "Okay")</f>
        <v>Okay</v>
      </c>
      <c r="F48" s="4" t="str">
        <f>IF(OR(C48&lt;$O$5, C48&gt;$P$5), "Outlier", "Okay")</f>
        <v>Okay</v>
      </c>
      <c r="G48" s="5" t="str">
        <f t="shared" si="0"/>
        <v>Okay</v>
      </c>
      <c r="H48" s="5" t="str">
        <f t="shared" si="1"/>
        <v>Okay</v>
      </c>
      <c r="I48" s="5" t="str">
        <f t="shared" si="2"/>
        <v>Okay</v>
      </c>
    </row>
    <row r="49" spans="1:9" x14ac:dyDescent="0.25">
      <c r="A49" s="4">
        <v>45</v>
      </c>
      <c r="B49" s="4">
        <v>16</v>
      </c>
      <c r="C49" s="4">
        <v>180000</v>
      </c>
      <c r="D49" s="4" t="str">
        <f>IF(OR(A49&lt;$O$3, A49&gt;$P$3), "Outlier", "Okay")</f>
        <v>Okay</v>
      </c>
      <c r="E49" s="4" t="str">
        <f>IF(OR(B49&lt;$O$4, B49&gt;$P$4), "Outlier", "Okay")</f>
        <v>Okay</v>
      </c>
      <c r="F49" s="4" t="str">
        <f>IF(OR(C49&lt;$O$5, C49&gt;$P$5), "Outlier", "Okay")</f>
        <v>Okay</v>
      </c>
      <c r="G49" s="5" t="str">
        <f t="shared" si="0"/>
        <v>Okay</v>
      </c>
      <c r="H49" s="5" t="str">
        <f t="shared" si="1"/>
        <v>Okay</v>
      </c>
      <c r="I49" s="5" t="str">
        <f t="shared" si="2"/>
        <v>Okay</v>
      </c>
    </row>
    <row r="50" spans="1:9" x14ac:dyDescent="0.25">
      <c r="A50" s="4">
        <v>38</v>
      </c>
      <c r="B50" s="4">
        <v>11</v>
      </c>
      <c r="C50" s="4">
        <v>120000</v>
      </c>
      <c r="D50" s="4" t="str">
        <f>IF(OR(A50&lt;$O$3, A50&gt;$P$3), "Outlier", "Okay")</f>
        <v>Okay</v>
      </c>
      <c r="E50" s="4" t="str">
        <f>IF(OR(B50&lt;$O$4, B50&gt;$P$4), "Outlier", "Okay")</f>
        <v>Okay</v>
      </c>
      <c r="F50" s="4" t="str">
        <f>IF(OR(C50&lt;$O$5, C50&gt;$P$5), "Outlier", "Okay")</f>
        <v>Okay</v>
      </c>
      <c r="G50" s="5" t="str">
        <f t="shared" si="0"/>
        <v>Okay</v>
      </c>
      <c r="H50" s="5" t="str">
        <f t="shared" si="1"/>
        <v>Okay</v>
      </c>
      <c r="I50" s="5" t="str">
        <f t="shared" si="2"/>
        <v>Okay</v>
      </c>
    </row>
    <row r="51" spans="1:9" x14ac:dyDescent="0.25">
      <c r="A51" s="4">
        <v>25</v>
      </c>
      <c r="B51" s="4">
        <v>0</v>
      </c>
      <c r="C51" s="4">
        <v>35000</v>
      </c>
      <c r="D51" s="4" t="str">
        <f>IF(OR(A51&lt;$O$3, A51&gt;$P$3), "Outlier", "Okay")</f>
        <v>Okay</v>
      </c>
      <c r="E51" s="4" t="str">
        <f>IF(OR(B51&lt;$O$4, B51&gt;$P$4), "Outlier", "Okay")</f>
        <v>Okay</v>
      </c>
      <c r="F51" s="4" t="str">
        <f>IF(OR(C51&lt;$O$5, C51&gt;$P$5), "Outlier", "Okay")</f>
        <v>Okay</v>
      </c>
      <c r="G51" s="5" t="str">
        <f t="shared" si="0"/>
        <v>Okay</v>
      </c>
      <c r="H51" s="5" t="str">
        <f t="shared" si="1"/>
        <v>Okay</v>
      </c>
      <c r="I51" s="5" t="str">
        <f t="shared" si="2"/>
        <v>Okay</v>
      </c>
    </row>
    <row r="52" spans="1:9" x14ac:dyDescent="0.25">
      <c r="A52" s="4">
        <v>51</v>
      </c>
      <c r="B52" s="4">
        <v>22</v>
      </c>
      <c r="C52" s="4">
        <v>130000</v>
      </c>
      <c r="D52" s="4" t="str">
        <f>IF(OR(A52&lt;$O$3, A52&gt;$P$3), "Outlier", "Okay")</f>
        <v>Okay</v>
      </c>
      <c r="E52" s="4" t="str">
        <f>IF(OR(B52&lt;$O$4, B52&gt;$P$4), "Outlier", "Okay")</f>
        <v>Okay</v>
      </c>
      <c r="F52" s="4" t="str">
        <f>IF(OR(C52&lt;$O$5, C52&gt;$P$5), "Outlier", "Okay")</f>
        <v>Okay</v>
      </c>
      <c r="G52" s="5" t="str">
        <f t="shared" si="0"/>
        <v>Okay</v>
      </c>
      <c r="H52" s="5" t="str">
        <f t="shared" si="1"/>
        <v>Okay</v>
      </c>
      <c r="I52" s="5" t="str">
        <f t="shared" si="2"/>
        <v>Okay</v>
      </c>
    </row>
    <row r="53" spans="1:9" x14ac:dyDescent="0.25">
      <c r="A53" s="4">
        <v>33</v>
      </c>
      <c r="B53" s="4">
        <v>7</v>
      </c>
      <c r="C53" s="4">
        <v>85000</v>
      </c>
      <c r="D53" s="4" t="str">
        <f>IF(OR(A53&lt;$O$3, A53&gt;$P$3), "Outlier", "Okay")</f>
        <v>Okay</v>
      </c>
      <c r="E53" s="4" t="str">
        <f>IF(OR(B53&lt;$O$4, B53&gt;$P$4), "Outlier", "Okay")</f>
        <v>Okay</v>
      </c>
      <c r="F53" s="4" t="str">
        <f>IF(OR(C53&lt;$O$5, C53&gt;$P$5), "Outlier", "Okay")</f>
        <v>Okay</v>
      </c>
      <c r="G53" s="5" t="str">
        <f t="shared" si="0"/>
        <v>Okay</v>
      </c>
      <c r="H53" s="5" t="str">
        <f t="shared" si="1"/>
        <v>Okay</v>
      </c>
      <c r="I53" s="5" t="str">
        <f t="shared" si="2"/>
        <v>Okay</v>
      </c>
    </row>
    <row r="54" spans="1:9" x14ac:dyDescent="0.25">
      <c r="A54" s="4">
        <v>40</v>
      </c>
      <c r="B54" s="4">
        <v>12</v>
      </c>
      <c r="C54" s="4">
        <v>60000</v>
      </c>
      <c r="D54" s="4" t="str">
        <f>IF(OR(A54&lt;$O$3, A54&gt;$P$3), "Outlier", "Okay")</f>
        <v>Okay</v>
      </c>
      <c r="E54" s="4" t="str">
        <f>IF(OR(B54&lt;$O$4, B54&gt;$P$4), "Outlier", "Okay")</f>
        <v>Okay</v>
      </c>
      <c r="F54" s="4" t="str">
        <f>IF(OR(C54&lt;$O$5, C54&gt;$P$5), "Outlier", "Okay")</f>
        <v>Okay</v>
      </c>
      <c r="G54" s="5" t="str">
        <f t="shared" si="0"/>
        <v>Okay</v>
      </c>
      <c r="H54" s="5" t="str">
        <f t="shared" si="1"/>
        <v>Okay</v>
      </c>
      <c r="I54" s="5" t="str">
        <f t="shared" si="2"/>
        <v>Okay</v>
      </c>
    </row>
    <row r="55" spans="1:9" x14ac:dyDescent="0.25">
      <c r="A55" s="4">
        <v>47</v>
      </c>
      <c r="B55" s="4">
        <v>19</v>
      </c>
      <c r="C55" s="4">
        <v>200000</v>
      </c>
      <c r="D55" s="4" t="str">
        <f>IF(OR(A55&lt;$O$3, A55&gt;$P$3), "Outlier", "Okay")</f>
        <v>Okay</v>
      </c>
      <c r="E55" s="4" t="str">
        <f>IF(OR(B55&lt;$O$4, B55&gt;$P$4), "Outlier", "Okay")</f>
        <v>Okay</v>
      </c>
      <c r="F55" s="4" t="str">
        <f>IF(OR(C55&lt;$O$5, C55&gt;$P$5), "Outlier", "Okay")</f>
        <v>Okay</v>
      </c>
      <c r="G55" s="5" t="str">
        <f t="shared" si="0"/>
        <v>Okay</v>
      </c>
      <c r="H55" s="5" t="str">
        <f t="shared" si="1"/>
        <v>Okay</v>
      </c>
      <c r="I55" s="5" t="str">
        <f t="shared" si="2"/>
        <v>Okay</v>
      </c>
    </row>
    <row r="56" spans="1:9" x14ac:dyDescent="0.25">
      <c r="A56" s="4">
        <v>29</v>
      </c>
      <c r="B56" s="4">
        <v>3</v>
      </c>
      <c r="C56" s="4">
        <v>50000</v>
      </c>
      <c r="D56" s="4" t="str">
        <f>IF(OR(A56&lt;$O$3, A56&gt;$P$3), "Outlier", "Okay")</f>
        <v>Okay</v>
      </c>
      <c r="E56" s="4" t="str">
        <f>IF(OR(B56&lt;$O$4, B56&gt;$P$4), "Outlier", "Okay")</f>
        <v>Okay</v>
      </c>
      <c r="F56" s="4" t="str">
        <f>IF(OR(C56&lt;$O$5, C56&gt;$P$5), "Outlier", "Okay")</f>
        <v>Okay</v>
      </c>
      <c r="G56" s="5" t="str">
        <f t="shared" si="0"/>
        <v>Okay</v>
      </c>
      <c r="H56" s="5" t="str">
        <f t="shared" si="1"/>
        <v>Okay</v>
      </c>
      <c r="I56" s="5" t="str">
        <f t="shared" si="2"/>
        <v>Okay</v>
      </c>
    </row>
    <row r="57" spans="1:9" x14ac:dyDescent="0.25">
      <c r="A57" s="4">
        <v>36</v>
      </c>
      <c r="B57" s="4">
        <v>9</v>
      </c>
      <c r="C57" s="4">
        <v>95000</v>
      </c>
      <c r="D57" s="4" t="str">
        <f>IF(OR(A57&lt;$O$3, A57&gt;$P$3), "Outlier", "Okay")</f>
        <v>Okay</v>
      </c>
      <c r="E57" s="4" t="str">
        <f>IF(OR(B57&lt;$O$4, B57&gt;$P$4), "Outlier", "Okay")</f>
        <v>Okay</v>
      </c>
      <c r="F57" s="4" t="str">
        <f>IF(OR(C57&lt;$O$5, C57&gt;$P$5), "Outlier", "Okay")</f>
        <v>Okay</v>
      </c>
      <c r="G57" s="5" t="str">
        <f t="shared" si="0"/>
        <v>Okay</v>
      </c>
      <c r="H57" s="5" t="str">
        <f t="shared" si="1"/>
        <v>Okay</v>
      </c>
      <c r="I57" s="5" t="str">
        <f t="shared" si="2"/>
        <v>Okay</v>
      </c>
    </row>
    <row r="58" spans="1:9" x14ac:dyDescent="0.25">
      <c r="A58" s="4">
        <v>27</v>
      </c>
      <c r="B58" s="4">
        <v>2</v>
      </c>
      <c r="C58" s="4">
        <v>65000</v>
      </c>
      <c r="D58" s="4" t="str">
        <f>IF(OR(A58&lt;$O$3, A58&gt;$P$3), "Outlier", "Okay")</f>
        <v>Okay</v>
      </c>
      <c r="E58" s="4" t="str">
        <f>IF(OR(B58&lt;$O$4, B58&gt;$P$4), "Outlier", "Okay")</f>
        <v>Okay</v>
      </c>
      <c r="F58" s="4" t="str">
        <f>IF(OR(C58&lt;$O$5, C58&gt;$P$5), "Outlier", "Okay")</f>
        <v>Okay</v>
      </c>
      <c r="G58" s="5" t="str">
        <f t="shared" si="0"/>
        <v>Okay</v>
      </c>
      <c r="H58" s="5" t="str">
        <f t="shared" si="1"/>
        <v>Okay</v>
      </c>
      <c r="I58" s="5" t="str">
        <f t="shared" si="2"/>
        <v>Okay</v>
      </c>
    </row>
    <row r="59" spans="1:9" x14ac:dyDescent="0.25">
      <c r="A59" s="4">
        <v>43</v>
      </c>
      <c r="B59" s="4">
        <v>17</v>
      </c>
      <c r="C59" s="4">
        <v>140000</v>
      </c>
      <c r="D59" s="4" t="str">
        <f>IF(OR(A59&lt;$O$3, A59&gt;$P$3), "Outlier", "Okay")</f>
        <v>Okay</v>
      </c>
      <c r="E59" s="4" t="str">
        <f>IF(OR(B59&lt;$O$4, B59&gt;$P$4), "Outlier", "Okay")</f>
        <v>Okay</v>
      </c>
      <c r="F59" s="4" t="str">
        <f>IF(OR(C59&lt;$O$5, C59&gt;$P$5), "Outlier", "Okay")</f>
        <v>Okay</v>
      </c>
      <c r="G59" s="5" t="str">
        <f t="shared" si="0"/>
        <v>Okay</v>
      </c>
      <c r="H59" s="5" t="str">
        <f t="shared" si="1"/>
        <v>Okay</v>
      </c>
      <c r="I59" s="5" t="str">
        <f t="shared" si="2"/>
        <v>Okay</v>
      </c>
    </row>
    <row r="60" spans="1:9" x14ac:dyDescent="0.25">
      <c r="A60" s="4">
        <v>30</v>
      </c>
      <c r="B60" s="4">
        <v>4</v>
      </c>
      <c r="C60" s="4">
        <v>55000</v>
      </c>
      <c r="D60" s="4" t="str">
        <f>IF(OR(A60&lt;$O$3, A60&gt;$P$3), "Outlier", "Okay")</f>
        <v>Okay</v>
      </c>
      <c r="E60" s="4" t="str">
        <f>IF(OR(B60&lt;$O$4, B60&gt;$P$4), "Outlier", "Okay")</f>
        <v>Okay</v>
      </c>
      <c r="F60" s="4" t="str">
        <f>IF(OR(C60&lt;$O$5, C60&gt;$P$5), "Outlier", "Okay")</f>
        <v>Okay</v>
      </c>
      <c r="G60" s="5" t="str">
        <f t="shared" si="0"/>
        <v>Okay</v>
      </c>
      <c r="H60" s="5" t="str">
        <f t="shared" si="1"/>
        <v>Okay</v>
      </c>
      <c r="I60" s="5" t="str">
        <f t="shared" si="2"/>
        <v>Okay</v>
      </c>
    </row>
    <row r="61" spans="1:9" x14ac:dyDescent="0.25">
      <c r="A61" s="4">
        <v>35</v>
      </c>
      <c r="B61" s="4">
        <v>7</v>
      </c>
      <c r="C61" s="4">
        <v>105000</v>
      </c>
      <c r="D61" s="4" t="str">
        <f>IF(OR(A61&lt;$O$3, A61&gt;$P$3), "Outlier", "Okay")</f>
        <v>Okay</v>
      </c>
      <c r="E61" s="4" t="str">
        <f>IF(OR(B61&lt;$O$4, B61&gt;$P$4), "Outlier", "Okay")</f>
        <v>Okay</v>
      </c>
      <c r="F61" s="4" t="str">
        <f>IF(OR(C61&lt;$O$5, C61&gt;$P$5), "Outlier", "Okay")</f>
        <v>Okay</v>
      </c>
      <c r="G61" s="5" t="str">
        <f t="shared" si="0"/>
        <v>Okay</v>
      </c>
      <c r="H61" s="5" t="str">
        <f t="shared" si="1"/>
        <v>Okay</v>
      </c>
      <c r="I61" s="5" t="str">
        <f t="shared" si="2"/>
        <v>Okay</v>
      </c>
    </row>
    <row r="62" spans="1:9" x14ac:dyDescent="0.25">
      <c r="A62" s="4">
        <v>51</v>
      </c>
      <c r="B62" s="4">
        <v>23</v>
      </c>
      <c r="C62" s="4">
        <v>170000</v>
      </c>
      <c r="D62" s="4" t="str">
        <f>IF(OR(A62&lt;$O$3, A62&gt;$P$3), "Outlier", "Okay")</f>
        <v>Okay</v>
      </c>
      <c r="E62" s="4" t="str">
        <f>IF(OR(B62&lt;$O$4, B62&gt;$P$4), "Outlier", "Okay")</f>
        <v>Okay</v>
      </c>
      <c r="F62" s="4" t="str">
        <f>IF(OR(C62&lt;$O$5, C62&gt;$P$5), "Outlier", "Okay")</f>
        <v>Okay</v>
      </c>
      <c r="G62" s="5" t="str">
        <f t="shared" si="0"/>
        <v>Okay</v>
      </c>
      <c r="H62" s="5" t="str">
        <f t="shared" si="1"/>
        <v>Okay</v>
      </c>
      <c r="I62" s="5" t="str">
        <f t="shared" si="2"/>
        <v>Okay</v>
      </c>
    </row>
    <row r="63" spans="1:9" x14ac:dyDescent="0.25">
      <c r="A63" s="4">
        <v>29</v>
      </c>
      <c r="B63" s="4">
        <v>3</v>
      </c>
      <c r="C63" s="4">
        <v>50000</v>
      </c>
      <c r="D63" s="4" t="str">
        <f>IF(OR(A63&lt;$O$3, A63&gt;$P$3), "Outlier", "Okay")</f>
        <v>Okay</v>
      </c>
      <c r="E63" s="4" t="str">
        <f>IF(OR(B63&lt;$O$4, B63&gt;$P$4), "Outlier", "Okay")</f>
        <v>Okay</v>
      </c>
      <c r="F63" s="4" t="str">
        <f>IF(OR(C63&lt;$O$5, C63&gt;$P$5), "Outlier", "Okay")</f>
        <v>Okay</v>
      </c>
      <c r="G63" s="5" t="str">
        <f t="shared" si="0"/>
        <v>Okay</v>
      </c>
      <c r="H63" s="5" t="str">
        <f t="shared" si="1"/>
        <v>Okay</v>
      </c>
      <c r="I63" s="5" t="str">
        <f t="shared" si="2"/>
        <v>Okay</v>
      </c>
    </row>
    <row r="64" spans="1:9" x14ac:dyDescent="0.25">
      <c r="A64" s="4">
        <v>40</v>
      </c>
      <c r="B64" s="4">
        <v>12</v>
      </c>
      <c r="C64" s="4">
        <v>80000</v>
      </c>
      <c r="D64" s="4" t="str">
        <f>IF(OR(A64&lt;$O$3, A64&gt;$P$3), "Outlier", "Okay")</f>
        <v>Okay</v>
      </c>
      <c r="E64" s="4" t="str">
        <f>IF(OR(B64&lt;$O$4, B64&gt;$P$4), "Outlier", "Okay")</f>
        <v>Okay</v>
      </c>
      <c r="F64" s="4" t="str">
        <f>IF(OR(C64&lt;$O$5, C64&gt;$P$5), "Outlier", "Okay")</f>
        <v>Okay</v>
      </c>
      <c r="G64" s="5" t="str">
        <f t="shared" si="0"/>
        <v>Okay</v>
      </c>
      <c r="H64" s="5" t="str">
        <f t="shared" si="1"/>
        <v>Okay</v>
      </c>
      <c r="I64" s="5" t="str">
        <f t="shared" si="2"/>
        <v>Okay</v>
      </c>
    </row>
    <row r="65" spans="1:9" x14ac:dyDescent="0.25">
      <c r="A65" s="4">
        <v>47</v>
      </c>
      <c r="B65" s="4">
        <v>21</v>
      </c>
      <c r="C65" s="4">
        <v>180000</v>
      </c>
      <c r="D65" s="4" t="str">
        <f>IF(OR(A65&lt;$O$3, A65&gt;$P$3), "Outlier", "Okay")</f>
        <v>Okay</v>
      </c>
      <c r="E65" s="4" t="str">
        <f>IF(OR(B65&lt;$O$4, B65&gt;$P$4), "Outlier", "Okay")</f>
        <v>Okay</v>
      </c>
      <c r="F65" s="4" t="str">
        <f>IF(OR(C65&lt;$O$5, C65&gt;$P$5), "Outlier", "Okay")</f>
        <v>Okay</v>
      </c>
      <c r="G65" s="5" t="str">
        <f t="shared" si="0"/>
        <v>Okay</v>
      </c>
      <c r="H65" s="5" t="str">
        <f t="shared" si="1"/>
        <v>Okay</v>
      </c>
      <c r="I65" s="5" t="str">
        <f t="shared" si="2"/>
        <v>Okay</v>
      </c>
    </row>
    <row r="66" spans="1:9" x14ac:dyDescent="0.25">
      <c r="A66" s="4">
        <v>26</v>
      </c>
      <c r="B66" s="4">
        <v>1</v>
      </c>
      <c r="C66" s="4">
        <v>35000</v>
      </c>
      <c r="D66" s="4" t="str">
        <f>IF(OR(A66&lt;$O$3, A66&gt;$P$3), "Outlier", "Okay")</f>
        <v>Okay</v>
      </c>
      <c r="E66" s="4" t="str">
        <f>IF(OR(B66&lt;$O$4, B66&gt;$P$4), "Outlier", "Okay")</f>
        <v>Okay</v>
      </c>
      <c r="F66" s="4" t="str">
        <f>IF(OR(C66&lt;$O$5, C66&gt;$P$5), "Outlier", "Okay")</f>
        <v>Okay</v>
      </c>
      <c r="G66" s="5" t="str">
        <f t="shared" ref="G66:G129" si="3">IF(B66&gt;A66, "Inconsistent", "Okay")</f>
        <v>Okay</v>
      </c>
      <c r="H66" s="5" t="str">
        <f t="shared" ref="H66:H129" si="4">IF(A66&lt;18, "Inconsistent", "Okay")</f>
        <v>Okay</v>
      </c>
      <c r="I66" s="5" t="str">
        <f t="shared" ref="I66:I129" si="5">IF(B66&lt;0,"Inconsistent", "Okay")</f>
        <v>Okay</v>
      </c>
    </row>
    <row r="67" spans="1:9" x14ac:dyDescent="0.25">
      <c r="A67" s="4">
        <v>38</v>
      </c>
      <c r="B67" s="4">
        <v>10</v>
      </c>
      <c r="C67" s="4">
        <v>90000</v>
      </c>
      <c r="D67" s="4" t="str">
        <f>IF(OR(A67&lt;$O$3, A67&gt;$P$3), "Outlier", "Okay")</f>
        <v>Okay</v>
      </c>
      <c r="E67" s="4" t="str">
        <f>IF(OR(B67&lt;$O$4, B67&gt;$P$4), "Outlier", "Okay")</f>
        <v>Okay</v>
      </c>
      <c r="F67" s="4" t="str">
        <f>IF(OR(C67&lt;$O$5, C67&gt;$P$5), "Outlier", "Okay")</f>
        <v>Okay</v>
      </c>
      <c r="G67" s="5" t="str">
        <f t="shared" si="3"/>
        <v>Okay</v>
      </c>
      <c r="H67" s="5" t="str">
        <f t="shared" si="4"/>
        <v>Okay</v>
      </c>
      <c r="I67" s="5" t="str">
        <f t="shared" si="5"/>
        <v>Okay</v>
      </c>
    </row>
    <row r="68" spans="1:9" x14ac:dyDescent="0.25">
      <c r="A68" s="4">
        <v>46</v>
      </c>
      <c r="B68" s="4">
        <v>19</v>
      </c>
      <c r="C68" s="4">
        <v>120000</v>
      </c>
      <c r="D68" s="4" t="str">
        <f>IF(OR(A68&lt;$O$3, A68&gt;$P$3), "Outlier", "Okay")</f>
        <v>Okay</v>
      </c>
      <c r="E68" s="4" t="str">
        <f>IF(OR(B68&lt;$O$4, B68&gt;$P$4), "Outlier", "Okay")</f>
        <v>Okay</v>
      </c>
      <c r="F68" s="4" t="str">
        <f>IF(OR(C68&lt;$O$5, C68&gt;$P$5), "Outlier", "Okay")</f>
        <v>Okay</v>
      </c>
      <c r="G68" s="5" t="str">
        <f t="shared" si="3"/>
        <v>Okay</v>
      </c>
      <c r="H68" s="5" t="str">
        <f t="shared" si="4"/>
        <v>Okay</v>
      </c>
      <c r="I68" s="5" t="str">
        <f t="shared" si="5"/>
        <v>Okay</v>
      </c>
    </row>
    <row r="69" spans="1:9" x14ac:dyDescent="0.25">
      <c r="A69" s="4">
        <v>31</v>
      </c>
      <c r="B69" s="4">
        <v>5</v>
      </c>
      <c r="C69" s="4">
        <v>45000</v>
      </c>
      <c r="D69" s="4" t="str">
        <f>IF(OR(A69&lt;$O$3, A69&gt;$P$3), "Outlier", "Okay")</f>
        <v>Okay</v>
      </c>
      <c r="E69" s="4" t="str">
        <f>IF(OR(B69&lt;$O$4, B69&gt;$P$4), "Outlier", "Okay")</f>
        <v>Okay</v>
      </c>
      <c r="F69" s="4" t="str">
        <f>IF(OR(C69&lt;$O$5, C69&gt;$P$5), "Outlier", "Okay")</f>
        <v>Okay</v>
      </c>
      <c r="G69" s="5" t="str">
        <f t="shared" si="3"/>
        <v>Okay</v>
      </c>
      <c r="H69" s="5" t="str">
        <f t="shared" si="4"/>
        <v>Okay</v>
      </c>
      <c r="I69" s="5" t="str">
        <f t="shared" si="5"/>
        <v>Okay</v>
      </c>
    </row>
    <row r="70" spans="1:9" x14ac:dyDescent="0.25">
      <c r="A70" s="4">
        <v>34</v>
      </c>
      <c r="B70" s="4">
        <v>8</v>
      </c>
      <c r="C70" s="4">
        <v>90000</v>
      </c>
      <c r="D70" s="4" t="str">
        <f>IF(OR(A70&lt;$O$3, A70&gt;$P$3), "Outlier", "Okay")</f>
        <v>Okay</v>
      </c>
      <c r="E70" s="4" t="str">
        <f>IF(OR(B70&lt;$O$4, B70&gt;$P$4), "Outlier", "Okay")</f>
        <v>Okay</v>
      </c>
      <c r="F70" s="4" t="str">
        <f>IF(OR(C70&lt;$O$5, C70&gt;$P$5), "Outlier", "Okay")</f>
        <v>Okay</v>
      </c>
      <c r="G70" s="5" t="str">
        <f t="shared" si="3"/>
        <v>Okay</v>
      </c>
      <c r="H70" s="5" t="str">
        <f t="shared" si="4"/>
        <v>Okay</v>
      </c>
      <c r="I70" s="5" t="str">
        <f t="shared" si="5"/>
        <v>Okay</v>
      </c>
    </row>
    <row r="71" spans="1:9" x14ac:dyDescent="0.25">
      <c r="A71" s="4">
        <v>49</v>
      </c>
      <c r="B71" s="4">
        <v>18</v>
      </c>
      <c r="C71" s="4">
        <v>150000</v>
      </c>
      <c r="D71" s="4" t="str">
        <f>IF(OR(A71&lt;$O$3, A71&gt;$P$3), "Outlier", "Okay")</f>
        <v>Okay</v>
      </c>
      <c r="E71" s="4" t="str">
        <f>IF(OR(B71&lt;$O$4, B71&gt;$P$4), "Outlier", "Okay")</f>
        <v>Okay</v>
      </c>
      <c r="F71" s="4" t="str">
        <f>IF(OR(C71&lt;$O$5, C71&gt;$P$5), "Outlier", "Okay")</f>
        <v>Okay</v>
      </c>
      <c r="G71" s="5" t="str">
        <f t="shared" si="3"/>
        <v>Okay</v>
      </c>
      <c r="H71" s="5" t="str">
        <f t="shared" si="4"/>
        <v>Okay</v>
      </c>
      <c r="I71" s="5" t="str">
        <f t="shared" si="5"/>
        <v>Okay</v>
      </c>
    </row>
    <row r="72" spans="1:9" x14ac:dyDescent="0.25">
      <c r="A72" s="4">
        <v>33</v>
      </c>
      <c r="B72" s="4">
        <v>6</v>
      </c>
      <c r="C72" s="4">
        <v>65000</v>
      </c>
      <c r="D72" s="4" t="str">
        <f>IF(OR(A72&lt;$O$3, A72&gt;$P$3), "Outlier", "Okay")</f>
        <v>Okay</v>
      </c>
      <c r="E72" s="4" t="str">
        <f>IF(OR(B72&lt;$O$4, B72&gt;$P$4), "Outlier", "Okay")</f>
        <v>Okay</v>
      </c>
      <c r="F72" s="4" t="str">
        <f>IF(OR(C72&lt;$O$5, C72&gt;$P$5), "Outlier", "Okay")</f>
        <v>Okay</v>
      </c>
      <c r="G72" s="5" t="str">
        <f t="shared" si="3"/>
        <v>Okay</v>
      </c>
      <c r="H72" s="5" t="str">
        <f t="shared" si="4"/>
        <v>Okay</v>
      </c>
      <c r="I72" s="5" t="str">
        <f t="shared" si="5"/>
        <v>Okay</v>
      </c>
    </row>
    <row r="73" spans="1:9" x14ac:dyDescent="0.25">
      <c r="A73" s="4">
        <v>39</v>
      </c>
      <c r="B73" s="4">
        <v>11</v>
      </c>
      <c r="C73" s="4">
        <v>70000</v>
      </c>
      <c r="D73" s="4" t="str">
        <f>IF(OR(A73&lt;$O$3, A73&gt;$P$3), "Outlier", "Okay")</f>
        <v>Okay</v>
      </c>
      <c r="E73" s="4" t="str">
        <f>IF(OR(B73&lt;$O$4, B73&gt;$P$4), "Outlier", "Okay")</f>
        <v>Okay</v>
      </c>
      <c r="F73" s="4" t="str">
        <f>IF(OR(C73&lt;$O$5, C73&gt;$P$5), "Outlier", "Okay")</f>
        <v>Okay</v>
      </c>
      <c r="G73" s="5" t="str">
        <f t="shared" si="3"/>
        <v>Okay</v>
      </c>
      <c r="H73" s="5" t="str">
        <f t="shared" si="4"/>
        <v>Okay</v>
      </c>
      <c r="I73" s="5" t="str">
        <f t="shared" si="5"/>
        <v>Okay</v>
      </c>
    </row>
    <row r="74" spans="1:9" x14ac:dyDescent="0.25">
      <c r="A74" s="4">
        <v>45</v>
      </c>
      <c r="B74" s="4">
        <v>16</v>
      </c>
      <c r="C74" s="4">
        <v>190000</v>
      </c>
      <c r="D74" s="4" t="str">
        <f>IF(OR(A74&lt;$O$3, A74&gt;$P$3), "Outlier", "Okay")</f>
        <v>Okay</v>
      </c>
      <c r="E74" s="4" t="str">
        <f>IF(OR(B74&lt;$O$4, B74&gt;$P$4), "Outlier", "Okay")</f>
        <v>Okay</v>
      </c>
      <c r="F74" s="4" t="str">
        <f>IF(OR(C74&lt;$O$5, C74&gt;$P$5), "Outlier", "Okay")</f>
        <v>Okay</v>
      </c>
      <c r="G74" s="5" t="str">
        <f t="shared" si="3"/>
        <v>Okay</v>
      </c>
      <c r="H74" s="5" t="str">
        <f t="shared" si="4"/>
        <v>Okay</v>
      </c>
      <c r="I74" s="5" t="str">
        <f t="shared" si="5"/>
        <v>Okay</v>
      </c>
    </row>
    <row r="75" spans="1:9" x14ac:dyDescent="0.25">
      <c r="A75" s="4">
        <v>28</v>
      </c>
      <c r="B75" s="4">
        <v>2</v>
      </c>
      <c r="C75" s="4">
        <v>40000</v>
      </c>
      <c r="D75" s="4" t="str">
        <f>IF(OR(A75&lt;$O$3, A75&gt;$P$3), "Outlier", "Okay")</f>
        <v>Okay</v>
      </c>
      <c r="E75" s="4" t="str">
        <f>IF(OR(B75&lt;$O$4, B75&gt;$P$4), "Outlier", "Okay")</f>
        <v>Okay</v>
      </c>
      <c r="F75" s="4" t="str">
        <f>IF(OR(C75&lt;$O$5, C75&gt;$P$5), "Outlier", "Okay")</f>
        <v>Okay</v>
      </c>
      <c r="G75" s="5" t="str">
        <f t="shared" si="3"/>
        <v>Okay</v>
      </c>
      <c r="H75" s="5" t="str">
        <f t="shared" si="4"/>
        <v>Okay</v>
      </c>
      <c r="I75" s="5" t="str">
        <f t="shared" si="5"/>
        <v>Okay</v>
      </c>
    </row>
    <row r="76" spans="1:9" x14ac:dyDescent="0.25">
      <c r="A76" s="4">
        <v>42</v>
      </c>
      <c r="B76" s="4">
        <v>14</v>
      </c>
      <c r="C76" s="4">
        <v>120000</v>
      </c>
      <c r="D76" s="4" t="str">
        <f>IF(OR(A76&lt;$O$3, A76&gt;$P$3), "Outlier", "Okay")</f>
        <v>Okay</v>
      </c>
      <c r="E76" s="4" t="str">
        <f>IF(OR(B76&lt;$O$4, B76&gt;$P$4), "Outlier", "Okay")</f>
        <v>Okay</v>
      </c>
      <c r="F76" s="4" t="str">
        <f>IF(OR(C76&lt;$O$5, C76&gt;$P$5), "Outlier", "Okay")</f>
        <v>Okay</v>
      </c>
      <c r="G76" s="5" t="str">
        <f t="shared" si="3"/>
        <v>Okay</v>
      </c>
      <c r="H76" s="5" t="str">
        <f t="shared" si="4"/>
        <v>Okay</v>
      </c>
      <c r="I76" s="5" t="str">
        <f t="shared" si="5"/>
        <v>Okay</v>
      </c>
    </row>
    <row r="77" spans="1:9" x14ac:dyDescent="0.25">
      <c r="A77" s="4">
        <v>37</v>
      </c>
      <c r="B77" s="4">
        <v>10</v>
      </c>
      <c r="C77" s="4">
        <v>95000</v>
      </c>
      <c r="D77" s="4" t="str">
        <f>IF(OR(A77&lt;$O$3, A77&gt;$P$3), "Outlier", "Okay")</f>
        <v>Okay</v>
      </c>
      <c r="E77" s="4" t="str">
        <f>IF(OR(B77&lt;$O$4, B77&gt;$P$4), "Outlier", "Okay")</f>
        <v>Okay</v>
      </c>
      <c r="F77" s="4" t="str">
        <f>IF(OR(C77&lt;$O$5, C77&gt;$P$5), "Outlier", "Okay")</f>
        <v>Okay</v>
      </c>
      <c r="G77" s="5" t="str">
        <f t="shared" si="3"/>
        <v>Okay</v>
      </c>
      <c r="H77" s="5" t="str">
        <f t="shared" si="4"/>
        <v>Okay</v>
      </c>
      <c r="I77" s="5" t="str">
        <f t="shared" si="5"/>
        <v>Okay</v>
      </c>
    </row>
    <row r="78" spans="1:9" x14ac:dyDescent="0.25">
      <c r="A78" s="4">
        <v>50</v>
      </c>
      <c r="B78" s="4">
        <v>22</v>
      </c>
      <c r="C78" s="4">
        <v>160000</v>
      </c>
      <c r="D78" s="4" t="str">
        <f>IF(OR(A78&lt;$O$3, A78&gt;$P$3), "Outlier", "Okay")</f>
        <v>Okay</v>
      </c>
      <c r="E78" s="4" t="str">
        <f>IF(OR(B78&lt;$O$4, B78&gt;$P$4), "Outlier", "Okay")</f>
        <v>Okay</v>
      </c>
      <c r="F78" s="4" t="str">
        <f>IF(OR(C78&lt;$O$5, C78&gt;$P$5), "Outlier", "Okay")</f>
        <v>Okay</v>
      </c>
      <c r="G78" s="5" t="str">
        <f t="shared" si="3"/>
        <v>Okay</v>
      </c>
      <c r="H78" s="5" t="str">
        <f t="shared" si="4"/>
        <v>Okay</v>
      </c>
      <c r="I78" s="5" t="str">
        <f t="shared" si="5"/>
        <v>Okay</v>
      </c>
    </row>
    <row r="79" spans="1:9" x14ac:dyDescent="0.25">
      <c r="A79" s="4">
        <v>32</v>
      </c>
      <c r="B79" s="4">
        <v>6</v>
      </c>
      <c r="C79" s="4">
        <v>100000</v>
      </c>
      <c r="D79" s="4" t="str">
        <f>IF(OR(A79&lt;$O$3, A79&gt;$P$3), "Outlier", "Okay")</f>
        <v>Okay</v>
      </c>
      <c r="E79" s="4" t="str">
        <f>IF(OR(B79&lt;$O$4, B79&gt;$P$4), "Outlier", "Okay")</f>
        <v>Okay</v>
      </c>
      <c r="F79" s="4" t="str">
        <f>IF(OR(C79&lt;$O$5, C79&gt;$P$5), "Outlier", "Okay")</f>
        <v>Okay</v>
      </c>
      <c r="G79" s="5" t="str">
        <f t="shared" si="3"/>
        <v>Okay</v>
      </c>
      <c r="H79" s="5" t="str">
        <f t="shared" si="4"/>
        <v>Okay</v>
      </c>
      <c r="I79" s="5" t="str">
        <f t="shared" si="5"/>
        <v>Okay</v>
      </c>
    </row>
    <row r="80" spans="1:9" x14ac:dyDescent="0.25">
      <c r="A80" s="4">
        <v>48</v>
      </c>
      <c r="B80" s="4">
        <v>20</v>
      </c>
      <c r="C80" s="4">
        <v>180000</v>
      </c>
      <c r="D80" s="4" t="str">
        <f>IF(OR(A80&lt;$O$3, A80&gt;$P$3), "Outlier", "Okay")</f>
        <v>Okay</v>
      </c>
      <c r="E80" s="4" t="str">
        <f>IF(OR(B80&lt;$O$4, B80&gt;$P$4), "Outlier", "Okay")</f>
        <v>Okay</v>
      </c>
      <c r="F80" s="4" t="str">
        <f>IF(OR(C80&lt;$O$5, C80&gt;$P$5), "Outlier", "Okay")</f>
        <v>Okay</v>
      </c>
      <c r="G80" s="5" t="str">
        <f t="shared" si="3"/>
        <v>Okay</v>
      </c>
      <c r="H80" s="5" t="str">
        <f t="shared" si="4"/>
        <v>Okay</v>
      </c>
      <c r="I80" s="5" t="str">
        <f t="shared" si="5"/>
        <v>Okay</v>
      </c>
    </row>
    <row r="81" spans="1:9" x14ac:dyDescent="0.25">
      <c r="A81" s="4">
        <v>30</v>
      </c>
      <c r="B81" s="4">
        <v>3</v>
      </c>
      <c r="C81" s="4">
        <v>55000</v>
      </c>
      <c r="D81" s="4" t="str">
        <f>IF(OR(A81&lt;$O$3, A81&gt;$P$3), "Outlier", "Okay")</f>
        <v>Okay</v>
      </c>
      <c r="E81" s="4" t="str">
        <f>IF(OR(B81&lt;$O$4, B81&gt;$P$4), "Outlier", "Okay")</f>
        <v>Okay</v>
      </c>
      <c r="F81" s="4" t="str">
        <f>IF(OR(C81&lt;$O$5, C81&gt;$P$5), "Outlier", "Okay")</f>
        <v>Okay</v>
      </c>
      <c r="G81" s="5" t="str">
        <f t="shared" si="3"/>
        <v>Okay</v>
      </c>
      <c r="H81" s="5" t="str">
        <f t="shared" si="4"/>
        <v>Okay</v>
      </c>
      <c r="I81" s="5" t="str">
        <f t="shared" si="5"/>
        <v>Okay</v>
      </c>
    </row>
    <row r="82" spans="1:9" x14ac:dyDescent="0.25">
      <c r="A82" s="4">
        <v>36</v>
      </c>
      <c r="B82" s="4">
        <v>8</v>
      </c>
      <c r="C82" s="4">
        <v>70000</v>
      </c>
      <c r="D82" s="4" t="str">
        <f>IF(OR(A82&lt;$O$3, A82&gt;$P$3), "Outlier", "Okay")</f>
        <v>Okay</v>
      </c>
      <c r="E82" s="4" t="str">
        <f>IF(OR(B82&lt;$O$4, B82&gt;$P$4), "Outlier", "Okay")</f>
        <v>Okay</v>
      </c>
      <c r="F82" s="4" t="str">
        <f>IF(OR(C82&lt;$O$5, C82&gt;$P$5), "Outlier", "Okay")</f>
        <v>Okay</v>
      </c>
      <c r="G82" s="5" t="str">
        <f t="shared" si="3"/>
        <v>Okay</v>
      </c>
      <c r="H82" s="5" t="str">
        <f t="shared" si="4"/>
        <v>Okay</v>
      </c>
      <c r="I82" s="5" t="str">
        <f t="shared" si="5"/>
        <v>Okay</v>
      </c>
    </row>
    <row r="83" spans="1:9" x14ac:dyDescent="0.25">
      <c r="A83" s="4">
        <v>41</v>
      </c>
      <c r="B83" s="4">
        <v>13</v>
      </c>
      <c r="C83" s="4">
        <v>80000</v>
      </c>
      <c r="D83" s="4" t="str">
        <f>IF(OR(A83&lt;$O$3, A83&gt;$P$3), "Outlier", "Okay")</f>
        <v>Okay</v>
      </c>
      <c r="E83" s="4" t="str">
        <f>IF(OR(B83&lt;$O$4, B83&gt;$P$4), "Outlier", "Okay")</f>
        <v>Okay</v>
      </c>
      <c r="F83" s="4" t="str">
        <f>IF(OR(C83&lt;$O$5, C83&gt;$P$5), "Outlier", "Okay")</f>
        <v>Okay</v>
      </c>
      <c r="G83" s="5" t="str">
        <f t="shared" si="3"/>
        <v>Okay</v>
      </c>
      <c r="H83" s="5" t="str">
        <f t="shared" si="4"/>
        <v>Okay</v>
      </c>
      <c r="I83" s="5" t="str">
        <f t="shared" si="5"/>
        <v>Okay</v>
      </c>
    </row>
    <row r="84" spans="1:9" x14ac:dyDescent="0.25">
      <c r="A84" s="4">
        <v>25</v>
      </c>
      <c r="B84" s="4">
        <v>0</v>
      </c>
      <c r="C84" s="4">
        <v>30000</v>
      </c>
      <c r="D84" s="4" t="str">
        <f>IF(OR(A84&lt;$O$3, A84&gt;$P$3), "Outlier", "Okay")</f>
        <v>Okay</v>
      </c>
      <c r="E84" s="4" t="str">
        <f>IF(OR(B84&lt;$O$4, B84&gt;$P$4), "Outlier", "Okay")</f>
        <v>Okay</v>
      </c>
      <c r="F84" s="4" t="str">
        <f>IF(OR(C84&lt;$O$5, C84&gt;$P$5), "Outlier", "Okay")</f>
        <v>Okay</v>
      </c>
      <c r="G84" s="5" t="str">
        <f t="shared" si="3"/>
        <v>Okay</v>
      </c>
      <c r="H84" s="5" t="str">
        <f t="shared" si="4"/>
        <v>Okay</v>
      </c>
      <c r="I84" s="5" t="str">
        <f t="shared" si="5"/>
        <v>Okay</v>
      </c>
    </row>
    <row r="85" spans="1:9" x14ac:dyDescent="0.25">
      <c r="A85" s="4">
        <v>52</v>
      </c>
      <c r="B85" s="4">
        <v>24</v>
      </c>
      <c r="C85" s="4">
        <v>250000</v>
      </c>
      <c r="D85" s="4" t="str">
        <f>IF(OR(A85&lt;$O$3, A85&gt;$P$3), "Outlier", "Okay")</f>
        <v>Okay</v>
      </c>
      <c r="E85" s="4" t="str">
        <f>IF(OR(B85&lt;$O$4, B85&gt;$P$4), "Outlier", "Okay")</f>
        <v>Okay</v>
      </c>
      <c r="F85" s="4" t="str">
        <f>IF(OR(C85&lt;$O$5, C85&gt;$P$5), "Outlier", "Okay")</f>
        <v>Okay</v>
      </c>
      <c r="G85" s="5" t="str">
        <f t="shared" si="3"/>
        <v>Okay</v>
      </c>
      <c r="H85" s="5" t="str">
        <f t="shared" si="4"/>
        <v>Okay</v>
      </c>
      <c r="I85" s="5" t="str">
        <f t="shared" si="5"/>
        <v>Okay</v>
      </c>
    </row>
    <row r="86" spans="1:9" x14ac:dyDescent="0.25">
      <c r="A86" s="4">
        <v>29</v>
      </c>
      <c r="B86" s="4">
        <v>2</v>
      </c>
      <c r="C86" s="4">
        <v>40000</v>
      </c>
      <c r="D86" s="4" t="str">
        <f>IF(OR(A86&lt;$O$3, A86&gt;$P$3), "Outlier", "Okay")</f>
        <v>Okay</v>
      </c>
      <c r="E86" s="4" t="str">
        <f>IF(OR(B86&lt;$O$4, B86&gt;$P$4), "Outlier", "Okay")</f>
        <v>Okay</v>
      </c>
      <c r="F86" s="4" t="str">
        <f>IF(OR(C86&lt;$O$5, C86&gt;$P$5), "Outlier", "Okay")</f>
        <v>Okay</v>
      </c>
      <c r="G86" s="5" t="str">
        <f t="shared" si="3"/>
        <v>Okay</v>
      </c>
      <c r="H86" s="5" t="str">
        <f t="shared" si="4"/>
        <v>Okay</v>
      </c>
      <c r="I86" s="5" t="str">
        <f t="shared" si="5"/>
        <v>Okay</v>
      </c>
    </row>
    <row r="87" spans="1:9" x14ac:dyDescent="0.25">
      <c r="A87" s="4">
        <v>34</v>
      </c>
      <c r="B87" s="4">
        <v>10</v>
      </c>
      <c r="C87" s="4">
        <v>95000</v>
      </c>
      <c r="D87" s="4" t="str">
        <f>IF(OR(A87&lt;$O$3, A87&gt;$P$3), "Outlier", "Okay")</f>
        <v>Okay</v>
      </c>
      <c r="E87" s="4" t="str">
        <f>IF(OR(B87&lt;$O$4, B87&gt;$P$4), "Outlier", "Okay")</f>
        <v>Okay</v>
      </c>
      <c r="F87" s="4" t="str">
        <f>IF(OR(C87&lt;$O$5, C87&gt;$P$5), "Outlier", "Okay")</f>
        <v>Okay</v>
      </c>
      <c r="G87" s="5" t="str">
        <f t="shared" si="3"/>
        <v>Okay</v>
      </c>
      <c r="H87" s="5" t="str">
        <f t="shared" si="4"/>
        <v>Okay</v>
      </c>
      <c r="I87" s="5" t="str">
        <f t="shared" si="5"/>
        <v>Okay</v>
      </c>
    </row>
    <row r="88" spans="1:9" x14ac:dyDescent="0.25">
      <c r="A88" s="4">
        <v>27</v>
      </c>
      <c r="B88" s="4">
        <v>2</v>
      </c>
      <c r="C88" s="4">
        <v>45000</v>
      </c>
      <c r="D88" s="4" t="str">
        <f>IF(OR(A88&lt;$O$3, A88&gt;$P$3), "Outlier", "Okay")</f>
        <v>Okay</v>
      </c>
      <c r="E88" s="4" t="str">
        <f>IF(OR(B88&lt;$O$4, B88&gt;$P$4), "Outlier", "Okay")</f>
        <v>Okay</v>
      </c>
      <c r="F88" s="4" t="str">
        <f>IF(OR(C88&lt;$O$5, C88&gt;$P$5), "Outlier", "Okay")</f>
        <v>Okay</v>
      </c>
      <c r="G88" s="5" t="str">
        <f t="shared" si="3"/>
        <v>Okay</v>
      </c>
      <c r="H88" s="5" t="str">
        <f t="shared" si="4"/>
        <v>Okay</v>
      </c>
      <c r="I88" s="5" t="str">
        <f t="shared" si="5"/>
        <v>Okay</v>
      </c>
    </row>
    <row r="89" spans="1:9" x14ac:dyDescent="0.25">
      <c r="A89" s="4">
        <v>40</v>
      </c>
      <c r="B89" s="4">
        <v>15</v>
      </c>
      <c r="C89" s="4">
        <v>80000</v>
      </c>
      <c r="D89" s="4" t="str">
        <f>IF(OR(A89&lt;$O$3, A89&gt;$P$3), "Outlier", "Okay")</f>
        <v>Okay</v>
      </c>
      <c r="E89" s="4" t="str">
        <f>IF(OR(B89&lt;$O$4, B89&gt;$P$4), "Outlier", "Okay")</f>
        <v>Okay</v>
      </c>
      <c r="F89" s="4" t="str">
        <f>IF(OR(C89&lt;$O$5, C89&gt;$P$5), "Outlier", "Okay")</f>
        <v>Okay</v>
      </c>
      <c r="G89" s="5" t="str">
        <f t="shared" si="3"/>
        <v>Okay</v>
      </c>
      <c r="H89" s="5" t="str">
        <f t="shared" si="4"/>
        <v>Okay</v>
      </c>
      <c r="I89" s="5" t="str">
        <f t="shared" si="5"/>
        <v>Okay</v>
      </c>
    </row>
    <row r="90" spans="1:9" x14ac:dyDescent="0.25">
      <c r="A90" s="4">
        <v>46</v>
      </c>
      <c r="B90" s="4">
        <v>21</v>
      </c>
      <c r="C90" s="4">
        <v>135000</v>
      </c>
      <c r="D90" s="4" t="str">
        <f>IF(OR(A90&lt;$O$3, A90&gt;$P$3), "Outlier", "Okay")</f>
        <v>Okay</v>
      </c>
      <c r="E90" s="4" t="str">
        <f>IF(OR(B90&lt;$O$4, B90&gt;$P$4), "Outlier", "Okay")</f>
        <v>Okay</v>
      </c>
      <c r="F90" s="4" t="str">
        <f>IF(OR(C90&lt;$O$5, C90&gt;$P$5), "Outlier", "Okay")</f>
        <v>Okay</v>
      </c>
      <c r="G90" s="5" t="str">
        <f t="shared" si="3"/>
        <v>Okay</v>
      </c>
      <c r="H90" s="5" t="str">
        <f t="shared" si="4"/>
        <v>Okay</v>
      </c>
      <c r="I90" s="5" t="str">
        <f t="shared" si="5"/>
        <v>Okay</v>
      </c>
    </row>
    <row r="91" spans="1:9" x14ac:dyDescent="0.25">
      <c r="A91" s="4">
        <v>31</v>
      </c>
      <c r="B91" s="4">
        <v>6</v>
      </c>
      <c r="C91" s="4">
        <v>55000</v>
      </c>
      <c r="D91" s="4" t="str">
        <f>IF(OR(A91&lt;$O$3, A91&gt;$P$3), "Outlier", "Okay")</f>
        <v>Okay</v>
      </c>
      <c r="E91" s="4" t="str">
        <f>IF(OR(B91&lt;$O$4, B91&gt;$P$4), "Outlier", "Okay")</f>
        <v>Okay</v>
      </c>
      <c r="F91" s="4" t="str">
        <f>IF(OR(C91&lt;$O$5, C91&gt;$P$5), "Outlier", "Okay")</f>
        <v>Okay</v>
      </c>
      <c r="G91" s="5" t="str">
        <f t="shared" si="3"/>
        <v>Okay</v>
      </c>
      <c r="H91" s="5" t="str">
        <f t="shared" si="4"/>
        <v>Okay</v>
      </c>
      <c r="I91" s="5" t="str">
        <f t="shared" si="5"/>
        <v>Okay</v>
      </c>
    </row>
    <row r="92" spans="1:9" x14ac:dyDescent="0.25">
      <c r="A92" s="4">
        <v>36</v>
      </c>
      <c r="B92" s="4">
        <v>11</v>
      </c>
      <c r="C92" s="4">
        <v>120000</v>
      </c>
      <c r="D92" s="4" t="str">
        <f>IF(OR(A92&lt;$O$3, A92&gt;$P$3), "Outlier", "Okay")</f>
        <v>Okay</v>
      </c>
      <c r="E92" s="4" t="str">
        <f>IF(OR(B92&lt;$O$4, B92&gt;$P$4), "Outlier", "Okay")</f>
        <v>Okay</v>
      </c>
      <c r="F92" s="4" t="str">
        <f>IF(OR(C92&lt;$O$5, C92&gt;$P$5), "Outlier", "Okay")</f>
        <v>Okay</v>
      </c>
      <c r="G92" s="5" t="str">
        <f t="shared" si="3"/>
        <v>Okay</v>
      </c>
      <c r="H92" s="5" t="str">
        <f t="shared" si="4"/>
        <v>Okay</v>
      </c>
      <c r="I92" s="5" t="str">
        <f t="shared" si="5"/>
        <v>Okay</v>
      </c>
    </row>
    <row r="93" spans="1:9" x14ac:dyDescent="0.25">
      <c r="A93" s="4">
        <v>29</v>
      </c>
      <c r="B93" s="4">
        <v>3</v>
      </c>
      <c r="C93" s="4">
        <v>40000</v>
      </c>
      <c r="D93" s="4" t="str">
        <f>IF(OR(A93&lt;$O$3, A93&gt;$P$3), "Outlier", "Okay")</f>
        <v>Okay</v>
      </c>
      <c r="E93" s="4" t="str">
        <f>IF(OR(B93&lt;$O$4, B93&gt;$P$4), "Outlier", "Okay")</f>
        <v>Okay</v>
      </c>
      <c r="F93" s="4" t="str">
        <f>IF(OR(C93&lt;$O$5, C93&gt;$P$5), "Outlier", "Okay")</f>
        <v>Okay</v>
      </c>
      <c r="G93" s="5" t="str">
        <f t="shared" si="3"/>
        <v>Okay</v>
      </c>
      <c r="H93" s="5" t="str">
        <f t="shared" si="4"/>
        <v>Okay</v>
      </c>
      <c r="I93" s="5" t="str">
        <f t="shared" si="5"/>
        <v>Okay</v>
      </c>
    </row>
    <row r="94" spans="1:9" x14ac:dyDescent="0.25">
      <c r="A94" s="4">
        <v>43</v>
      </c>
      <c r="B94" s="4">
        <v>18</v>
      </c>
      <c r="C94" s="4">
        <v>105000</v>
      </c>
      <c r="D94" s="4" t="str">
        <f>IF(OR(A94&lt;$O$3, A94&gt;$P$3), "Outlier", "Okay")</f>
        <v>Okay</v>
      </c>
      <c r="E94" s="4" t="str">
        <f>IF(OR(B94&lt;$O$4, B94&gt;$P$4), "Outlier", "Okay")</f>
        <v>Okay</v>
      </c>
      <c r="F94" s="4" t="str">
        <f>IF(OR(C94&lt;$O$5, C94&gt;$P$5), "Outlier", "Okay")</f>
        <v>Okay</v>
      </c>
      <c r="G94" s="5" t="str">
        <f t="shared" si="3"/>
        <v>Okay</v>
      </c>
      <c r="H94" s="5" t="str">
        <f t="shared" si="4"/>
        <v>Okay</v>
      </c>
      <c r="I94" s="5" t="str">
        <f t="shared" si="5"/>
        <v>Okay</v>
      </c>
    </row>
    <row r="95" spans="1:9" x14ac:dyDescent="0.25">
      <c r="A95" s="4">
        <v>52</v>
      </c>
      <c r="B95" s="4">
        <v>25</v>
      </c>
      <c r="C95" s="4">
        <v>170000</v>
      </c>
      <c r="D95" s="4" t="str">
        <f>IF(OR(A95&lt;$O$3, A95&gt;$P$3), "Outlier", "Okay")</f>
        <v>Okay</v>
      </c>
      <c r="E95" s="4" t="str">
        <f>IF(OR(B95&lt;$O$4, B95&gt;$P$4), "Outlier", "Okay")</f>
        <v>Okay</v>
      </c>
      <c r="F95" s="4" t="str">
        <f>IF(OR(C95&lt;$O$5, C95&gt;$P$5), "Outlier", "Okay")</f>
        <v>Okay</v>
      </c>
      <c r="G95" s="5" t="str">
        <f t="shared" si="3"/>
        <v>Okay</v>
      </c>
      <c r="H95" s="5" t="str">
        <f t="shared" si="4"/>
        <v>Okay</v>
      </c>
      <c r="I95" s="5" t="str">
        <f t="shared" si="5"/>
        <v>Okay</v>
      </c>
    </row>
    <row r="96" spans="1:9" x14ac:dyDescent="0.25">
      <c r="A96" s="4">
        <v>33</v>
      </c>
      <c r="B96" s="4">
        <v>7</v>
      </c>
      <c r="C96" s="4">
        <v>75000</v>
      </c>
      <c r="D96" s="4" t="str">
        <f>IF(OR(A96&lt;$O$3, A96&gt;$P$3), "Outlier", "Okay")</f>
        <v>Okay</v>
      </c>
      <c r="E96" s="4" t="str">
        <f>IF(OR(B96&lt;$O$4, B96&gt;$P$4), "Outlier", "Okay")</f>
        <v>Okay</v>
      </c>
      <c r="F96" s="4" t="str">
        <f>IF(OR(C96&lt;$O$5, C96&gt;$P$5), "Outlier", "Okay")</f>
        <v>Okay</v>
      </c>
      <c r="G96" s="5" t="str">
        <f t="shared" si="3"/>
        <v>Okay</v>
      </c>
      <c r="H96" s="5" t="str">
        <f t="shared" si="4"/>
        <v>Okay</v>
      </c>
      <c r="I96" s="5" t="str">
        <f t="shared" si="5"/>
        <v>Okay</v>
      </c>
    </row>
    <row r="97" spans="1:9" x14ac:dyDescent="0.25">
      <c r="A97" s="4">
        <v>39</v>
      </c>
      <c r="B97" s="4">
        <v>12</v>
      </c>
      <c r="C97" s="4">
        <v>65000</v>
      </c>
      <c r="D97" s="4" t="str">
        <f>IF(OR(A97&lt;$O$3, A97&gt;$P$3), "Outlier", "Okay")</f>
        <v>Okay</v>
      </c>
      <c r="E97" s="4" t="str">
        <f>IF(OR(B97&lt;$O$4, B97&gt;$P$4), "Outlier", "Okay")</f>
        <v>Okay</v>
      </c>
      <c r="F97" s="4" t="str">
        <f>IF(OR(C97&lt;$O$5, C97&gt;$P$5), "Outlier", "Okay")</f>
        <v>Okay</v>
      </c>
      <c r="G97" s="5" t="str">
        <f t="shared" si="3"/>
        <v>Okay</v>
      </c>
      <c r="H97" s="5" t="str">
        <f t="shared" si="4"/>
        <v>Okay</v>
      </c>
      <c r="I97" s="5" t="str">
        <f t="shared" si="5"/>
        <v>Okay</v>
      </c>
    </row>
    <row r="98" spans="1:9" x14ac:dyDescent="0.25">
      <c r="A98" s="4">
        <v>47</v>
      </c>
      <c r="B98" s="4">
        <v>22</v>
      </c>
      <c r="C98" s="4">
        <v>160000</v>
      </c>
      <c r="D98" s="4" t="str">
        <f>IF(OR(A98&lt;$O$3, A98&gt;$P$3), "Outlier", "Okay")</f>
        <v>Okay</v>
      </c>
      <c r="E98" s="4" t="str">
        <f>IF(OR(B98&lt;$O$4, B98&gt;$P$4), "Outlier", "Okay")</f>
        <v>Okay</v>
      </c>
      <c r="F98" s="4" t="str">
        <f>IF(OR(C98&lt;$O$5, C98&gt;$P$5), "Outlier", "Okay")</f>
        <v>Okay</v>
      </c>
      <c r="G98" s="5" t="str">
        <f t="shared" si="3"/>
        <v>Okay</v>
      </c>
      <c r="H98" s="5" t="str">
        <f t="shared" si="4"/>
        <v>Okay</v>
      </c>
      <c r="I98" s="5" t="str">
        <f t="shared" si="5"/>
        <v>Okay</v>
      </c>
    </row>
    <row r="99" spans="1:9" x14ac:dyDescent="0.25">
      <c r="A99" s="4">
        <v>26</v>
      </c>
      <c r="B99" s="4">
        <v>1</v>
      </c>
      <c r="C99" s="4">
        <v>35000</v>
      </c>
      <c r="D99" s="4" t="str">
        <f>IF(OR(A99&lt;$O$3, A99&gt;$P$3), "Outlier", "Okay")</f>
        <v>Okay</v>
      </c>
      <c r="E99" s="4" t="str">
        <f>IF(OR(B99&lt;$O$4, B99&gt;$P$4), "Outlier", "Okay")</f>
        <v>Okay</v>
      </c>
      <c r="F99" s="4" t="str">
        <f>IF(OR(C99&lt;$O$5, C99&gt;$P$5), "Outlier", "Okay")</f>
        <v>Okay</v>
      </c>
      <c r="G99" s="5" t="str">
        <f t="shared" si="3"/>
        <v>Okay</v>
      </c>
      <c r="H99" s="5" t="str">
        <f t="shared" si="4"/>
        <v>Okay</v>
      </c>
      <c r="I99" s="5" t="str">
        <f t="shared" si="5"/>
        <v>Okay</v>
      </c>
    </row>
    <row r="100" spans="1:9" x14ac:dyDescent="0.25">
      <c r="A100" s="4">
        <v>38</v>
      </c>
      <c r="B100" s="4">
        <v>10</v>
      </c>
      <c r="C100" s="4">
        <v>90000</v>
      </c>
      <c r="D100" s="4" t="str">
        <f>IF(OR(A100&lt;$O$3, A100&gt;$P$3), "Outlier", "Okay")</f>
        <v>Okay</v>
      </c>
      <c r="E100" s="4" t="str">
        <f>IF(OR(B100&lt;$O$4, B100&gt;$P$4), "Outlier", "Okay")</f>
        <v>Okay</v>
      </c>
      <c r="F100" s="4" t="str">
        <f>IF(OR(C100&lt;$O$5, C100&gt;$P$5), "Outlier", "Okay")</f>
        <v>Okay</v>
      </c>
      <c r="G100" s="5" t="str">
        <f t="shared" si="3"/>
        <v>Okay</v>
      </c>
      <c r="H100" s="5" t="str">
        <f t="shared" si="4"/>
        <v>Okay</v>
      </c>
      <c r="I100" s="5" t="str">
        <f t="shared" si="5"/>
        <v>Okay</v>
      </c>
    </row>
    <row r="101" spans="1:9" x14ac:dyDescent="0.25">
      <c r="A101" s="4">
        <v>45</v>
      </c>
      <c r="B101" s="4">
        <v>20</v>
      </c>
      <c r="C101" s="4">
        <v>110000</v>
      </c>
      <c r="D101" s="4" t="str">
        <f>IF(OR(A101&lt;$O$3, A101&gt;$P$3), "Outlier", "Okay")</f>
        <v>Okay</v>
      </c>
      <c r="E101" s="4" t="str">
        <f>IF(OR(B101&lt;$O$4, B101&gt;$P$4), "Outlier", "Okay")</f>
        <v>Okay</v>
      </c>
      <c r="F101" s="4" t="str">
        <f>IF(OR(C101&lt;$O$5, C101&gt;$P$5), "Outlier", "Okay")</f>
        <v>Okay</v>
      </c>
      <c r="G101" s="5" t="str">
        <f t="shared" si="3"/>
        <v>Okay</v>
      </c>
      <c r="H101" s="5" t="str">
        <f t="shared" si="4"/>
        <v>Okay</v>
      </c>
      <c r="I101" s="5" t="str">
        <f t="shared" si="5"/>
        <v>Okay</v>
      </c>
    </row>
    <row r="102" spans="1:9" x14ac:dyDescent="0.25">
      <c r="A102" s="4">
        <v>31</v>
      </c>
      <c r="B102" s="4">
        <v>5</v>
      </c>
      <c r="C102" s="4">
        <v>45000</v>
      </c>
      <c r="D102" s="4" t="str">
        <f>IF(OR(A102&lt;$O$3, A102&gt;$P$3), "Outlier", "Okay")</f>
        <v>Okay</v>
      </c>
      <c r="E102" s="4" t="str">
        <f>IF(OR(B102&lt;$O$4, B102&gt;$P$4), "Outlier", "Okay")</f>
        <v>Okay</v>
      </c>
      <c r="F102" s="4" t="str">
        <f>IF(OR(C102&lt;$O$5, C102&gt;$P$5), "Outlier", "Okay")</f>
        <v>Okay</v>
      </c>
      <c r="G102" s="5" t="str">
        <f t="shared" si="3"/>
        <v>Okay</v>
      </c>
      <c r="H102" s="5" t="str">
        <f t="shared" si="4"/>
        <v>Okay</v>
      </c>
      <c r="I102" s="5" t="str">
        <f t="shared" si="5"/>
        <v>Okay</v>
      </c>
    </row>
    <row r="103" spans="1:9" x14ac:dyDescent="0.25">
      <c r="A103" s="4">
        <v>35</v>
      </c>
      <c r="B103" s="4">
        <v>8</v>
      </c>
      <c r="C103" s="4">
        <v>95000</v>
      </c>
      <c r="D103" s="4" t="str">
        <f>IF(OR(A103&lt;$O$3, A103&gt;$P$3), "Outlier", "Okay")</f>
        <v>Okay</v>
      </c>
      <c r="E103" s="4" t="str">
        <f>IF(OR(B103&lt;$O$4, B103&gt;$P$4), "Outlier", "Okay")</f>
        <v>Okay</v>
      </c>
      <c r="F103" s="4" t="str">
        <f>IF(OR(C103&lt;$O$5, C103&gt;$P$5), "Outlier", "Okay")</f>
        <v>Okay</v>
      </c>
      <c r="G103" s="5" t="str">
        <f t="shared" si="3"/>
        <v>Okay</v>
      </c>
      <c r="H103" s="5" t="str">
        <f t="shared" si="4"/>
        <v>Okay</v>
      </c>
      <c r="I103" s="5" t="str">
        <f t="shared" si="5"/>
        <v>Okay</v>
      </c>
    </row>
    <row r="104" spans="1:9" x14ac:dyDescent="0.25">
      <c r="A104" s="4">
        <v>49</v>
      </c>
      <c r="B104" s="4">
        <v>19</v>
      </c>
      <c r="C104" s="4">
        <v>150000</v>
      </c>
      <c r="D104" s="4" t="str">
        <f>IF(OR(A104&lt;$O$3, A104&gt;$P$3), "Outlier", "Okay")</f>
        <v>Okay</v>
      </c>
      <c r="E104" s="4" t="str">
        <f>IF(OR(B104&lt;$O$4, B104&gt;$P$4), "Outlier", "Okay")</f>
        <v>Okay</v>
      </c>
      <c r="F104" s="4" t="str">
        <f>IF(OR(C104&lt;$O$5, C104&gt;$P$5), "Outlier", "Okay")</f>
        <v>Okay</v>
      </c>
      <c r="G104" s="5" t="str">
        <f t="shared" si="3"/>
        <v>Okay</v>
      </c>
      <c r="H104" s="5" t="str">
        <f t="shared" si="4"/>
        <v>Okay</v>
      </c>
      <c r="I104" s="5" t="str">
        <f t="shared" si="5"/>
        <v>Okay</v>
      </c>
    </row>
    <row r="105" spans="1:9" x14ac:dyDescent="0.25">
      <c r="A105" s="4">
        <v>33</v>
      </c>
      <c r="B105" s="4">
        <v>5</v>
      </c>
      <c r="C105" s="4">
        <v>50000</v>
      </c>
      <c r="D105" s="4" t="str">
        <f>IF(OR(A105&lt;$O$3, A105&gt;$P$3), "Outlier", "Okay")</f>
        <v>Okay</v>
      </c>
      <c r="E105" s="4" t="str">
        <f>IF(OR(B105&lt;$O$4, B105&gt;$P$4), "Outlier", "Okay")</f>
        <v>Okay</v>
      </c>
      <c r="F105" s="4" t="str">
        <f>IF(OR(C105&lt;$O$5, C105&gt;$P$5), "Outlier", "Okay")</f>
        <v>Okay</v>
      </c>
      <c r="G105" s="5" t="str">
        <f t="shared" si="3"/>
        <v>Okay</v>
      </c>
      <c r="H105" s="5" t="str">
        <f t="shared" si="4"/>
        <v>Okay</v>
      </c>
      <c r="I105" s="5" t="str">
        <f t="shared" si="5"/>
        <v>Okay</v>
      </c>
    </row>
    <row r="106" spans="1:9" x14ac:dyDescent="0.25">
      <c r="A106" s="4">
        <v>39</v>
      </c>
      <c r="B106" s="4">
        <v>13</v>
      </c>
      <c r="C106" s="4">
        <v>80000</v>
      </c>
      <c r="D106" s="4" t="str">
        <f>IF(OR(A106&lt;$O$3, A106&gt;$P$3), "Outlier", "Okay")</f>
        <v>Okay</v>
      </c>
      <c r="E106" s="4" t="str">
        <f>IF(OR(B106&lt;$O$4, B106&gt;$P$4), "Outlier", "Okay")</f>
        <v>Okay</v>
      </c>
      <c r="F106" s="4" t="str">
        <f>IF(OR(C106&lt;$O$5, C106&gt;$P$5), "Outlier", "Okay")</f>
        <v>Okay</v>
      </c>
      <c r="G106" s="5" t="str">
        <f t="shared" si="3"/>
        <v>Okay</v>
      </c>
      <c r="H106" s="5" t="str">
        <f t="shared" si="4"/>
        <v>Okay</v>
      </c>
      <c r="I106" s="5" t="str">
        <f t="shared" si="5"/>
        <v>Okay</v>
      </c>
    </row>
    <row r="107" spans="1:9" x14ac:dyDescent="0.25">
      <c r="A107" s="4">
        <v>44</v>
      </c>
      <c r="B107" s="4">
        <v>16</v>
      </c>
      <c r="C107" s="4">
        <v>220000</v>
      </c>
      <c r="D107" s="4" t="str">
        <f>IF(OR(A107&lt;$O$3, A107&gt;$P$3), "Outlier", "Okay")</f>
        <v>Okay</v>
      </c>
      <c r="E107" s="4" t="str">
        <f>IF(OR(B107&lt;$O$4, B107&gt;$P$4), "Outlier", "Okay")</f>
        <v>Okay</v>
      </c>
      <c r="F107" s="4" t="str">
        <f>IF(OR(C107&lt;$O$5, C107&gt;$P$5), "Outlier", "Okay")</f>
        <v>Okay</v>
      </c>
      <c r="G107" s="5" t="str">
        <f t="shared" si="3"/>
        <v>Okay</v>
      </c>
      <c r="H107" s="5" t="str">
        <f t="shared" si="4"/>
        <v>Okay</v>
      </c>
      <c r="I107" s="5" t="str">
        <f t="shared" si="5"/>
        <v>Okay</v>
      </c>
    </row>
    <row r="108" spans="1:9" x14ac:dyDescent="0.25">
      <c r="A108" s="4">
        <v>30</v>
      </c>
      <c r="B108" s="4">
        <v>3</v>
      </c>
      <c r="C108" s="4">
        <v>50000</v>
      </c>
      <c r="D108" s="4" t="str">
        <f>IF(OR(A108&lt;$O$3, A108&gt;$P$3), "Outlier", "Okay")</f>
        <v>Okay</v>
      </c>
      <c r="E108" s="4" t="str">
        <f>IF(OR(B108&lt;$O$4, B108&gt;$P$4), "Outlier", "Okay")</f>
        <v>Okay</v>
      </c>
      <c r="F108" s="4" t="str">
        <f>IF(OR(C108&lt;$O$5, C108&gt;$P$5), "Outlier", "Okay")</f>
        <v>Okay</v>
      </c>
      <c r="G108" s="5" t="str">
        <f t="shared" si="3"/>
        <v>Okay</v>
      </c>
      <c r="H108" s="5" t="str">
        <f t="shared" si="4"/>
        <v>Okay</v>
      </c>
      <c r="I108" s="5" t="str">
        <f t="shared" si="5"/>
        <v>Okay</v>
      </c>
    </row>
    <row r="109" spans="1:9" x14ac:dyDescent="0.25">
      <c r="A109" s="4">
        <v>36</v>
      </c>
      <c r="B109" s="4">
        <v>7</v>
      </c>
      <c r="C109" s="4">
        <v>60000</v>
      </c>
      <c r="D109" s="4" t="str">
        <f>IF(OR(A109&lt;$O$3, A109&gt;$P$3), "Outlier", "Okay")</f>
        <v>Okay</v>
      </c>
      <c r="E109" s="4" t="str">
        <f>IF(OR(B109&lt;$O$4, B109&gt;$P$4), "Outlier", "Okay")</f>
        <v>Okay</v>
      </c>
      <c r="F109" s="4" t="str">
        <f>IF(OR(C109&lt;$O$5, C109&gt;$P$5), "Outlier", "Okay")</f>
        <v>Okay</v>
      </c>
      <c r="G109" s="5" t="str">
        <f t="shared" si="3"/>
        <v>Okay</v>
      </c>
      <c r="H109" s="5" t="str">
        <f t="shared" si="4"/>
        <v>Okay</v>
      </c>
      <c r="I109" s="5" t="str">
        <f t="shared" si="5"/>
        <v>Okay</v>
      </c>
    </row>
    <row r="110" spans="1:9" x14ac:dyDescent="0.25">
      <c r="A110" s="4">
        <v>41</v>
      </c>
      <c r="B110" s="4">
        <v>14</v>
      </c>
      <c r="C110" s="4">
        <v>100000</v>
      </c>
      <c r="D110" s="4" t="str">
        <f>IF(OR(A110&lt;$O$3, A110&gt;$P$3), "Outlier", "Okay")</f>
        <v>Okay</v>
      </c>
      <c r="E110" s="4" t="str">
        <f>IF(OR(B110&lt;$O$4, B110&gt;$P$4), "Outlier", "Okay")</f>
        <v>Okay</v>
      </c>
      <c r="F110" s="4" t="str">
        <f>IF(OR(C110&lt;$O$5, C110&gt;$P$5), "Outlier", "Okay")</f>
        <v>Okay</v>
      </c>
      <c r="G110" s="5" t="str">
        <f t="shared" si="3"/>
        <v>Okay</v>
      </c>
      <c r="H110" s="5" t="str">
        <f t="shared" si="4"/>
        <v>Okay</v>
      </c>
      <c r="I110" s="5" t="str">
        <f t="shared" si="5"/>
        <v>Okay</v>
      </c>
    </row>
    <row r="111" spans="1:9" x14ac:dyDescent="0.25">
      <c r="A111" s="4">
        <v>28</v>
      </c>
      <c r="B111" s="4">
        <v>2</v>
      </c>
      <c r="C111" s="4">
        <v>40000</v>
      </c>
      <c r="D111" s="4" t="str">
        <f>IF(OR(A111&lt;$O$3, A111&gt;$P$3), "Outlier", "Okay")</f>
        <v>Okay</v>
      </c>
      <c r="E111" s="4" t="str">
        <f>IF(OR(B111&lt;$O$4, B111&gt;$P$4), "Outlier", "Okay")</f>
        <v>Okay</v>
      </c>
      <c r="F111" s="4" t="str">
        <f>IF(OR(C111&lt;$O$5, C111&gt;$P$5), "Outlier", "Okay")</f>
        <v>Okay</v>
      </c>
      <c r="G111" s="5" t="str">
        <f t="shared" si="3"/>
        <v>Okay</v>
      </c>
      <c r="H111" s="5" t="str">
        <f t="shared" si="4"/>
        <v>Okay</v>
      </c>
      <c r="I111" s="5" t="str">
        <f t="shared" si="5"/>
        <v>Okay</v>
      </c>
    </row>
    <row r="112" spans="1:9" x14ac:dyDescent="0.25">
      <c r="A112" s="4">
        <v>42</v>
      </c>
      <c r="B112" s="4">
        <v>15</v>
      </c>
      <c r="C112" s="4">
        <v>110000</v>
      </c>
      <c r="D112" s="4" t="str">
        <f>IF(OR(A112&lt;$O$3, A112&gt;$P$3), "Outlier", "Okay")</f>
        <v>Okay</v>
      </c>
      <c r="E112" s="4" t="str">
        <f>IF(OR(B112&lt;$O$4, B112&gt;$P$4), "Outlier", "Okay")</f>
        <v>Okay</v>
      </c>
      <c r="F112" s="4" t="str">
        <f>IF(OR(C112&lt;$O$5, C112&gt;$P$5), "Outlier", "Okay")</f>
        <v>Okay</v>
      </c>
      <c r="G112" s="5" t="str">
        <f t="shared" si="3"/>
        <v>Okay</v>
      </c>
      <c r="H112" s="5" t="str">
        <f t="shared" si="4"/>
        <v>Okay</v>
      </c>
      <c r="I112" s="5" t="str">
        <f t="shared" si="5"/>
        <v>Okay</v>
      </c>
    </row>
    <row r="113" spans="1:9" x14ac:dyDescent="0.25">
      <c r="A113" s="4">
        <v>37</v>
      </c>
      <c r="B113" s="4">
        <v>9</v>
      </c>
      <c r="C113" s="4">
        <v>95000</v>
      </c>
      <c r="D113" s="4" t="str">
        <f>IF(OR(A113&lt;$O$3, A113&gt;$P$3), "Outlier", "Okay")</f>
        <v>Okay</v>
      </c>
      <c r="E113" s="4" t="str">
        <f>IF(OR(B113&lt;$O$4, B113&gt;$P$4), "Outlier", "Okay")</f>
        <v>Okay</v>
      </c>
      <c r="F113" s="4" t="str">
        <f>IF(OR(C113&lt;$O$5, C113&gt;$P$5), "Outlier", "Okay")</f>
        <v>Okay</v>
      </c>
      <c r="G113" s="5" t="str">
        <f t="shared" si="3"/>
        <v>Okay</v>
      </c>
      <c r="H113" s="5" t="str">
        <f t="shared" si="4"/>
        <v>Okay</v>
      </c>
      <c r="I113" s="5" t="str">
        <f t="shared" si="5"/>
        <v>Okay</v>
      </c>
    </row>
    <row r="114" spans="1:9" x14ac:dyDescent="0.25">
      <c r="A114" s="4">
        <v>50</v>
      </c>
      <c r="B114" s="4">
        <v>22</v>
      </c>
      <c r="C114" s="4">
        <v>130000</v>
      </c>
      <c r="D114" s="4" t="str">
        <f>IF(OR(A114&lt;$O$3, A114&gt;$P$3), "Outlier", "Okay")</f>
        <v>Okay</v>
      </c>
      <c r="E114" s="4" t="str">
        <f>IF(OR(B114&lt;$O$4, B114&gt;$P$4), "Outlier", "Okay")</f>
        <v>Okay</v>
      </c>
      <c r="F114" s="4" t="str">
        <f>IF(OR(C114&lt;$O$5, C114&gt;$P$5), "Outlier", "Okay")</f>
        <v>Okay</v>
      </c>
      <c r="G114" s="5" t="str">
        <f t="shared" si="3"/>
        <v>Okay</v>
      </c>
      <c r="H114" s="5" t="str">
        <f t="shared" si="4"/>
        <v>Okay</v>
      </c>
      <c r="I114" s="5" t="str">
        <f t="shared" si="5"/>
        <v>Okay</v>
      </c>
    </row>
    <row r="115" spans="1:9" x14ac:dyDescent="0.25">
      <c r="A115" s="4">
        <v>32</v>
      </c>
      <c r="B115" s="4">
        <v>6</v>
      </c>
      <c r="C115" s="4">
        <v>90000</v>
      </c>
      <c r="D115" s="4" t="str">
        <f>IF(OR(A115&lt;$O$3, A115&gt;$P$3), "Outlier", "Okay")</f>
        <v>Okay</v>
      </c>
      <c r="E115" s="4" t="str">
        <f>IF(OR(B115&lt;$O$4, B115&gt;$P$4), "Outlier", "Okay")</f>
        <v>Okay</v>
      </c>
      <c r="F115" s="4" t="str">
        <f>IF(OR(C115&lt;$O$5, C115&gt;$P$5), "Outlier", "Okay")</f>
        <v>Okay</v>
      </c>
      <c r="G115" s="5" t="str">
        <f t="shared" si="3"/>
        <v>Okay</v>
      </c>
      <c r="H115" s="5" t="str">
        <f t="shared" si="4"/>
        <v>Okay</v>
      </c>
      <c r="I115" s="5" t="str">
        <f t="shared" si="5"/>
        <v>Okay</v>
      </c>
    </row>
    <row r="116" spans="1:9" x14ac:dyDescent="0.25">
      <c r="A116" s="4">
        <v>23</v>
      </c>
      <c r="B116" s="4">
        <v>0.5</v>
      </c>
      <c r="C116" s="4">
        <v>35000</v>
      </c>
      <c r="D116" s="4" t="str">
        <f>IF(OR(A116&lt;$O$3, A116&gt;$P$3), "Outlier", "Okay")</f>
        <v>Okay</v>
      </c>
      <c r="E116" s="4" t="str">
        <f>IF(OR(B116&lt;$O$4, B116&gt;$P$4), "Outlier", "Okay")</f>
        <v>Okay</v>
      </c>
      <c r="F116" s="4" t="str">
        <f>IF(OR(C116&lt;$O$5, C116&gt;$P$5), "Outlier", "Okay")</f>
        <v>Okay</v>
      </c>
      <c r="G116" s="5" t="str">
        <f t="shared" si="3"/>
        <v>Okay</v>
      </c>
      <c r="H116" s="5" t="str">
        <f t="shared" si="4"/>
        <v>Okay</v>
      </c>
      <c r="I116" s="5" t="str">
        <f t="shared" si="5"/>
        <v>Okay</v>
      </c>
    </row>
    <row r="117" spans="1:9" x14ac:dyDescent="0.25">
      <c r="A117" s="4">
        <v>31</v>
      </c>
      <c r="B117" s="4">
        <v>6</v>
      </c>
      <c r="C117" s="4">
        <v>95000</v>
      </c>
      <c r="D117" s="4" t="str">
        <f>IF(OR(A117&lt;$O$3, A117&gt;$P$3), "Outlier", "Okay")</f>
        <v>Okay</v>
      </c>
      <c r="E117" s="4" t="str">
        <f>IF(OR(B117&lt;$O$4, B117&gt;$P$4), "Outlier", "Okay")</f>
        <v>Okay</v>
      </c>
      <c r="F117" s="4" t="str">
        <f>IF(OR(C117&lt;$O$5, C117&gt;$P$5), "Outlier", "Okay")</f>
        <v>Okay</v>
      </c>
      <c r="G117" s="5" t="str">
        <f t="shared" si="3"/>
        <v>Okay</v>
      </c>
      <c r="H117" s="5" t="str">
        <f t="shared" si="4"/>
        <v>Okay</v>
      </c>
      <c r="I117" s="5" t="str">
        <f t="shared" si="5"/>
        <v>Okay</v>
      </c>
    </row>
    <row r="118" spans="1:9" x14ac:dyDescent="0.25">
      <c r="A118" s="4">
        <v>40</v>
      </c>
      <c r="B118" s="4">
        <v>15</v>
      </c>
      <c r="C118" s="4">
        <v>65000</v>
      </c>
      <c r="D118" s="4" t="str">
        <f>IF(OR(A118&lt;$O$3, A118&gt;$P$3), "Outlier", "Okay")</f>
        <v>Okay</v>
      </c>
      <c r="E118" s="4" t="str">
        <f>IF(OR(B118&lt;$O$4, B118&gt;$P$4), "Outlier", "Okay")</f>
        <v>Okay</v>
      </c>
      <c r="F118" s="4" t="str">
        <f>IF(OR(C118&lt;$O$5, C118&gt;$P$5), "Outlier", "Okay")</f>
        <v>Okay</v>
      </c>
      <c r="G118" s="5" t="str">
        <f t="shared" si="3"/>
        <v>Okay</v>
      </c>
      <c r="H118" s="5" t="str">
        <f t="shared" si="4"/>
        <v>Okay</v>
      </c>
      <c r="I118" s="5" t="str">
        <f t="shared" si="5"/>
        <v>Okay</v>
      </c>
    </row>
    <row r="119" spans="1:9" x14ac:dyDescent="0.25">
      <c r="A119" s="4">
        <v>48</v>
      </c>
      <c r="B119" s="4">
        <v>20</v>
      </c>
      <c r="C119" s="4">
        <v>170000</v>
      </c>
      <c r="D119" s="4" t="str">
        <f>IF(OR(A119&lt;$O$3, A119&gt;$P$3), "Outlier", "Okay")</f>
        <v>Okay</v>
      </c>
      <c r="E119" s="4" t="str">
        <f>IF(OR(B119&lt;$O$4, B119&gt;$P$4), "Outlier", "Okay")</f>
        <v>Okay</v>
      </c>
      <c r="F119" s="4" t="str">
        <f>IF(OR(C119&lt;$O$5, C119&gt;$P$5), "Outlier", "Okay")</f>
        <v>Okay</v>
      </c>
      <c r="G119" s="5" t="str">
        <f t="shared" si="3"/>
        <v>Okay</v>
      </c>
      <c r="H119" s="5" t="str">
        <f t="shared" si="4"/>
        <v>Okay</v>
      </c>
      <c r="I119" s="5" t="str">
        <f t="shared" si="5"/>
        <v>Okay</v>
      </c>
    </row>
    <row r="120" spans="1:9" x14ac:dyDescent="0.25">
      <c r="A120" s="4">
        <v>29</v>
      </c>
      <c r="B120" s="4">
        <v>3</v>
      </c>
      <c r="C120" s="4">
        <v>45000</v>
      </c>
      <c r="D120" s="4" t="str">
        <f>IF(OR(A120&lt;$O$3, A120&gt;$P$3), "Outlier", "Okay")</f>
        <v>Okay</v>
      </c>
      <c r="E120" s="4" t="str">
        <f>IF(OR(B120&lt;$O$4, B120&gt;$P$4), "Outlier", "Okay")</f>
        <v>Okay</v>
      </c>
      <c r="F120" s="4" t="str">
        <f>IF(OR(C120&lt;$O$5, C120&gt;$P$5), "Outlier", "Okay")</f>
        <v>Okay</v>
      </c>
      <c r="G120" s="5" t="str">
        <f t="shared" si="3"/>
        <v>Okay</v>
      </c>
      <c r="H120" s="5" t="str">
        <f t="shared" si="4"/>
        <v>Okay</v>
      </c>
      <c r="I120" s="5" t="str">
        <f t="shared" si="5"/>
        <v>Okay</v>
      </c>
    </row>
    <row r="121" spans="1:9" x14ac:dyDescent="0.25">
      <c r="A121" s="4">
        <v>35</v>
      </c>
      <c r="B121" s="4">
        <v>10</v>
      </c>
      <c r="C121" s="4">
        <v>120000</v>
      </c>
      <c r="D121" s="4" t="str">
        <f>IF(OR(A121&lt;$O$3, A121&gt;$P$3), "Outlier", "Okay")</f>
        <v>Okay</v>
      </c>
      <c r="E121" s="4" t="str">
        <f>IF(OR(B121&lt;$O$4, B121&gt;$P$4), "Outlier", "Okay")</f>
        <v>Okay</v>
      </c>
      <c r="F121" s="4" t="str">
        <f>IF(OR(C121&lt;$O$5, C121&gt;$P$5), "Outlier", "Okay")</f>
        <v>Okay</v>
      </c>
      <c r="G121" s="5" t="str">
        <f t="shared" si="3"/>
        <v>Okay</v>
      </c>
      <c r="H121" s="5" t="str">
        <f t="shared" si="4"/>
        <v>Okay</v>
      </c>
      <c r="I121" s="5" t="str">
        <f t="shared" si="5"/>
        <v>Okay</v>
      </c>
    </row>
    <row r="122" spans="1:9" x14ac:dyDescent="0.25">
      <c r="A122" s="4">
        <v>42</v>
      </c>
      <c r="B122" s="4">
        <v>17</v>
      </c>
      <c r="C122" s="4">
        <v>100000</v>
      </c>
      <c r="D122" s="4" t="str">
        <f>IF(OR(A122&lt;$O$3, A122&gt;$P$3), "Outlier", "Okay")</f>
        <v>Okay</v>
      </c>
      <c r="E122" s="4" t="str">
        <f>IF(OR(B122&lt;$O$4, B122&gt;$P$4), "Outlier", "Okay")</f>
        <v>Okay</v>
      </c>
      <c r="F122" s="4" t="str">
        <f>IF(OR(C122&lt;$O$5, C122&gt;$P$5), "Outlier", "Okay")</f>
        <v>Okay</v>
      </c>
      <c r="G122" s="5" t="str">
        <f t="shared" si="3"/>
        <v>Okay</v>
      </c>
      <c r="H122" s="5" t="str">
        <f t="shared" si="4"/>
        <v>Okay</v>
      </c>
      <c r="I122" s="5" t="str">
        <f t="shared" si="5"/>
        <v>Okay</v>
      </c>
    </row>
    <row r="123" spans="1:9" x14ac:dyDescent="0.25">
      <c r="A123" s="4">
        <v>53</v>
      </c>
      <c r="B123" s="4">
        <v>25</v>
      </c>
      <c r="C123" s="4">
        <v>180000</v>
      </c>
      <c r="D123" s="4" t="str">
        <f>IF(OR(A123&lt;$O$3, A123&gt;$P$3), "Outlier", "Okay")</f>
        <v>Okay</v>
      </c>
      <c r="E123" s="4" t="str">
        <f>IF(OR(B123&lt;$O$4, B123&gt;$P$4), "Outlier", "Okay")</f>
        <v>Okay</v>
      </c>
      <c r="F123" s="4" t="str">
        <f>IF(OR(C123&lt;$O$5, C123&gt;$P$5), "Outlier", "Okay")</f>
        <v>Okay</v>
      </c>
      <c r="G123" s="5" t="str">
        <f t="shared" si="3"/>
        <v>Okay</v>
      </c>
      <c r="H123" s="5" t="str">
        <f t="shared" si="4"/>
        <v>Okay</v>
      </c>
      <c r="I123" s="5" t="str">
        <f t="shared" si="5"/>
        <v>Okay</v>
      </c>
    </row>
    <row r="124" spans="1:9" x14ac:dyDescent="0.25">
      <c r="A124" s="4">
        <v>33</v>
      </c>
      <c r="B124" s="4">
        <v>5</v>
      </c>
      <c r="C124" s="4">
        <v>50000</v>
      </c>
      <c r="D124" s="4" t="str">
        <f>IF(OR(A124&lt;$O$3, A124&gt;$P$3), "Outlier", "Okay")</f>
        <v>Okay</v>
      </c>
      <c r="E124" s="4" t="str">
        <f>IF(OR(B124&lt;$O$4, B124&gt;$P$4), "Outlier", "Okay")</f>
        <v>Okay</v>
      </c>
      <c r="F124" s="4" t="str">
        <f>IF(OR(C124&lt;$O$5, C124&gt;$P$5), "Outlier", "Okay")</f>
        <v>Okay</v>
      </c>
      <c r="G124" s="5" t="str">
        <f t="shared" si="3"/>
        <v>Okay</v>
      </c>
      <c r="H124" s="5" t="str">
        <f t="shared" si="4"/>
        <v>Okay</v>
      </c>
      <c r="I124" s="5" t="str">
        <f t="shared" si="5"/>
        <v>Okay</v>
      </c>
    </row>
    <row r="125" spans="1:9" x14ac:dyDescent="0.25">
      <c r="A125" s="4">
        <v>38</v>
      </c>
      <c r="B125" s="4">
        <v>11</v>
      </c>
      <c r="C125" s="4">
        <v>80000</v>
      </c>
      <c r="D125" s="4" t="str">
        <f>IF(OR(A125&lt;$O$3, A125&gt;$P$3), "Outlier", "Okay")</f>
        <v>Okay</v>
      </c>
      <c r="E125" s="4" t="str">
        <f>IF(OR(B125&lt;$O$4, B125&gt;$P$4), "Outlier", "Okay")</f>
        <v>Okay</v>
      </c>
      <c r="F125" s="4" t="str">
        <f>IF(OR(C125&lt;$O$5, C125&gt;$P$5), "Outlier", "Okay")</f>
        <v>Okay</v>
      </c>
      <c r="G125" s="5" t="str">
        <f t="shared" si="3"/>
        <v>Okay</v>
      </c>
      <c r="H125" s="5" t="str">
        <f t="shared" si="4"/>
        <v>Okay</v>
      </c>
      <c r="I125" s="5" t="str">
        <f t="shared" si="5"/>
        <v>Okay</v>
      </c>
    </row>
    <row r="126" spans="1:9" x14ac:dyDescent="0.25">
      <c r="A126" s="4">
        <v>44</v>
      </c>
      <c r="B126" s="4">
        <v>16</v>
      </c>
      <c r="C126" s="4">
        <v>140000</v>
      </c>
      <c r="D126" s="4" t="str">
        <f>IF(OR(A126&lt;$O$3, A126&gt;$P$3), "Outlier", "Okay")</f>
        <v>Okay</v>
      </c>
      <c r="E126" s="4" t="str">
        <f>IF(OR(B126&lt;$O$4, B126&gt;$P$4), "Outlier", "Okay")</f>
        <v>Okay</v>
      </c>
      <c r="F126" s="4" t="str">
        <f>IF(OR(C126&lt;$O$5, C126&gt;$P$5), "Outlier", "Okay")</f>
        <v>Okay</v>
      </c>
      <c r="G126" s="5" t="str">
        <f t="shared" si="3"/>
        <v>Okay</v>
      </c>
      <c r="H126" s="5" t="str">
        <f t="shared" si="4"/>
        <v>Okay</v>
      </c>
      <c r="I126" s="5" t="str">
        <f t="shared" si="5"/>
        <v>Okay</v>
      </c>
    </row>
    <row r="127" spans="1:9" x14ac:dyDescent="0.25">
      <c r="A127" s="4">
        <v>26</v>
      </c>
      <c r="B127" s="4">
        <v>2</v>
      </c>
      <c r="C127" s="4">
        <v>40000</v>
      </c>
      <c r="D127" s="4" t="str">
        <f>IF(OR(A127&lt;$O$3, A127&gt;$P$3), "Outlier", "Okay")</f>
        <v>Okay</v>
      </c>
      <c r="E127" s="4" t="str">
        <f>IF(OR(B127&lt;$O$4, B127&gt;$P$4), "Outlier", "Okay")</f>
        <v>Okay</v>
      </c>
      <c r="F127" s="4" t="str">
        <f>IF(OR(C127&lt;$O$5, C127&gt;$P$5), "Outlier", "Okay")</f>
        <v>Okay</v>
      </c>
      <c r="G127" s="5" t="str">
        <f t="shared" si="3"/>
        <v>Okay</v>
      </c>
      <c r="H127" s="5" t="str">
        <f t="shared" si="4"/>
        <v>Okay</v>
      </c>
      <c r="I127" s="5" t="str">
        <f t="shared" si="5"/>
        <v>Okay</v>
      </c>
    </row>
    <row r="128" spans="1:9" x14ac:dyDescent="0.25">
      <c r="A128" s="4">
        <v>37</v>
      </c>
      <c r="B128" s="4">
        <v>9</v>
      </c>
      <c r="C128" s="4">
        <v>95000</v>
      </c>
      <c r="D128" s="4" t="str">
        <f>IF(OR(A128&lt;$O$3, A128&gt;$P$3), "Outlier", "Okay")</f>
        <v>Okay</v>
      </c>
      <c r="E128" s="4" t="str">
        <f>IF(OR(B128&lt;$O$4, B128&gt;$P$4), "Outlier", "Okay")</f>
        <v>Okay</v>
      </c>
      <c r="F128" s="4" t="str">
        <f>IF(OR(C128&lt;$O$5, C128&gt;$P$5), "Outlier", "Okay")</f>
        <v>Okay</v>
      </c>
      <c r="G128" s="5" t="str">
        <f t="shared" si="3"/>
        <v>Okay</v>
      </c>
      <c r="H128" s="5" t="str">
        <f t="shared" si="4"/>
        <v>Okay</v>
      </c>
      <c r="I128" s="5" t="str">
        <f t="shared" si="5"/>
        <v>Okay</v>
      </c>
    </row>
    <row r="129" spans="1:9" x14ac:dyDescent="0.25">
      <c r="A129" s="4">
        <v>45</v>
      </c>
      <c r="B129" s="4">
        <v>18</v>
      </c>
      <c r="C129" s="4">
        <v>110000</v>
      </c>
      <c r="D129" s="4" t="str">
        <f>IF(OR(A129&lt;$O$3, A129&gt;$P$3), "Outlier", "Okay")</f>
        <v>Okay</v>
      </c>
      <c r="E129" s="4" t="str">
        <f>IF(OR(B129&lt;$O$4, B129&gt;$P$4), "Outlier", "Okay")</f>
        <v>Okay</v>
      </c>
      <c r="F129" s="4" t="str">
        <f>IF(OR(C129&lt;$O$5, C129&gt;$P$5), "Outlier", "Okay")</f>
        <v>Okay</v>
      </c>
      <c r="G129" s="5" t="str">
        <f t="shared" si="3"/>
        <v>Okay</v>
      </c>
      <c r="H129" s="5" t="str">
        <f t="shared" si="4"/>
        <v>Okay</v>
      </c>
      <c r="I129" s="5" t="str">
        <f t="shared" si="5"/>
        <v>Okay</v>
      </c>
    </row>
    <row r="130" spans="1:9" x14ac:dyDescent="0.25">
      <c r="A130" s="4">
        <v>32</v>
      </c>
      <c r="B130" s="4">
        <v>4</v>
      </c>
      <c r="C130" s="4">
        <v>50000</v>
      </c>
      <c r="D130" s="4" t="str">
        <f>IF(OR(A130&lt;$O$3, A130&gt;$P$3), "Outlier", "Okay")</f>
        <v>Okay</v>
      </c>
      <c r="E130" s="4" t="str">
        <f>IF(OR(B130&lt;$O$4, B130&gt;$P$4), "Outlier", "Okay")</f>
        <v>Okay</v>
      </c>
      <c r="F130" s="4" t="str">
        <f>IF(OR(C130&lt;$O$5, C130&gt;$P$5), "Outlier", "Okay")</f>
        <v>Okay</v>
      </c>
      <c r="G130" s="5" t="str">
        <f t="shared" ref="G130:G193" si="6">IF(B130&gt;A130, "Inconsistent", "Okay")</f>
        <v>Okay</v>
      </c>
      <c r="H130" s="5" t="str">
        <f t="shared" ref="H130:H193" si="7">IF(A130&lt;18, "Inconsistent", "Okay")</f>
        <v>Okay</v>
      </c>
      <c r="I130" s="5" t="str">
        <f t="shared" ref="I130:I193" si="8">IF(B130&lt;0,"Inconsistent", "Okay")</f>
        <v>Okay</v>
      </c>
    </row>
    <row r="131" spans="1:9" x14ac:dyDescent="0.25">
      <c r="A131" s="4">
        <v>34</v>
      </c>
      <c r="B131" s="4">
        <v>8</v>
      </c>
      <c r="C131" s="4">
        <v>105000</v>
      </c>
      <c r="D131" s="4" t="str">
        <f>IF(OR(A131&lt;$O$3, A131&gt;$P$3), "Outlier", "Okay")</f>
        <v>Okay</v>
      </c>
      <c r="E131" s="4" t="str">
        <f>IF(OR(B131&lt;$O$4, B131&gt;$P$4), "Outlier", "Okay")</f>
        <v>Okay</v>
      </c>
      <c r="F131" s="4" t="str">
        <f>IF(OR(C131&lt;$O$5, C131&gt;$P$5), "Outlier", "Okay")</f>
        <v>Okay</v>
      </c>
      <c r="G131" s="5" t="str">
        <f t="shared" si="6"/>
        <v>Okay</v>
      </c>
      <c r="H131" s="5" t="str">
        <f t="shared" si="7"/>
        <v>Okay</v>
      </c>
      <c r="I131" s="5" t="str">
        <f t="shared" si="8"/>
        <v>Okay</v>
      </c>
    </row>
    <row r="132" spans="1:9" x14ac:dyDescent="0.25">
      <c r="A132" s="4">
        <v>50</v>
      </c>
      <c r="B132" s="4">
        <v>21</v>
      </c>
      <c r="C132" s="4">
        <v>160000</v>
      </c>
      <c r="D132" s="4" t="str">
        <f>IF(OR(A132&lt;$O$3, A132&gt;$P$3), "Outlier", "Okay")</f>
        <v>Okay</v>
      </c>
      <c r="E132" s="4" t="str">
        <f>IF(OR(B132&lt;$O$4, B132&gt;$P$4), "Outlier", "Okay")</f>
        <v>Okay</v>
      </c>
      <c r="F132" s="4" t="str">
        <f>IF(OR(C132&lt;$O$5, C132&gt;$P$5), "Outlier", "Okay")</f>
        <v>Okay</v>
      </c>
      <c r="G132" s="5" t="str">
        <f t="shared" si="6"/>
        <v>Okay</v>
      </c>
      <c r="H132" s="5" t="str">
        <f t="shared" si="7"/>
        <v>Okay</v>
      </c>
      <c r="I132" s="5" t="str">
        <f t="shared" si="8"/>
        <v>Okay</v>
      </c>
    </row>
    <row r="133" spans="1:9" x14ac:dyDescent="0.25">
      <c r="A133" s="4">
        <v>29</v>
      </c>
      <c r="B133" s="4">
        <v>3</v>
      </c>
      <c r="C133" s="4">
        <v>45000</v>
      </c>
      <c r="D133" s="4" t="str">
        <f>IF(OR(A133&lt;$O$3, A133&gt;$P$3), "Outlier", "Okay")</f>
        <v>Okay</v>
      </c>
      <c r="E133" s="4" t="str">
        <f>IF(OR(B133&lt;$O$4, B133&gt;$P$4), "Outlier", "Okay")</f>
        <v>Okay</v>
      </c>
      <c r="F133" s="4" t="str">
        <f>IF(OR(C133&lt;$O$5, C133&gt;$P$5), "Outlier", "Okay")</f>
        <v>Okay</v>
      </c>
      <c r="G133" s="5" t="str">
        <f t="shared" si="6"/>
        <v>Okay</v>
      </c>
      <c r="H133" s="5" t="str">
        <f t="shared" si="7"/>
        <v>Okay</v>
      </c>
      <c r="I133" s="5" t="str">
        <f t="shared" si="8"/>
        <v>Okay</v>
      </c>
    </row>
    <row r="134" spans="1:9" x14ac:dyDescent="0.25">
      <c r="A134" s="4">
        <v>40</v>
      </c>
      <c r="B134" s="4">
        <v>12</v>
      </c>
      <c r="C134" s="4">
        <v>100000</v>
      </c>
      <c r="D134" s="4" t="str">
        <f>IF(OR(A134&lt;$O$3, A134&gt;$P$3), "Outlier", "Okay")</f>
        <v>Okay</v>
      </c>
      <c r="E134" s="4" t="str">
        <f>IF(OR(B134&lt;$O$4, B134&gt;$P$4), "Outlier", "Okay")</f>
        <v>Okay</v>
      </c>
      <c r="F134" s="4" t="str">
        <f>IF(OR(C134&lt;$O$5, C134&gt;$P$5), "Outlier", "Okay")</f>
        <v>Okay</v>
      </c>
      <c r="G134" s="5" t="str">
        <f t="shared" si="6"/>
        <v>Okay</v>
      </c>
      <c r="H134" s="5" t="str">
        <f t="shared" si="7"/>
        <v>Okay</v>
      </c>
      <c r="I134" s="5" t="str">
        <f t="shared" si="8"/>
        <v>Okay</v>
      </c>
    </row>
    <row r="135" spans="1:9" x14ac:dyDescent="0.25">
      <c r="A135" s="4">
        <v>47</v>
      </c>
      <c r="B135" s="4">
        <v>22</v>
      </c>
      <c r="C135" s="4">
        <v>160000</v>
      </c>
      <c r="D135" s="4" t="str">
        <f>IF(OR(A135&lt;$O$3, A135&gt;$P$3), "Outlier", "Okay")</f>
        <v>Okay</v>
      </c>
      <c r="E135" s="4" t="str">
        <f>IF(OR(B135&lt;$O$4, B135&gt;$P$4), "Outlier", "Okay")</f>
        <v>Okay</v>
      </c>
      <c r="F135" s="4" t="str">
        <f>IF(OR(C135&lt;$O$5, C135&gt;$P$5), "Outlier", "Okay")</f>
        <v>Okay</v>
      </c>
      <c r="G135" s="5" t="str">
        <f t="shared" si="6"/>
        <v>Okay</v>
      </c>
      <c r="H135" s="5" t="str">
        <f t="shared" si="7"/>
        <v>Okay</v>
      </c>
      <c r="I135" s="5" t="str">
        <f t="shared" si="8"/>
        <v>Okay</v>
      </c>
    </row>
    <row r="136" spans="1:9" x14ac:dyDescent="0.25">
      <c r="A136" s="4">
        <v>27</v>
      </c>
      <c r="B136" s="4">
        <v>1</v>
      </c>
      <c r="C136" s="4">
        <v>35000</v>
      </c>
      <c r="D136" s="4" t="str">
        <f>IF(OR(A136&lt;$O$3, A136&gt;$P$3), "Outlier", "Okay")</f>
        <v>Okay</v>
      </c>
      <c r="E136" s="4" t="str">
        <f>IF(OR(B136&lt;$O$4, B136&gt;$P$4), "Outlier", "Okay")</f>
        <v>Okay</v>
      </c>
      <c r="F136" s="4" t="str">
        <f>IF(OR(C136&lt;$O$5, C136&gt;$P$5), "Outlier", "Okay")</f>
        <v>Okay</v>
      </c>
      <c r="G136" s="5" t="str">
        <f t="shared" si="6"/>
        <v>Okay</v>
      </c>
      <c r="H136" s="5" t="str">
        <f t="shared" si="7"/>
        <v>Okay</v>
      </c>
      <c r="I136" s="5" t="str">
        <f t="shared" si="8"/>
        <v>Okay</v>
      </c>
    </row>
    <row r="137" spans="1:9" x14ac:dyDescent="0.25">
      <c r="A137" s="4">
        <v>39</v>
      </c>
      <c r="B137" s="4">
        <v>10</v>
      </c>
      <c r="C137" s="4">
        <v>55000</v>
      </c>
      <c r="D137" s="4" t="str">
        <f>IF(OR(A137&lt;$O$3, A137&gt;$P$3), "Outlier", "Okay")</f>
        <v>Okay</v>
      </c>
      <c r="E137" s="4" t="str">
        <f>IF(OR(B137&lt;$O$4, B137&gt;$P$4), "Outlier", "Okay")</f>
        <v>Okay</v>
      </c>
      <c r="F137" s="4" t="str">
        <f>IF(OR(C137&lt;$O$5, C137&gt;$P$5), "Outlier", "Okay")</f>
        <v>Okay</v>
      </c>
      <c r="G137" s="5" t="str">
        <f t="shared" si="6"/>
        <v>Okay</v>
      </c>
      <c r="H137" s="5" t="str">
        <f t="shared" si="7"/>
        <v>Okay</v>
      </c>
      <c r="I137" s="5" t="str">
        <f t="shared" si="8"/>
        <v>Okay</v>
      </c>
    </row>
    <row r="138" spans="1:9" x14ac:dyDescent="0.25">
      <c r="A138" s="4">
        <v>46</v>
      </c>
      <c r="B138" s="4">
        <v>19</v>
      </c>
      <c r="C138" s="4">
        <v>140000</v>
      </c>
      <c r="D138" s="4" t="str">
        <f>IF(OR(A138&lt;$O$3, A138&gt;$P$3), "Outlier", "Okay")</f>
        <v>Okay</v>
      </c>
      <c r="E138" s="4" t="str">
        <f>IF(OR(B138&lt;$O$4, B138&gt;$P$4), "Outlier", "Okay")</f>
        <v>Okay</v>
      </c>
      <c r="F138" s="4" t="str">
        <f>IF(OR(C138&lt;$O$5, C138&gt;$P$5), "Outlier", "Okay")</f>
        <v>Okay</v>
      </c>
      <c r="G138" s="5" t="str">
        <f t="shared" si="6"/>
        <v>Okay</v>
      </c>
      <c r="H138" s="5" t="str">
        <f t="shared" si="7"/>
        <v>Okay</v>
      </c>
      <c r="I138" s="5" t="str">
        <f t="shared" si="8"/>
        <v>Okay</v>
      </c>
    </row>
    <row r="139" spans="1:9" x14ac:dyDescent="0.25">
      <c r="A139" s="4">
        <v>30</v>
      </c>
      <c r="B139" s="4">
        <v>4</v>
      </c>
      <c r="C139" s="4">
        <v>50000</v>
      </c>
      <c r="D139" s="4" t="str">
        <f>IF(OR(A139&lt;$O$3, A139&gt;$P$3), "Outlier", "Okay")</f>
        <v>Okay</v>
      </c>
      <c r="E139" s="4" t="str">
        <f>IF(OR(B139&lt;$O$4, B139&gt;$P$4), "Outlier", "Okay")</f>
        <v>Okay</v>
      </c>
      <c r="F139" s="4" t="str">
        <f>IF(OR(C139&lt;$O$5, C139&gt;$P$5), "Outlier", "Okay")</f>
        <v>Okay</v>
      </c>
      <c r="G139" s="5" t="str">
        <f t="shared" si="6"/>
        <v>Okay</v>
      </c>
      <c r="H139" s="5" t="str">
        <f t="shared" si="7"/>
        <v>Okay</v>
      </c>
      <c r="I139" s="5" t="str">
        <f t="shared" si="8"/>
        <v>Okay</v>
      </c>
    </row>
    <row r="140" spans="1:9" x14ac:dyDescent="0.25">
      <c r="A140" s="4">
        <v>36</v>
      </c>
      <c r="B140" s="4">
        <v>7</v>
      </c>
      <c r="C140" s="4">
        <v>60000</v>
      </c>
      <c r="D140" s="4" t="str">
        <f>IF(OR(A140&lt;$O$3, A140&gt;$P$3), "Outlier", "Okay")</f>
        <v>Okay</v>
      </c>
      <c r="E140" s="4" t="str">
        <f>IF(OR(B140&lt;$O$4, B140&gt;$P$4), "Outlier", "Okay")</f>
        <v>Okay</v>
      </c>
      <c r="F140" s="4" t="str">
        <f>IF(OR(C140&lt;$O$5, C140&gt;$P$5), "Outlier", "Okay")</f>
        <v>Okay</v>
      </c>
      <c r="G140" s="5" t="str">
        <f t="shared" si="6"/>
        <v>Okay</v>
      </c>
      <c r="H140" s="5" t="str">
        <f t="shared" si="7"/>
        <v>Okay</v>
      </c>
      <c r="I140" s="5" t="str">
        <f t="shared" si="8"/>
        <v>Okay</v>
      </c>
    </row>
    <row r="141" spans="1:9" x14ac:dyDescent="0.25">
      <c r="A141" s="4">
        <v>43</v>
      </c>
      <c r="B141" s="4">
        <v>14</v>
      </c>
      <c r="C141" s="4">
        <v>120000</v>
      </c>
      <c r="D141" s="4" t="str">
        <f>IF(OR(A141&lt;$O$3, A141&gt;$P$3), "Outlier", "Okay")</f>
        <v>Okay</v>
      </c>
      <c r="E141" s="4" t="str">
        <f>IF(OR(B141&lt;$O$4, B141&gt;$P$4), "Outlier", "Okay")</f>
        <v>Okay</v>
      </c>
      <c r="F141" s="4" t="str">
        <f>IF(OR(C141&lt;$O$5, C141&gt;$P$5), "Outlier", "Okay")</f>
        <v>Okay</v>
      </c>
      <c r="G141" s="5" t="str">
        <f t="shared" si="6"/>
        <v>Okay</v>
      </c>
      <c r="H141" s="5" t="str">
        <f t="shared" si="7"/>
        <v>Okay</v>
      </c>
      <c r="I141" s="5" t="str">
        <f t="shared" si="8"/>
        <v>Okay</v>
      </c>
    </row>
    <row r="142" spans="1:9" x14ac:dyDescent="0.25">
      <c r="A142" s="4">
        <v>28</v>
      </c>
      <c r="B142" s="4">
        <v>2</v>
      </c>
      <c r="C142" s="4">
        <v>40000</v>
      </c>
      <c r="D142" s="4" t="str">
        <f>IF(OR(A142&lt;$O$3, A142&gt;$P$3), "Outlier", "Okay")</f>
        <v>Okay</v>
      </c>
      <c r="E142" s="4" t="str">
        <f>IF(OR(B142&lt;$O$4, B142&gt;$P$4), "Outlier", "Okay")</f>
        <v>Okay</v>
      </c>
      <c r="F142" s="4" t="str">
        <f>IF(OR(C142&lt;$O$5, C142&gt;$P$5), "Outlier", "Okay")</f>
        <v>Okay</v>
      </c>
      <c r="G142" s="5" t="str">
        <f t="shared" si="6"/>
        <v>Okay</v>
      </c>
      <c r="H142" s="5" t="str">
        <f t="shared" si="7"/>
        <v>Okay</v>
      </c>
      <c r="I142" s="5" t="str">
        <f t="shared" si="8"/>
        <v>Okay</v>
      </c>
    </row>
    <row r="143" spans="1:9" x14ac:dyDescent="0.25">
      <c r="A143" s="4">
        <v>41</v>
      </c>
      <c r="B143" s="4">
        <v>13</v>
      </c>
      <c r="C143" s="4">
        <v>110000</v>
      </c>
      <c r="D143" s="4" t="str">
        <f>IF(OR(A143&lt;$O$3, A143&gt;$P$3), "Outlier", "Okay")</f>
        <v>Okay</v>
      </c>
      <c r="E143" s="4" t="str">
        <f>IF(OR(B143&lt;$O$4, B143&gt;$P$4), "Outlier", "Okay")</f>
        <v>Okay</v>
      </c>
      <c r="F143" s="4" t="str">
        <f>IF(OR(C143&lt;$O$5, C143&gt;$P$5), "Outlier", "Okay")</f>
        <v>Okay</v>
      </c>
      <c r="G143" s="5" t="str">
        <f t="shared" si="6"/>
        <v>Okay</v>
      </c>
      <c r="H143" s="5" t="str">
        <f t="shared" si="7"/>
        <v>Okay</v>
      </c>
      <c r="I143" s="5" t="str">
        <f t="shared" si="8"/>
        <v>Okay</v>
      </c>
    </row>
    <row r="144" spans="1:9" x14ac:dyDescent="0.25">
      <c r="A144" s="4">
        <v>33</v>
      </c>
      <c r="B144" s="4">
        <v>5</v>
      </c>
      <c r="C144" s="4">
        <v>50000</v>
      </c>
      <c r="D144" s="4" t="str">
        <f>IF(OR(A144&lt;$O$3, A144&gt;$P$3), "Outlier", "Okay")</f>
        <v>Okay</v>
      </c>
      <c r="E144" s="4" t="str">
        <f>IF(OR(B144&lt;$O$4, B144&gt;$P$4), "Outlier", "Okay")</f>
        <v>Okay</v>
      </c>
      <c r="F144" s="4" t="str">
        <f>IF(OR(C144&lt;$O$5, C144&gt;$P$5), "Outlier", "Okay")</f>
        <v>Okay</v>
      </c>
      <c r="G144" s="5" t="str">
        <f t="shared" si="6"/>
        <v>Okay</v>
      </c>
      <c r="H144" s="5" t="str">
        <f t="shared" si="7"/>
        <v>Okay</v>
      </c>
      <c r="I144" s="5" t="str">
        <f t="shared" si="8"/>
        <v>Okay</v>
      </c>
    </row>
    <row r="145" spans="1:9" x14ac:dyDescent="0.25">
      <c r="A145" s="4">
        <v>47</v>
      </c>
      <c r="B145" s="4">
        <v>20</v>
      </c>
      <c r="C145" s="4">
        <v>135000</v>
      </c>
      <c r="D145" s="4" t="str">
        <f>IF(OR(A145&lt;$O$3, A145&gt;$P$3), "Outlier", "Okay")</f>
        <v>Okay</v>
      </c>
      <c r="E145" s="4" t="str">
        <f>IF(OR(B145&lt;$O$4, B145&gt;$P$4), "Outlier", "Okay")</f>
        <v>Okay</v>
      </c>
      <c r="F145" s="4" t="str">
        <f>IF(OR(C145&lt;$O$5, C145&gt;$P$5), "Outlier", "Okay")</f>
        <v>Okay</v>
      </c>
      <c r="G145" s="5" t="str">
        <f t="shared" si="6"/>
        <v>Okay</v>
      </c>
      <c r="H145" s="5" t="str">
        <f t="shared" si="7"/>
        <v>Okay</v>
      </c>
      <c r="I145" s="5" t="str">
        <f t="shared" si="8"/>
        <v>Okay</v>
      </c>
    </row>
    <row r="146" spans="1:9" x14ac:dyDescent="0.25">
      <c r="A146" s="4">
        <v>25</v>
      </c>
      <c r="B146" s="4">
        <v>1.5</v>
      </c>
      <c r="C146" s="4">
        <v>40000</v>
      </c>
      <c r="D146" s="4" t="str">
        <f>IF(OR(A146&lt;$O$3, A146&gt;$P$3), "Outlier", "Okay")</f>
        <v>Okay</v>
      </c>
      <c r="E146" s="4" t="str">
        <f>IF(OR(B146&lt;$O$4, B146&gt;$P$4), "Outlier", "Okay")</f>
        <v>Okay</v>
      </c>
      <c r="F146" s="4" t="str">
        <f>IF(OR(C146&lt;$O$5, C146&gt;$P$5), "Outlier", "Okay")</f>
        <v>Okay</v>
      </c>
      <c r="G146" s="5" t="str">
        <f t="shared" si="6"/>
        <v>Okay</v>
      </c>
      <c r="H146" s="5" t="str">
        <f t="shared" si="7"/>
        <v>Okay</v>
      </c>
      <c r="I146" s="5" t="str">
        <f t="shared" si="8"/>
        <v>Okay</v>
      </c>
    </row>
    <row r="147" spans="1:9" x14ac:dyDescent="0.25">
      <c r="A147" s="4">
        <v>34</v>
      </c>
      <c r="B147" s="4">
        <v>8</v>
      </c>
      <c r="C147" s="4">
        <v>90000</v>
      </c>
      <c r="D147" s="4" t="str">
        <f>IF(OR(A147&lt;$O$3, A147&gt;$P$3), "Outlier", "Okay")</f>
        <v>Okay</v>
      </c>
      <c r="E147" s="4" t="str">
        <f>IF(OR(B147&lt;$O$4, B147&gt;$P$4), "Outlier", "Okay")</f>
        <v>Okay</v>
      </c>
      <c r="F147" s="4" t="str">
        <f>IF(OR(C147&lt;$O$5, C147&gt;$P$5), "Outlier", "Okay")</f>
        <v>Okay</v>
      </c>
      <c r="G147" s="5" t="str">
        <f t="shared" si="6"/>
        <v>Okay</v>
      </c>
      <c r="H147" s="5" t="str">
        <f t="shared" si="7"/>
        <v>Okay</v>
      </c>
      <c r="I147" s="5" t="str">
        <f t="shared" si="8"/>
        <v>Okay</v>
      </c>
    </row>
    <row r="148" spans="1:9" x14ac:dyDescent="0.25">
      <c r="A148" s="4">
        <v>42</v>
      </c>
      <c r="B148" s="4">
        <v>16</v>
      </c>
      <c r="C148" s="4">
        <v>150000</v>
      </c>
      <c r="D148" s="4" t="str">
        <f>IF(OR(A148&lt;$O$3, A148&gt;$P$3), "Outlier", "Okay")</f>
        <v>Okay</v>
      </c>
      <c r="E148" s="4" t="str">
        <f>IF(OR(B148&lt;$O$4, B148&gt;$P$4), "Outlier", "Okay")</f>
        <v>Okay</v>
      </c>
      <c r="F148" s="4" t="str">
        <f>IF(OR(C148&lt;$O$5, C148&gt;$P$5), "Outlier", "Okay")</f>
        <v>Okay</v>
      </c>
      <c r="G148" s="5" t="str">
        <f t="shared" si="6"/>
        <v>Okay</v>
      </c>
      <c r="H148" s="5" t="str">
        <f t="shared" si="7"/>
        <v>Okay</v>
      </c>
      <c r="I148" s="5" t="str">
        <f t="shared" si="8"/>
        <v>Okay</v>
      </c>
    </row>
    <row r="149" spans="1:9" x14ac:dyDescent="0.25">
      <c r="A149" s="4">
        <v>31</v>
      </c>
      <c r="B149" s="4">
        <v>4</v>
      </c>
      <c r="C149" s="4">
        <v>60000</v>
      </c>
      <c r="D149" s="4" t="str">
        <f>IF(OR(A149&lt;$O$3, A149&gt;$P$3), "Outlier", "Okay")</f>
        <v>Okay</v>
      </c>
      <c r="E149" s="4" t="str">
        <f>IF(OR(B149&lt;$O$4, B149&gt;$P$4), "Outlier", "Okay")</f>
        <v>Okay</v>
      </c>
      <c r="F149" s="4" t="str">
        <f>IF(OR(C149&lt;$O$5, C149&gt;$P$5), "Outlier", "Okay")</f>
        <v>Okay</v>
      </c>
      <c r="G149" s="5" t="str">
        <f t="shared" si="6"/>
        <v>Okay</v>
      </c>
      <c r="H149" s="5" t="str">
        <f t="shared" si="7"/>
        <v>Okay</v>
      </c>
      <c r="I149" s="5" t="str">
        <f t="shared" si="8"/>
        <v>Okay</v>
      </c>
    </row>
    <row r="150" spans="1:9" x14ac:dyDescent="0.25">
      <c r="A150" s="4">
        <v>38</v>
      </c>
      <c r="B150" s="4">
        <v>10</v>
      </c>
      <c r="C150" s="4">
        <v>80000</v>
      </c>
      <c r="D150" s="4" t="str">
        <f>IF(OR(A150&lt;$O$3, A150&gt;$P$3), "Outlier", "Okay")</f>
        <v>Okay</v>
      </c>
      <c r="E150" s="4" t="str">
        <f>IF(OR(B150&lt;$O$4, B150&gt;$P$4), "Outlier", "Okay")</f>
        <v>Okay</v>
      </c>
      <c r="F150" s="4" t="str">
        <f>IF(OR(C150&lt;$O$5, C150&gt;$P$5), "Outlier", "Okay")</f>
        <v>Okay</v>
      </c>
      <c r="G150" s="5" t="str">
        <f t="shared" si="6"/>
        <v>Okay</v>
      </c>
      <c r="H150" s="5" t="str">
        <f t="shared" si="7"/>
        <v>Okay</v>
      </c>
      <c r="I150" s="5" t="str">
        <f t="shared" si="8"/>
        <v>Okay</v>
      </c>
    </row>
    <row r="151" spans="1:9" x14ac:dyDescent="0.25">
      <c r="A151" s="4">
        <v>45</v>
      </c>
      <c r="B151" s="4">
        <v>19</v>
      </c>
      <c r="C151" s="4">
        <v>175000</v>
      </c>
      <c r="D151" s="4" t="str">
        <f>IF(OR(A151&lt;$O$3, A151&gt;$P$3), "Outlier", "Okay")</f>
        <v>Okay</v>
      </c>
      <c r="E151" s="4" t="str">
        <f>IF(OR(B151&lt;$O$4, B151&gt;$P$4), "Outlier", "Okay")</f>
        <v>Okay</v>
      </c>
      <c r="F151" s="4" t="str">
        <f>IF(OR(C151&lt;$O$5, C151&gt;$P$5), "Outlier", "Okay")</f>
        <v>Okay</v>
      </c>
      <c r="G151" s="5" t="str">
        <f t="shared" si="6"/>
        <v>Okay</v>
      </c>
      <c r="H151" s="5" t="str">
        <f t="shared" si="7"/>
        <v>Okay</v>
      </c>
      <c r="I151" s="5" t="str">
        <f t="shared" si="8"/>
        <v>Okay</v>
      </c>
    </row>
    <row r="152" spans="1:9" x14ac:dyDescent="0.25">
      <c r="A152" s="4">
        <v>29</v>
      </c>
      <c r="B152" s="4">
        <v>3</v>
      </c>
      <c r="C152" s="4">
        <v>45000</v>
      </c>
      <c r="D152" s="4" t="str">
        <f>IF(OR(A152&lt;$O$3, A152&gt;$P$3), "Outlier", "Okay")</f>
        <v>Okay</v>
      </c>
      <c r="E152" s="4" t="str">
        <f>IF(OR(B152&lt;$O$4, B152&gt;$P$4), "Outlier", "Okay")</f>
        <v>Okay</v>
      </c>
      <c r="F152" s="4" t="str">
        <f>IF(OR(C152&lt;$O$5, C152&gt;$P$5), "Outlier", "Okay")</f>
        <v>Okay</v>
      </c>
      <c r="G152" s="5" t="str">
        <f t="shared" si="6"/>
        <v>Okay</v>
      </c>
      <c r="H152" s="5" t="str">
        <f t="shared" si="7"/>
        <v>Okay</v>
      </c>
      <c r="I152" s="5" t="str">
        <f t="shared" si="8"/>
        <v>Okay</v>
      </c>
    </row>
    <row r="153" spans="1:9" x14ac:dyDescent="0.25">
      <c r="A153" s="4">
        <v>36</v>
      </c>
      <c r="B153" s="4">
        <v>11</v>
      </c>
      <c r="C153" s="4">
        <v>120000</v>
      </c>
      <c r="D153" s="4" t="str">
        <f>IF(OR(A153&lt;$O$3, A153&gt;$P$3), "Outlier", "Okay")</f>
        <v>Okay</v>
      </c>
      <c r="E153" s="4" t="str">
        <f>IF(OR(B153&lt;$O$4, B153&gt;$P$4), "Outlier", "Okay")</f>
        <v>Okay</v>
      </c>
      <c r="F153" s="4" t="str">
        <f>IF(OR(C153&lt;$O$5, C153&gt;$P$5), "Outlier", "Okay")</f>
        <v>Okay</v>
      </c>
      <c r="G153" s="5" t="str">
        <f t="shared" si="6"/>
        <v>Okay</v>
      </c>
      <c r="H153" s="5" t="str">
        <f t="shared" si="7"/>
        <v>Okay</v>
      </c>
      <c r="I153" s="5" t="str">
        <f t="shared" si="8"/>
        <v>Okay</v>
      </c>
    </row>
    <row r="154" spans="1:9" x14ac:dyDescent="0.25">
      <c r="A154" s="4">
        <v>43</v>
      </c>
      <c r="B154" s="4">
        <v>18</v>
      </c>
      <c r="C154" s="4">
        <v>140000</v>
      </c>
      <c r="D154" s="4" t="str">
        <f>IF(OR(A154&lt;$O$3, A154&gt;$P$3), "Outlier", "Okay")</f>
        <v>Okay</v>
      </c>
      <c r="E154" s="4" t="str">
        <f>IF(OR(B154&lt;$O$4, B154&gt;$P$4), "Outlier", "Okay")</f>
        <v>Okay</v>
      </c>
      <c r="F154" s="4" t="str">
        <f>IF(OR(C154&lt;$O$5, C154&gt;$P$5), "Outlier", "Okay")</f>
        <v>Okay</v>
      </c>
      <c r="G154" s="5" t="str">
        <f t="shared" si="6"/>
        <v>Okay</v>
      </c>
      <c r="H154" s="5" t="str">
        <f t="shared" si="7"/>
        <v>Okay</v>
      </c>
      <c r="I154" s="5" t="str">
        <f t="shared" si="8"/>
        <v>Okay</v>
      </c>
    </row>
    <row r="155" spans="1:9" x14ac:dyDescent="0.25">
      <c r="A155" s="4">
        <v>26</v>
      </c>
      <c r="B155" s="4">
        <v>2</v>
      </c>
      <c r="C155" s="4">
        <v>35000</v>
      </c>
      <c r="D155" s="4" t="str">
        <f>IF(OR(A155&lt;$O$3, A155&gt;$P$3), "Outlier", "Okay")</f>
        <v>Okay</v>
      </c>
      <c r="E155" s="4" t="str">
        <f>IF(OR(B155&lt;$O$4, B155&gt;$P$4), "Outlier", "Okay")</f>
        <v>Okay</v>
      </c>
      <c r="F155" s="4" t="str">
        <f>IF(OR(C155&lt;$O$5, C155&gt;$P$5), "Outlier", "Okay")</f>
        <v>Okay</v>
      </c>
      <c r="G155" s="5" t="str">
        <f t="shared" si="6"/>
        <v>Okay</v>
      </c>
      <c r="H155" s="5" t="str">
        <f t="shared" si="7"/>
        <v>Okay</v>
      </c>
      <c r="I155" s="5" t="str">
        <f t="shared" si="8"/>
        <v>Okay</v>
      </c>
    </row>
    <row r="156" spans="1:9" x14ac:dyDescent="0.25">
      <c r="A156" s="4">
        <v>37</v>
      </c>
      <c r="B156" s="4">
        <v>9</v>
      </c>
      <c r="C156" s="4">
        <v>95000</v>
      </c>
      <c r="D156" s="4" t="str">
        <f>IF(OR(A156&lt;$O$3, A156&gt;$P$3), "Outlier", "Okay")</f>
        <v>Okay</v>
      </c>
      <c r="E156" s="4" t="str">
        <f>IF(OR(B156&lt;$O$4, B156&gt;$P$4), "Outlier", "Okay")</f>
        <v>Okay</v>
      </c>
      <c r="F156" s="4" t="str">
        <f>IF(OR(C156&lt;$O$5, C156&gt;$P$5), "Outlier", "Okay")</f>
        <v>Okay</v>
      </c>
      <c r="G156" s="5" t="str">
        <f t="shared" si="6"/>
        <v>Okay</v>
      </c>
      <c r="H156" s="5" t="str">
        <f t="shared" si="7"/>
        <v>Okay</v>
      </c>
      <c r="I156" s="5" t="str">
        <f t="shared" si="8"/>
        <v>Okay</v>
      </c>
    </row>
    <row r="157" spans="1:9" x14ac:dyDescent="0.25">
      <c r="A157" s="4">
        <v>44</v>
      </c>
      <c r="B157" s="4">
        <v>14</v>
      </c>
      <c r="C157" s="4">
        <v>110000</v>
      </c>
      <c r="D157" s="4" t="str">
        <f>IF(OR(A157&lt;$O$3, A157&gt;$P$3), "Outlier", "Okay")</f>
        <v>Okay</v>
      </c>
      <c r="E157" s="4" t="str">
        <f>IF(OR(B157&lt;$O$4, B157&gt;$P$4), "Outlier", "Okay")</f>
        <v>Okay</v>
      </c>
      <c r="F157" s="4" t="str">
        <f>IF(OR(C157&lt;$O$5, C157&gt;$P$5), "Outlier", "Okay")</f>
        <v>Okay</v>
      </c>
      <c r="G157" s="5" t="str">
        <f t="shared" si="6"/>
        <v>Okay</v>
      </c>
      <c r="H157" s="5" t="str">
        <f t="shared" si="7"/>
        <v>Okay</v>
      </c>
      <c r="I157" s="5" t="str">
        <f t="shared" si="8"/>
        <v>Okay</v>
      </c>
    </row>
    <row r="158" spans="1:9" x14ac:dyDescent="0.25">
      <c r="A158" s="4">
        <v>32</v>
      </c>
      <c r="B158" s="4">
        <v>5</v>
      </c>
      <c r="C158" s="4">
        <v>50000</v>
      </c>
      <c r="D158" s="4" t="str">
        <f>IF(OR(A158&lt;$O$3, A158&gt;$P$3), "Outlier", "Okay")</f>
        <v>Okay</v>
      </c>
      <c r="E158" s="4" t="str">
        <f>IF(OR(B158&lt;$O$4, B158&gt;$P$4), "Outlier", "Okay")</f>
        <v>Okay</v>
      </c>
      <c r="F158" s="4" t="str">
        <f>IF(OR(C158&lt;$O$5, C158&gt;$P$5), "Outlier", "Okay")</f>
        <v>Okay</v>
      </c>
      <c r="G158" s="5" t="str">
        <f t="shared" si="6"/>
        <v>Okay</v>
      </c>
      <c r="H158" s="5" t="str">
        <f t="shared" si="7"/>
        <v>Okay</v>
      </c>
      <c r="I158" s="5" t="str">
        <f t="shared" si="8"/>
        <v>Okay</v>
      </c>
    </row>
    <row r="159" spans="1:9" x14ac:dyDescent="0.25">
      <c r="A159" s="4">
        <v>33</v>
      </c>
      <c r="B159" s="4">
        <v>7</v>
      </c>
      <c r="C159" s="4">
        <v>115000</v>
      </c>
      <c r="D159" s="4" t="str">
        <f>IF(OR(A159&lt;$O$3, A159&gt;$P$3), "Outlier", "Okay")</f>
        <v>Okay</v>
      </c>
      <c r="E159" s="4" t="str">
        <f>IF(OR(B159&lt;$O$4, B159&gt;$P$4), "Outlier", "Okay")</f>
        <v>Okay</v>
      </c>
      <c r="F159" s="4" t="str">
        <f>IF(OR(C159&lt;$O$5, C159&gt;$P$5), "Outlier", "Okay")</f>
        <v>Okay</v>
      </c>
      <c r="G159" s="5" t="str">
        <f t="shared" si="6"/>
        <v>Okay</v>
      </c>
      <c r="H159" s="5" t="str">
        <f t="shared" si="7"/>
        <v>Okay</v>
      </c>
      <c r="I159" s="5" t="str">
        <f t="shared" si="8"/>
        <v>Okay</v>
      </c>
    </row>
    <row r="160" spans="1:9" x14ac:dyDescent="0.25">
      <c r="A160" s="4">
        <v>51</v>
      </c>
      <c r="B160" s="4">
        <v>23</v>
      </c>
      <c r="C160" s="4">
        <v>185000</v>
      </c>
      <c r="D160" s="4" t="str">
        <f>IF(OR(A160&lt;$O$3, A160&gt;$P$3), "Outlier", "Okay")</f>
        <v>Okay</v>
      </c>
      <c r="E160" s="4" t="str">
        <f>IF(OR(B160&lt;$O$4, B160&gt;$P$4), "Outlier", "Okay")</f>
        <v>Okay</v>
      </c>
      <c r="F160" s="4" t="str">
        <f>IF(OR(C160&lt;$O$5, C160&gt;$P$5), "Outlier", "Okay")</f>
        <v>Okay</v>
      </c>
      <c r="G160" s="5" t="str">
        <f t="shared" si="6"/>
        <v>Okay</v>
      </c>
      <c r="H160" s="5" t="str">
        <f t="shared" si="7"/>
        <v>Okay</v>
      </c>
      <c r="I160" s="5" t="str">
        <f t="shared" si="8"/>
        <v>Okay</v>
      </c>
    </row>
    <row r="161" spans="1:9" x14ac:dyDescent="0.25">
      <c r="A161" s="4">
        <v>28</v>
      </c>
      <c r="B161" s="4">
        <v>2</v>
      </c>
      <c r="C161" s="4">
        <v>40000</v>
      </c>
      <c r="D161" s="4" t="str">
        <f>IF(OR(A161&lt;$O$3, A161&gt;$P$3), "Outlier", "Okay")</f>
        <v>Okay</v>
      </c>
      <c r="E161" s="4" t="str">
        <f>IF(OR(B161&lt;$O$4, B161&gt;$P$4), "Outlier", "Okay")</f>
        <v>Okay</v>
      </c>
      <c r="F161" s="4" t="str">
        <f>IF(OR(C161&lt;$O$5, C161&gt;$P$5), "Outlier", "Okay")</f>
        <v>Okay</v>
      </c>
      <c r="G161" s="5" t="str">
        <f t="shared" si="6"/>
        <v>Okay</v>
      </c>
      <c r="H161" s="5" t="str">
        <f t="shared" si="7"/>
        <v>Okay</v>
      </c>
      <c r="I161" s="5" t="str">
        <f t="shared" si="8"/>
        <v>Okay</v>
      </c>
    </row>
    <row r="162" spans="1:9" x14ac:dyDescent="0.25">
      <c r="A162" s="4">
        <v>39</v>
      </c>
      <c r="B162" s="4">
        <v>12</v>
      </c>
      <c r="C162" s="4">
        <v>90000</v>
      </c>
      <c r="D162" s="4" t="str">
        <f>IF(OR(A162&lt;$O$3, A162&gt;$P$3), "Outlier", "Okay")</f>
        <v>Okay</v>
      </c>
      <c r="E162" s="4" t="str">
        <f>IF(OR(B162&lt;$O$4, B162&gt;$P$4), "Outlier", "Okay")</f>
        <v>Okay</v>
      </c>
      <c r="F162" s="4" t="str">
        <f>IF(OR(C162&lt;$O$5, C162&gt;$P$5), "Outlier", "Okay")</f>
        <v>Okay</v>
      </c>
      <c r="G162" s="5" t="str">
        <f t="shared" si="6"/>
        <v>Okay</v>
      </c>
      <c r="H162" s="5" t="str">
        <f t="shared" si="7"/>
        <v>Okay</v>
      </c>
      <c r="I162" s="5" t="str">
        <f t="shared" si="8"/>
        <v>Okay</v>
      </c>
    </row>
    <row r="163" spans="1:9" x14ac:dyDescent="0.25">
      <c r="A163" s="4">
        <v>48</v>
      </c>
      <c r="B163" s="4">
        <v>21</v>
      </c>
      <c r="C163" s="4">
        <v>175000</v>
      </c>
      <c r="D163" s="4" t="str">
        <f>IF(OR(A163&lt;$O$3, A163&gt;$P$3), "Outlier", "Okay")</f>
        <v>Okay</v>
      </c>
      <c r="E163" s="4" t="str">
        <f>IF(OR(B163&lt;$O$4, B163&gt;$P$4), "Outlier", "Okay")</f>
        <v>Okay</v>
      </c>
      <c r="F163" s="4" t="str">
        <f>IF(OR(C163&lt;$O$5, C163&gt;$P$5), "Outlier", "Okay")</f>
        <v>Okay</v>
      </c>
      <c r="G163" s="5" t="str">
        <f t="shared" si="6"/>
        <v>Okay</v>
      </c>
      <c r="H163" s="5" t="str">
        <f t="shared" si="7"/>
        <v>Okay</v>
      </c>
      <c r="I163" s="5" t="str">
        <f t="shared" si="8"/>
        <v>Okay</v>
      </c>
    </row>
    <row r="164" spans="1:9" x14ac:dyDescent="0.25">
      <c r="A164" s="4">
        <v>30</v>
      </c>
      <c r="B164" s="4">
        <v>3</v>
      </c>
      <c r="C164" s="4">
        <v>45000</v>
      </c>
      <c r="D164" s="4" t="str">
        <f>IF(OR(A164&lt;$O$3, A164&gt;$P$3), "Outlier", "Okay")</f>
        <v>Okay</v>
      </c>
      <c r="E164" s="4" t="str">
        <f>IF(OR(B164&lt;$O$4, B164&gt;$P$4), "Outlier", "Okay")</f>
        <v>Okay</v>
      </c>
      <c r="F164" s="4" t="str">
        <f>IF(OR(C164&lt;$O$5, C164&gt;$P$5), "Outlier", "Okay")</f>
        <v>Okay</v>
      </c>
      <c r="G164" s="5" t="str">
        <f t="shared" si="6"/>
        <v>Okay</v>
      </c>
      <c r="H164" s="5" t="str">
        <f t="shared" si="7"/>
        <v>Okay</v>
      </c>
      <c r="I164" s="5" t="str">
        <f t="shared" si="8"/>
        <v>Okay</v>
      </c>
    </row>
    <row r="165" spans="1:9" x14ac:dyDescent="0.25">
      <c r="A165" s="4">
        <v>35</v>
      </c>
      <c r="B165" s="4">
        <v>7</v>
      </c>
      <c r="C165" s="4">
        <v>80000</v>
      </c>
      <c r="D165" s="4" t="str">
        <f>IF(OR(A165&lt;$O$3, A165&gt;$P$3), "Outlier", "Okay")</f>
        <v>Okay</v>
      </c>
      <c r="E165" s="4" t="str">
        <f>IF(OR(B165&lt;$O$4, B165&gt;$P$4), "Outlier", "Okay")</f>
        <v>Okay</v>
      </c>
      <c r="F165" s="4" t="str">
        <f>IF(OR(C165&lt;$O$5, C165&gt;$P$5), "Outlier", "Okay")</f>
        <v>Okay</v>
      </c>
      <c r="G165" s="5" t="str">
        <f t="shared" si="6"/>
        <v>Okay</v>
      </c>
      <c r="H165" s="5" t="str">
        <f t="shared" si="7"/>
        <v>Okay</v>
      </c>
      <c r="I165" s="5" t="str">
        <f t="shared" si="8"/>
        <v>Okay</v>
      </c>
    </row>
    <row r="166" spans="1:9" x14ac:dyDescent="0.25">
      <c r="A166" s="4">
        <v>41</v>
      </c>
      <c r="B166" s="4">
        <v>13</v>
      </c>
      <c r="C166" s="4">
        <v>120000</v>
      </c>
      <c r="D166" s="4" t="str">
        <f>IF(OR(A166&lt;$O$3, A166&gt;$P$3), "Outlier", "Okay")</f>
        <v>Okay</v>
      </c>
      <c r="E166" s="4" t="str">
        <f>IF(OR(B166&lt;$O$4, B166&gt;$P$4), "Outlier", "Okay")</f>
        <v>Okay</v>
      </c>
      <c r="F166" s="4" t="str">
        <f>IF(OR(C166&lt;$O$5, C166&gt;$P$5), "Outlier", "Okay")</f>
        <v>Okay</v>
      </c>
      <c r="G166" s="5" t="str">
        <f t="shared" si="6"/>
        <v>Okay</v>
      </c>
      <c r="H166" s="5" t="str">
        <f t="shared" si="7"/>
        <v>Okay</v>
      </c>
      <c r="I166" s="5" t="str">
        <f t="shared" si="8"/>
        <v>Okay</v>
      </c>
    </row>
    <row r="167" spans="1:9" x14ac:dyDescent="0.25">
      <c r="A167" s="4">
        <v>27</v>
      </c>
      <c r="B167" s="4">
        <v>1.5</v>
      </c>
      <c r="C167" s="4">
        <v>35000</v>
      </c>
      <c r="D167" s="4" t="str">
        <f>IF(OR(A167&lt;$O$3, A167&gt;$P$3), "Outlier", "Okay")</f>
        <v>Okay</v>
      </c>
      <c r="E167" s="4" t="str">
        <f>IF(OR(B167&lt;$O$4, B167&gt;$P$4), "Outlier", "Okay")</f>
        <v>Okay</v>
      </c>
      <c r="F167" s="4" t="str">
        <f>IF(OR(C167&lt;$O$5, C167&gt;$P$5), "Outlier", "Okay")</f>
        <v>Okay</v>
      </c>
      <c r="G167" s="5" t="str">
        <f t="shared" si="6"/>
        <v>Okay</v>
      </c>
      <c r="H167" s="5" t="str">
        <f t="shared" si="7"/>
        <v>Okay</v>
      </c>
      <c r="I167" s="5" t="str">
        <f t="shared" si="8"/>
        <v>Okay</v>
      </c>
    </row>
    <row r="168" spans="1:9" x14ac:dyDescent="0.25">
      <c r="A168" s="4">
        <v>40</v>
      </c>
      <c r="B168" s="4">
        <v>14</v>
      </c>
      <c r="C168" s="4">
        <v>110000</v>
      </c>
      <c r="D168" s="4" t="str">
        <f>IF(OR(A168&lt;$O$3, A168&gt;$P$3), "Outlier", "Okay")</f>
        <v>Okay</v>
      </c>
      <c r="E168" s="4" t="str">
        <f>IF(OR(B168&lt;$O$4, B168&gt;$P$4), "Outlier", "Okay")</f>
        <v>Okay</v>
      </c>
      <c r="F168" s="4" t="str">
        <f>IF(OR(C168&lt;$O$5, C168&gt;$P$5), "Outlier", "Okay")</f>
        <v>Okay</v>
      </c>
      <c r="G168" s="5" t="str">
        <f t="shared" si="6"/>
        <v>Okay</v>
      </c>
      <c r="H168" s="5" t="str">
        <f t="shared" si="7"/>
        <v>Okay</v>
      </c>
      <c r="I168" s="5" t="str">
        <f t="shared" si="8"/>
        <v>Okay</v>
      </c>
    </row>
    <row r="169" spans="1:9" x14ac:dyDescent="0.25">
      <c r="A169" s="4">
        <v>46</v>
      </c>
      <c r="B169" s="4">
        <v>18</v>
      </c>
      <c r="C169" s="4">
        <v>150000</v>
      </c>
      <c r="D169" s="4" t="str">
        <f>IF(OR(A169&lt;$O$3, A169&gt;$P$3), "Outlier", "Okay")</f>
        <v>Okay</v>
      </c>
      <c r="E169" s="4" t="str">
        <f>IF(OR(B169&lt;$O$4, B169&gt;$P$4), "Outlier", "Okay")</f>
        <v>Okay</v>
      </c>
      <c r="F169" s="4" t="str">
        <f>IF(OR(C169&lt;$O$5, C169&gt;$P$5), "Outlier", "Okay")</f>
        <v>Okay</v>
      </c>
      <c r="G169" s="5" t="str">
        <f t="shared" si="6"/>
        <v>Okay</v>
      </c>
      <c r="H169" s="5" t="str">
        <f t="shared" si="7"/>
        <v>Okay</v>
      </c>
      <c r="I169" s="5" t="str">
        <f t="shared" si="8"/>
        <v>Okay</v>
      </c>
    </row>
    <row r="170" spans="1:9" x14ac:dyDescent="0.25">
      <c r="A170" s="4">
        <v>31</v>
      </c>
      <c r="B170" s="4">
        <v>4</v>
      </c>
      <c r="C170" s="4">
        <v>50000</v>
      </c>
      <c r="D170" s="4" t="str">
        <f>IF(OR(A170&lt;$O$3, A170&gt;$P$3), "Outlier", "Okay")</f>
        <v>Okay</v>
      </c>
      <c r="E170" s="4" t="str">
        <f>IF(OR(B170&lt;$O$4, B170&gt;$P$4), "Outlier", "Okay")</f>
        <v>Okay</v>
      </c>
      <c r="F170" s="4" t="str">
        <f>IF(OR(C170&lt;$O$5, C170&gt;$P$5), "Outlier", "Okay")</f>
        <v>Okay</v>
      </c>
      <c r="G170" s="5" t="str">
        <f t="shared" si="6"/>
        <v>Okay</v>
      </c>
      <c r="H170" s="5" t="str">
        <f t="shared" si="7"/>
        <v>Okay</v>
      </c>
      <c r="I170" s="5" t="str">
        <f t="shared" si="8"/>
        <v>Okay</v>
      </c>
    </row>
    <row r="171" spans="1:9" x14ac:dyDescent="0.25">
      <c r="A171" s="4">
        <v>34</v>
      </c>
      <c r="B171" s="4">
        <v>9</v>
      </c>
      <c r="C171" s="4">
        <v>105000</v>
      </c>
      <c r="D171" s="4" t="str">
        <f>IF(OR(A171&lt;$O$3, A171&gt;$P$3), "Outlier", "Okay")</f>
        <v>Okay</v>
      </c>
      <c r="E171" s="4" t="str">
        <f>IF(OR(B171&lt;$O$4, B171&gt;$P$4), "Outlier", "Okay")</f>
        <v>Okay</v>
      </c>
      <c r="F171" s="4" t="str">
        <f>IF(OR(C171&lt;$O$5, C171&gt;$P$5), "Outlier", "Okay")</f>
        <v>Okay</v>
      </c>
      <c r="G171" s="5" t="str">
        <f t="shared" si="6"/>
        <v>Okay</v>
      </c>
      <c r="H171" s="5" t="str">
        <f t="shared" si="7"/>
        <v>Okay</v>
      </c>
      <c r="I171" s="5" t="str">
        <f t="shared" si="8"/>
        <v>Okay</v>
      </c>
    </row>
    <row r="172" spans="1:9" x14ac:dyDescent="0.25">
      <c r="A172" s="4">
        <v>50</v>
      </c>
      <c r="B172" s="4">
        <v>20</v>
      </c>
      <c r="C172" s="4">
        <v>180000</v>
      </c>
      <c r="D172" s="4" t="str">
        <f>IF(OR(A172&lt;$O$3, A172&gt;$P$3), "Outlier", "Okay")</f>
        <v>Okay</v>
      </c>
      <c r="E172" s="4" t="str">
        <f>IF(OR(B172&lt;$O$4, B172&gt;$P$4), "Outlier", "Okay")</f>
        <v>Okay</v>
      </c>
      <c r="F172" s="4" t="str">
        <f>IF(OR(C172&lt;$O$5, C172&gt;$P$5), "Outlier", "Okay")</f>
        <v>Okay</v>
      </c>
      <c r="G172" s="5" t="str">
        <f t="shared" si="6"/>
        <v>Okay</v>
      </c>
      <c r="H172" s="5" t="str">
        <f t="shared" si="7"/>
        <v>Okay</v>
      </c>
      <c r="I172" s="5" t="str">
        <f t="shared" si="8"/>
        <v>Okay</v>
      </c>
    </row>
    <row r="173" spans="1:9" x14ac:dyDescent="0.25">
      <c r="A173" s="4">
        <v>29</v>
      </c>
      <c r="B173" s="4">
        <v>2</v>
      </c>
      <c r="C173" s="4">
        <v>40000</v>
      </c>
      <c r="D173" s="4" t="str">
        <f>IF(OR(A173&lt;$O$3, A173&gt;$P$3), "Outlier", "Okay")</f>
        <v>Okay</v>
      </c>
      <c r="E173" s="4" t="str">
        <f>IF(OR(B173&lt;$O$4, B173&gt;$P$4), "Outlier", "Okay")</f>
        <v>Okay</v>
      </c>
      <c r="F173" s="4" t="str">
        <f>IF(OR(C173&lt;$O$5, C173&gt;$P$5), "Outlier", "Okay")</f>
        <v>Okay</v>
      </c>
      <c r="G173" s="5" t="str">
        <f t="shared" si="6"/>
        <v>Okay</v>
      </c>
      <c r="H173" s="5" t="str">
        <f t="shared" si="7"/>
        <v>Okay</v>
      </c>
      <c r="I173" s="5" t="str">
        <f t="shared" si="8"/>
        <v>Okay</v>
      </c>
    </row>
    <row r="174" spans="1:9" x14ac:dyDescent="0.25">
      <c r="A174" s="4">
        <v>43</v>
      </c>
      <c r="B174" s="4">
        <v>16</v>
      </c>
      <c r="C174" s="4">
        <v>140000</v>
      </c>
      <c r="D174" s="4" t="str">
        <f>IF(OR(A174&lt;$O$3, A174&gt;$P$3), "Outlier", "Okay")</f>
        <v>Okay</v>
      </c>
      <c r="E174" s="4" t="str">
        <f>IF(OR(B174&lt;$O$4, B174&gt;$P$4), "Outlier", "Okay")</f>
        <v>Okay</v>
      </c>
      <c r="F174" s="4" t="str">
        <f>IF(OR(C174&lt;$O$5, C174&gt;$P$5), "Outlier", "Okay")</f>
        <v>Okay</v>
      </c>
      <c r="G174" s="5" t="str">
        <f t="shared" si="6"/>
        <v>Okay</v>
      </c>
      <c r="H174" s="5" t="str">
        <f t="shared" si="7"/>
        <v>Okay</v>
      </c>
      <c r="I174" s="5" t="str">
        <f t="shared" si="8"/>
        <v>Okay</v>
      </c>
    </row>
    <row r="175" spans="1:9" x14ac:dyDescent="0.25">
      <c r="A175" s="4">
        <v>26</v>
      </c>
      <c r="B175" s="4">
        <v>1.5</v>
      </c>
      <c r="C175" s="4">
        <v>45000</v>
      </c>
      <c r="D175" s="4" t="str">
        <f>IF(OR(A175&lt;$O$3, A175&gt;$P$3), "Outlier", "Okay")</f>
        <v>Okay</v>
      </c>
      <c r="E175" s="4" t="str">
        <f>IF(OR(B175&lt;$O$4, B175&gt;$P$4), "Outlier", "Okay")</f>
        <v>Okay</v>
      </c>
      <c r="F175" s="4" t="str">
        <f>IF(OR(C175&lt;$O$5, C175&gt;$P$5), "Outlier", "Okay")</f>
        <v>Okay</v>
      </c>
      <c r="G175" s="5" t="str">
        <f t="shared" si="6"/>
        <v>Okay</v>
      </c>
      <c r="H175" s="5" t="str">
        <f t="shared" si="7"/>
        <v>Okay</v>
      </c>
      <c r="I175" s="5" t="str">
        <f t="shared" si="8"/>
        <v>Okay</v>
      </c>
    </row>
    <row r="176" spans="1:9" x14ac:dyDescent="0.25">
      <c r="A176" s="4">
        <v>35</v>
      </c>
      <c r="B176" s="4">
        <v>7</v>
      </c>
      <c r="C176" s="4">
        <v>85000</v>
      </c>
      <c r="D176" s="4" t="str">
        <f>IF(OR(A176&lt;$O$3, A176&gt;$P$3), "Outlier", "Okay")</f>
        <v>Okay</v>
      </c>
      <c r="E176" s="4" t="str">
        <f>IF(OR(B176&lt;$O$4, B176&gt;$P$4), "Outlier", "Okay")</f>
        <v>Okay</v>
      </c>
      <c r="F176" s="4" t="str">
        <f>IF(OR(C176&lt;$O$5, C176&gt;$P$5), "Outlier", "Okay")</f>
        <v>Okay</v>
      </c>
      <c r="G176" s="5" t="str">
        <f t="shared" si="6"/>
        <v>Okay</v>
      </c>
      <c r="H176" s="5" t="str">
        <f t="shared" si="7"/>
        <v>Okay</v>
      </c>
      <c r="I176" s="5" t="str">
        <f t="shared" si="8"/>
        <v>Okay</v>
      </c>
    </row>
    <row r="177" spans="1:9" x14ac:dyDescent="0.25">
      <c r="A177" s="4">
        <v>42</v>
      </c>
      <c r="B177" s="4">
        <v>18</v>
      </c>
      <c r="C177" s="4">
        <v>140000</v>
      </c>
      <c r="D177" s="4" t="str">
        <f>IF(OR(A177&lt;$O$3, A177&gt;$P$3), "Outlier", "Okay")</f>
        <v>Okay</v>
      </c>
      <c r="E177" s="4" t="str">
        <f>IF(OR(B177&lt;$O$4, B177&gt;$P$4), "Outlier", "Okay")</f>
        <v>Okay</v>
      </c>
      <c r="F177" s="4" t="str">
        <f>IF(OR(C177&lt;$O$5, C177&gt;$P$5), "Outlier", "Okay")</f>
        <v>Okay</v>
      </c>
      <c r="G177" s="5" t="str">
        <f t="shared" si="6"/>
        <v>Okay</v>
      </c>
      <c r="H177" s="5" t="str">
        <f t="shared" si="7"/>
        <v>Okay</v>
      </c>
      <c r="I177" s="5" t="str">
        <f t="shared" si="8"/>
        <v>Okay</v>
      </c>
    </row>
    <row r="178" spans="1:9" x14ac:dyDescent="0.25">
      <c r="A178" s="4">
        <v>31</v>
      </c>
      <c r="B178" s="4">
        <v>4</v>
      </c>
      <c r="C178" s="4">
        <v>50000</v>
      </c>
      <c r="D178" s="4" t="str">
        <f>IF(OR(A178&lt;$O$3, A178&gt;$P$3), "Outlier", "Okay")</f>
        <v>Okay</v>
      </c>
      <c r="E178" s="4" t="str">
        <f>IF(OR(B178&lt;$O$4, B178&gt;$P$4), "Outlier", "Okay")</f>
        <v>Okay</v>
      </c>
      <c r="F178" s="4" t="str">
        <f>IF(OR(C178&lt;$O$5, C178&gt;$P$5), "Outlier", "Okay")</f>
        <v>Okay</v>
      </c>
      <c r="G178" s="5" t="str">
        <f t="shared" si="6"/>
        <v>Okay</v>
      </c>
      <c r="H178" s="5" t="str">
        <f t="shared" si="7"/>
        <v>Okay</v>
      </c>
      <c r="I178" s="5" t="str">
        <f t="shared" si="8"/>
        <v>Okay</v>
      </c>
    </row>
    <row r="179" spans="1:9" x14ac:dyDescent="0.25">
      <c r="A179" s="4">
        <v>38</v>
      </c>
      <c r="B179" s="4">
        <v>10</v>
      </c>
      <c r="C179" s="4">
        <v>80000</v>
      </c>
      <c r="D179" s="4" t="str">
        <f>IF(OR(A179&lt;$O$3, A179&gt;$P$3), "Outlier", "Okay")</f>
        <v>Okay</v>
      </c>
      <c r="E179" s="4" t="str">
        <f>IF(OR(B179&lt;$O$4, B179&gt;$P$4), "Outlier", "Okay")</f>
        <v>Okay</v>
      </c>
      <c r="F179" s="4" t="str">
        <f>IF(OR(C179&lt;$O$5, C179&gt;$P$5), "Outlier", "Okay")</f>
        <v>Okay</v>
      </c>
      <c r="G179" s="5" t="str">
        <f t="shared" si="6"/>
        <v>Okay</v>
      </c>
      <c r="H179" s="5" t="str">
        <f t="shared" si="7"/>
        <v>Okay</v>
      </c>
      <c r="I179" s="5" t="str">
        <f t="shared" si="8"/>
        <v>Okay</v>
      </c>
    </row>
    <row r="180" spans="1:9" x14ac:dyDescent="0.25">
      <c r="A180" s="4">
        <v>46</v>
      </c>
      <c r="B180" s="4">
        <v>20</v>
      </c>
      <c r="C180" s="4">
        <v>170000</v>
      </c>
      <c r="D180" s="4" t="str">
        <f>IF(OR(A180&lt;$O$3, A180&gt;$P$3), "Outlier", "Okay")</f>
        <v>Okay</v>
      </c>
      <c r="E180" s="4" t="str">
        <f>IF(OR(B180&lt;$O$4, B180&gt;$P$4), "Outlier", "Okay")</f>
        <v>Okay</v>
      </c>
      <c r="F180" s="4" t="str">
        <f>IF(OR(C180&lt;$O$5, C180&gt;$P$5), "Outlier", "Okay")</f>
        <v>Okay</v>
      </c>
      <c r="G180" s="5" t="str">
        <f t="shared" si="6"/>
        <v>Okay</v>
      </c>
      <c r="H180" s="5" t="str">
        <f t="shared" si="7"/>
        <v>Okay</v>
      </c>
      <c r="I180" s="5" t="str">
        <f t="shared" si="8"/>
        <v>Okay</v>
      </c>
    </row>
    <row r="181" spans="1:9" x14ac:dyDescent="0.25">
      <c r="A181" s="4">
        <v>29</v>
      </c>
      <c r="B181" s="4">
        <v>2</v>
      </c>
      <c r="C181" s="4">
        <v>40000</v>
      </c>
      <c r="D181" s="4" t="str">
        <f>IF(OR(A181&lt;$O$3, A181&gt;$P$3), "Outlier", "Okay")</f>
        <v>Okay</v>
      </c>
      <c r="E181" s="4" t="str">
        <f>IF(OR(B181&lt;$O$4, B181&gt;$P$4), "Outlier", "Okay")</f>
        <v>Okay</v>
      </c>
      <c r="F181" s="4" t="str">
        <f>IF(OR(C181&lt;$O$5, C181&gt;$P$5), "Outlier", "Okay")</f>
        <v>Okay</v>
      </c>
      <c r="G181" s="5" t="str">
        <f t="shared" si="6"/>
        <v>Okay</v>
      </c>
      <c r="H181" s="5" t="str">
        <f t="shared" si="7"/>
        <v>Okay</v>
      </c>
      <c r="I181" s="5" t="str">
        <f t="shared" si="8"/>
        <v>Okay</v>
      </c>
    </row>
    <row r="182" spans="1:9" x14ac:dyDescent="0.25">
      <c r="A182" s="4">
        <v>37</v>
      </c>
      <c r="B182" s="4">
        <v>9</v>
      </c>
      <c r="C182" s="4">
        <v>105000</v>
      </c>
      <c r="D182" s="4" t="str">
        <f>IF(OR(A182&lt;$O$3, A182&gt;$P$3), "Outlier", "Okay")</f>
        <v>Okay</v>
      </c>
      <c r="E182" s="4" t="str">
        <f>IF(OR(B182&lt;$O$4, B182&gt;$P$4), "Outlier", "Okay")</f>
        <v>Okay</v>
      </c>
      <c r="F182" s="4" t="str">
        <f>IF(OR(C182&lt;$O$5, C182&gt;$P$5), "Outlier", "Okay")</f>
        <v>Okay</v>
      </c>
      <c r="G182" s="5" t="str">
        <f t="shared" si="6"/>
        <v>Okay</v>
      </c>
      <c r="H182" s="5" t="str">
        <f t="shared" si="7"/>
        <v>Okay</v>
      </c>
      <c r="I182" s="5" t="str">
        <f t="shared" si="8"/>
        <v>Okay</v>
      </c>
    </row>
    <row r="183" spans="1:9" x14ac:dyDescent="0.25">
      <c r="A183" s="4">
        <v>44</v>
      </c>
      <c r="B183" s="4">
        <v>15</v>
      </c>
      <c r="C183" s="4">
        <v>145000</v>
      </c>
      <c r="D183" s="4" t="str">
        <f>IF(OR(A183&lt;$O$3, A183&gt;$P$3), "Outlier", "Okay")</f>
        <v>Okay</v>
      </c>
      <c r="E183" s="4" t="str">
        <f>IF(OR(B183&lt;$O$4, B183&gt;$P$4), "Outlier", "Okay")</f>
        <v>Okay</v>
      </c>
      <c r="F183" s="4" t="str">
        <f>IF(OR(C183&lt;$O$5, C183&gt;$P$5), "Outlier", "Okay")</f>
        <v>Okay</v>
      </c>
      <c r="G183" s="5" t="str">
        <f t="shared" si="6"/>
        <v>Okay</v>
      </c>
      <c r="H183" s="5" t="str">
        <f t="shared" si="7"/>
        <v>Okay</v>
      </c>
      <c r="I183" s="5" t="str">
        <f t="shared" si="8"/>
        <v>Okay</v>
      </c>
    </row>
    <row r="184" spans="1:9" x14ac:dyDescent="0.25">
      <c r="A184" s="4">
        <v>27</v>
      </c>
      <c r="B184" s="4">
        <v>2</v>
      </c>
      <c r="C184" s="4">
        <v>40000</v>
      </c>
      <c r="D184" s="4" t="str">
        <f>IF(OR(A184&lt;$O$3, A184&gt;$P$3), "Outlier", "Okay")</f>
        <v>Okay</v>
      </c>
      <c r="E184" s="4" t="str">
        <f>IF(OR(B184&lt;$O$4, B184&gt;$P$4), "Outlier", "Okay")</f>
        <v>Okay</v>
      </c>
      <c r="F184" s="4" t="str">
        <f>IF(OR(C184&lt;$O$5, C184&gt;$P$5), "Outlier", "Okay")</f>
        <v>Okay</v>
      </c>
      <c r="G184" s="5" t="str">
        <f t="shared" si="6"/>
        <v>Okay</v>
      </c>
      <c r="H184" s="5" t="str">
        <f t="shared" si="7"/>
        <v>Okay</v>
      </c>
      <c r="I184" s="5" t="str">
        <f t="shared" si="8"/>
        <v>Okay</v>
      </c>
    </row>
    <row r="185" spans="1:9" x14ac:dyDescent="0.25">
      <c r="A185" s="4">
        <v>36</v>
      </c>
      <c r="B185" s="4">
        <v>8</v>
      </c>
      <c r="C185" s="4">
        <v>85000</v>
      </c>
      <c r="D185" s="4" t="str">
        <f>IF(OR(A185&lt;$O$3, A185&gt;$P$3), "Outlier", "Okay")</f>
        <v>Okay</v>
      </c>
      <c r="E185" s="4" t="str">
        <f>IF(OR(B185&lt;$O$4, B185&gt;$P$4), "Outlier", "Okay")</f>
        <v>Okay</v>
      </c>
      <c r="F185" s="4" t="str">
        <f>IF(OR(C185&lt;$O$5, C185&gt;$P$5), "Outlier", "Okay")</f>
        <v>Okay</v>
      </c>
      <c r="G185" s="5" t="str">
        <f t="shared" si="6"/>
        <v>Okay</v>
      </c>
      <c r="H185" s="5" t="str">
        <f t="shared" si="7"/>
        <v>Okay</v>
      </c>
      <c r="I185" s="5" t="str">
        <f t="shared" si="8"/>
        <v>Okay</v>
      </c>
    </row>
    <row r="186" spans="1:9" x14ac:dyDescent="0.25">
      <c r="A186" s="4">
        <v>43</v>
      </c>
      <c r="B186" s="4">
        <v>14</v>
      </c>
      <c r="C186" s="4">
        <v>130000</v>
      </c>
      <c r="D186" s="4" t="str">
        <f>IF(OR(A186&lt;$O$3, A186&gt;$P$3), "Outlier", "Okay")</f>
        <v>Okay</v>
      </c>
      <c r="E186" s="4" t="str">
        <f>IF(OR(B186&lt;$O$4, B186&gt;$P$4), "Outlier", "Okay")</f>
        <v>Okay</v>
      </c>
      <c r="F186" s="4" t="str">
        <f>IF(OR(C186&lt;$O$5, C186&gt;$P$5), "Outlier", "Okay")</f>
        <v>Okay</v>
      </c>
      <c r="G186" s="5" t="str">
        <f t="shared" si="6"/>
        <v>Okay</v>
      </c>
      <c r="H186" s="5" t="str">
        <f t="shared" si="7"/>
        <v>Okay</v>
      </c>
      <c r="I186" s="5" t="str">
        <f t="shared" si="8"/>
        <v>Okay</v>
      </c>
    </row>
    <row r="187" spans="1:9" x14ac:dyDescent="0.25">
      <c r="A187" s="4">
        <v>33</v>
      </c>
      <c r="B187" s="4">
        <v>6</v>
      </c>
      <c r="C187" s="4">
        <v>95000</v>
      </c>
      <c r="D187" s="4" t="str">
        <f>IF(OR(A187&lt;$O$3, A187&gt;$P$3), "Outlier", "Okay")</f>
        <v>Okay</v>
      </c>
      <c r="E187" s="4" t="str">
        <f>IF(OR(B187&lt;$O$4, B187&gt;$P$4), "Outlier", "Okay")</f>
        <v>Okay</v>
      </c>
      <c r="F187" s="4" t="str">
        <f>IF(OR(C187&lt;$O$5, C187&gt;$P$5), "Outlier", "Okay")</f>
        <v>Okay</v>
      </c>
      <c r="G187" s="5" t="str">
        <f t="shared" si="6"/>
        <v>Okay</v>
      </c>
      <c r="H187" s="5" t="str">
        <f t="shared" si="7"/>
        <v>Okay</v>
      </c>
      <c r="I187" s="5" t="str">
        <f t="shared" si="8"/>
        <v>Okay</v>
      </c>
    </row>
    <row r="188" spans="1:9" x14ac:dyDescent="0.25">
      <c r="A188" s="4">
        <v>34</v>
      </c>
      <c r="B188" s="4">
        <v>9</v>
      </c>
      <c r="C188" s="4">
        <v>100000</v>
      </c>
      <c r="D188" s="4" t="str">
        <f>IF(OR(A188&lt;$O$3, A188&gt;$P$3), "Outlier", "Okay")</f>
        <v>Okay</v>
      </c>
      <c r="E188" s="4" t="str">
        <f>IF(OR(B188&lt;$O$4, B188&gt;$P$4), "Outlier", "Okay")</f>
        <v>Okay</v>
      </c>
      <c r="F188" s="4" t="str">
        <f>IF(OR(C188&lt;$O$5, C188&gt;$P$5), "Outlier", "Okay")</f>
        <v>Okay</v>
      </c>
      <c r="G188" s="5" t="str">
        <f t="shared" si="6"/>
        <v>Okay</v>
      </c>
      <c r="H188" s="5" t="str">
        <f t="shared" si="7"/>
        <v>Okay</v>
      </c>
      <c r="I188" s="5" t="str">
        <f t="shared" si="8"/>
        <v>Okay</v>
      </c>
    </row>
    <row r="189" spans="1:9" x14ac:dyDescent="0.25">
      <c r="A189" s="4">
        <v>50</v>
      </c>
      <c r="B189" s="4">
        <v>22</v>
      </c>
      <c r="C189" s="4">
        <v>180000</v>
      </c>
      <c r="D189" s="4" t="str">
        <f>IF(OR(A189&lt;$O$3, A189&gt;$P$3), "Outlier", "Okay")</f>
        <v>Okay</v>
      </c>
      <c r="E189" s="4" t="str">
        <f>IF(OR(B189&lt;$O$4, B189&gt;$P$4), "Outlier", "Okay")</f>
        <v>Okay</v>
      </c>
      <c r="F189" s="4" t="str">
        <f>IF(OR(C189&lt;$O$5, C189&gt;$P$5), "Outlier", "Okay")</f>
        <v>Okay</v>
      </c>
      <c r="G189" s="5" t="str">
        <f t="shared" si="6"/>
        <v>Okay</v>
      </c>
      <c r="H189" s="5" t="str">
        <f t="shared" si="7"/>
        <v>Okay</v>
      </c>
      <c r="I189" s="5" t="str">
        <f t="shared" si="8"/>
        <v>Okay</v>
      </c>
    </row>
    <row r="190" spans="1:9" x14ac:dyDescent="0.25">
      <c r="A190" s="4">
        <v>28</v>
      </c>
      <c r="B190" s="4">
        <v>1.5</v>
      </c>
      <c r="C190" s="4">
        <v>35000</v>
      </c>
      <c r="D190" s="4" t="str">
        <f>IF(OR(A190&lt;$O$3, A190&gt;$P$3), "Outlier", "Okay")</f>
        <v>Okay</v>
      </c>
      <c r="E190" s="4" t="str">
        <f>IF(OR(B190&lt;$O$4, B190&gt;$P$4), "Outlier", "Okay")</f>
        <v>Okay</v>
      </c>
      <c r="F190" s="4" t="str">
        <f>IF(OR(C190&lt;$O$5, C190&gt;$P$5), "Outlier", "Okay")</f>
        <v>Okay</v>
      </c>
      <c r="G190" s="5" t="str">
        <f t="shared" si="6"/>
        <v>Okay</v>
      </c>
      <c r="H190" s="5" t="str">
        <f t="shared" si="7"/>
        <v>Okay</v>
      </c>
      <c r="I190" s="5" t="str">
        <f t="shared" si="8"/>
        <v>Okay</v>
      </c>
    </row>
    <row r="191" spans="1:9" x14ac:dyDescent="0.25">
      <c r="A191" s="4">
        <v>39</v>
      </c>
      <c r="B191" s="4">
        <v>12</v>
      </c>
      <c r="C191" s="4">
        <v>95000</v>
      </c>
      <c r="D191" s="4" t="str">
        <f>IF(OR(A191&lt;$O$3, A191&gt;$P$3), "Outlier", "Okay")</f>
        <v>Okay</v>
      </c>
      <c r="E191" s="4" t="str">
        <f>IF(OR(B191&lt;$O$4, B191&gt;$P$4), "Outlier", "Okay")</f>
        <v>Okay</v>
      </c>
      <c r="F191" s="4" t="str">
        <f>IF(OR(C191&lt;$O$5, C191&gt;$P$5), "Outlier", "Okay")</f>
        <v>Okay</v>
      </c>
      <c r="G191" s="5" t="str">
        <f t="shared" si="6"/>
        <v>Okay</v>
      </c>
      <c r="H191" s="5" t="str">
        <f t="shared" si="7"/>
        <v>Okay</v>
      </c>
      <c r="I191" s="5" t="str">
        <f t="shared" si="8"/>
        <v>Okay</v>
      </c>
    </row>
    <row r="192" spans="1:9" x14ac:dyDescent="0.25">
      <c r="A192" s="4">
        <v>47</v>
      </c>
      <c r="B192" s="4">
        <v>19</v>
      </c>
      <c r="C192" s="4">
        <v>170000</v>
      </c>
      <c r="D192" s="4" t="str">
        <f>IF(OR(A192&lt;$O$3, A192&gt;$P$3), "Outlier", "Okay")</f>
        <v>Okay</v>
      </c>
      <c r="E192" s="4" t="str">
        <f>IF(OR(B192&lt;$O$4, B192&gt;$P$4), "Outlier", "Okay")</f>
        <v>Okay</v>
      </c>
      <c r="F192" s="4" t="str">
        <f>IF(OR(C192&lt;$O$5, C192&gt;$P$5), "Outlier", "Okay")</f>
        <v>Okay</v>
      </c>
      <c r="G192" s="5" t="str">
        <f t="shared" si="6"/>
        <v>Okay</v>
      </c>
      <c r="H192" s="5" t="str">
        <f t="shared" si="7"/>
        <v>Okay</v>
      </c>
      <c r="I192" s="5" t="str">
        <f t="shared" si="8"/>
        <v>Okay</v>
      </c>
    </row>
    <row r="193" spans="1:9" x14ac:dyDescent="0.25">
      <c r="A193" s="4">
        <v>30</v>
      </c>
      <c r="B193" s="4">
        <v>3</v>
      </c>
      <c r="C193" s="4">
        <v>45000</v>
      </c>
      <c r="D193" s="4" t="str">
        <f>IF(OR(A193&lt;$O$3, A193&gt;$P$3), "Outlier", "Okay")</f>
        <v>Okay</v>
      </c>
      <c r="E193" s="4" t="str">
        <f>IF(OR(B193&lt;$O$4, B193&gt;$P$4), "Outlier", "Okay")</f>
        <v>Okay</v>
      </c>
      <c r="F193" s="4" t="str">
        <f>IF(OR(C193&lt;$O$5, C193&gt;$P$5), "Outlier", "Okay")</f>
        <v>Okay</v>
      </c>
      <c r="G193" s="5" t="str">
        <f t="shared" si="6"/>
        <v>Okay</v>
      </c>
      <c r="H193" s="5" t="str">
        <f t="shared" si="7"/>
        <v>Okay</v>
      </c>
      <c r="I193" s="5" t="str">
        <f t="shared" si="8"/>
        <v>Okay</v>
      </c>
    </row>
    <row r="194" spans="1:9" x14ac:dyDescent="0.25">
      <c r="A194" s="4">
        <v>34</v>
      </c>
      <c r="B194" s="4">
        <v>7</v>
      </c>
      <c r="C194" s="4">
        <v>95000</v>
      </c>
      <c r="D194" s="4" t="str">
        <f>IF(OR(A194&lt;$O$3, A194&gt;$P$3), "Outlier", "Okay")</f>
        <v>Okay</v>
      </c>
      <c r="E194" s="4" t="str">
        <f>IF(OR(B194&lt;$O$4, B194&gt;$P$4), "Outlier", "Okay")</f>
        <v>Okay</v>
      </c>
      <c r="F194" s="4" t="str">
        <f>IF(OR(C194&lt;$O$5, C194&gt;$P$5), "Outlier", "Okay")</f>
        <v>Okay</v>
      </c>
      <c r="G194" s="5" t="str">
        <f t="shared" ref="G194:G257" si="9">IF(B194&gt;A194, "Inconsistent", "Okay")</f>
        <v>Okay</v>
      </c>
      <c r="H194" s="5" t="str">
        <f t="shared" ref="H194:H257" si="10">IF(A194&lt;18, "Inconsistent", "Okay")</f>
        <v>Okay</v>
      </c>
      <c r="I194" s="5" t="str">
        <f t="shared" ref="I194:I257" si="11">IF(B194&lt;0,"Inconsistent", "Okay")</f>
        <v>Okay</v>
      </c>
    </row>
    <row r="195" spans="1:9" x14ac:dyDescent="0.25">
      <c r="A195" s="4">
        <v>40</v>
      </c>
      <c r="B195" s="4">
        <v>13</v>
      </c>
      <c r="C195" s="4">
        <v>120000</v>
      </c>
      <c r="D195" s="4" t="str">
        <f>IF(OR(A195&lt;$O$3, A195&gt;$P$3), "Outlier", "Okay")</f>
        <v>Okay</v>
      </c>
      <c r="E195" s="4" t="str">
        <f>IF(OR(B195&lt;$O$4, B195&gt;$P$4), "Outlier", "Okay")</f>
        <v>Okay</v>
      </c>
      <c r="F195" s="4" t="str">
        <f>IF(OR(C195&lt;$O$5, C195&gt;$P$5), "Outlier", "Okay")</f>
        <v>Okay</v>
      </c>
      <c r="G195" s="5" t="str">
        <f t="shared" si="9"/>
        <v>Okay</v>
      </c>
      <c r="H195" s="5" t="str">
        <f t="shared" si="10"/>
        <v>Okay</v>
      </c>
      <c r="I195" s="5" t="str">
        <f t="shared" si="11"/>
        <v>Okay</v>
      </c>
    </row>
    <row r="196" spans="1:9" x14ac:dyDescent="0.25">
      <c r="A196" s="4">
        <v>41</v>
      </c>
      <c r="B196" s="4">
        <v>11</v>
      </c>
      <c r="C196" s="4">
        <v>90000</v>
      </c>
      <c r="D196" s="4" t="str">
        <f>IF(OR(A196&lt;$O$3, A196&gt;$P$3), "Outlier", "Okay")</f>
        <v>Okay</v>
      </c>
      <c r="E196" s="4" t="str">
        <f>IF(OR(B196&lt;$O$4, B196&gt;$P$4), "Outlier", "Okay")</f>
        <v>Okay</v>
      </c>
      <c r="F196" s="4" t="str">
        <f>IF(OR(C196&lt;$O$5, C196&gt;$P$5), "Outlier", "Okay")</f>
        <v>Okay</v>
      </c>
      <c r="G196" s="5" t="str">
        <f t="shared" si="9"/>
        <v>Okay</v>
      </c>
      <c r="H196" s="5" t="str">
        <f t="shared" si="10"/>
        <v>Okay</v>
      </c>
      <c r="I196" s="5" t="str">
        <f t="shared" si="11"/>
        <v>Okay</v>
      </c>
    </row>
    <row r="197" spans="1:9" x14ac:dyDescent="0.25">
      <c r="A197" s="4">
        <v>45</v>
      </c>
      <c r="B197" s="4">
        <v>17</v>
      </c>
      <c r="C197" s="4">
        <v>155000</v>
      </c>
      <c r="D197" s="4" t="str">
        <f>IF(OR(A197&lt;$O$3, A197&gt;$P$3), "Outlier", "Okay")</f>
        <v>Okay</v>
      </c>
      <c r="E197" s="4" t="str">
        <f>IF(OR(B197&lt;$O$4, B197&gt;$P$4), "Outlier", "Okay")</f>
        <v>Okay</v>
      </c>
      <c r="F197" s="4" t="str">
        <f>IF(OR(C197&lt;$O$5, C197&gt;$P$5), "Outlier", "Okay")</f>
        <v>Okay</v>
      </c>
      <c r="G197" s="5" t="str">
        <f t="shared" si="9"/>
        <v>Okay</v>
      </c>
      <c r="H197" s="5" t="str">
        <f t="shared" si="10"/>
        <v>Okay</v>
      </c>
      <c r="I197" s="5" t="str">
        <f t="shared" si="11"/>
        <v>Okay</v>
      </c>
    </row>
    <row r="198" spans="1:9" x14ac:dyDescent="0.25">
      <c r="A198" s="4">
        <v>32</v>
      </c>
      <c r="B198" s="4">
        <v>5</v>
      </c>
      <c r="C198" s="4">
        <v>55000</v>
      </c>
      <c r="D198" s="4" t="str">
        <f>IF(OR(A198&lt;$O$3, A198&gt;$P$3), "Outlier", "Okay")</f>
        <v>Okay</v>
      </c>
      <c r="E198" s="4" t="str">
        <f>IF(OR(B198&lt;$O$4, B198&gt;$P$4), "Outlier", "Okay")</f>
        <v>Okay</v>
      </c>
      <c r="F198" s="4" t="str">
        <f>IF(OR(C198&lt;$O$5, C198&gt;$P$5), "Outlier", "Okay")</f>
        <v>Okay</v>
      </c>
      <c r="G198" s="5" t="str">
        <f t="shared" si="9"/>
        <v>Okay</v>
      </c>
      <c r="H198" s="5" t="str">
        <f t="shared" si="10"/>
        <v>Okay</v>
      </c>
      <c r="I198" s="5" t="str">
        <f t="shared" si="11"/>
        <v>Okay</v>
      </c>
    </row>
    <row r="199" spans="1:9" x14ac:dyDescent="0.25">
      <c r="A199" s="4">
        <v>35</v>
      </c>
      <c r="B199" s="4">
        <v>9</v>
      </c>
      <c r="C199" s="4">
        <v>110000</v>
      </c>
      <c r="D199" s="4" t="str">
        <f>IF(OR(A199&lt;$O$3, A199&gt;$P$3), "Outlier", "Okay")</f>
        <v>Okay</v>
      </c>
      <c r="E199" s="4" t="str">
        <f>IF(OR(B199&lt;$O$4, B199&gt;$P$4), "Outlier", "Okay")</f>
        <v>Okay</v>
      </c>
      <c r="F199" s="4" t="str">
        <f>IF(OR(C199&lt;$O$5, C199&gt;$P$5), "Outlier", "Okay")</f>
        <v>Okay</v>
      </c>
      <c r="G199" s="5" t="str">
        <f t="shared" si="9"/>
        <v>Okay</v>
      </c>
      <c r="H199" s="5" t="str">
        <f t="shared" si="10"/>
        <v>Okay</v>
      </c>
      <c r="I199" s="5" t="str">
        <f t="shared" si="11"/>
        <v>Okay</v>
      </c>
    </row>
    <row r="200" spans="1:9" x14ac:dyDescent="0.25">
      <c r="A200" s="4">
        <v>49</v>
      </c>
      <c r="B200" s="4">
        <v>21</v>
      </c>
      <c r="C200" s="4">
        <v>180000</v>
      </c>
      <c r="D200" s="4" t="str">
        <f>IF(OR(A200&lt;$O$3, A200&gt;$P$3), "Outlier", "Okay")</f>
        <v>Okay</v>
      </c>
      <c r="E200" s="4" t="str">
        <f>IF(OR(B200&lt;$O$4, B200&gt;$P$4), "Outlier", "Okay")</f>
        <v>Okay</v>
      </c>
      <c r="F200" s="4" t="str">
        <f>IF(OR(C200&lt;$O$5, C200&gt;$P$5), "Outlier", "Okay")</f>
        <v>Okay</v>
      </c>
      <c r="G200" s="5" t="str">
        <f t="shared" si="9"/>
        <v>Okay</v>
      </c>
      <c r="H200" s="5" t="str">
        <f t="shared" si="10"/>
        <v>Okay</v>
      </c>
      <c r="I200" s="5" t="str">
        <f t="shared" si="11"/>
        <v>Okay</v>
      </c>
    </row>
    <row r="201" spans="1:9" x14ac:dyDescent="0.25">
      <c r="A201" s="4">
        <v>30</v>
      </c>
      <c r="B201" s="4">
        <v>3</v>
      </c>
      <c r="C201" s="4">
        <v>45000</v>
      </c>
      <c r="D201" s="4" t="str">
        <f>IF(OR(A201&lt;$O$3, A201&gt;$P$3), "Outlier", "Okay")</f>
        <v>Okay</v>
      </c>
      <c r="E201" s="4" t="str">
        <f>IF(OR(B201&lt;$O$4, B201&gt;$P$4), "Outlier", "Okay")</f>
        <v>Okay</v>
      </c>
      <c r="F201" s="4" t="str">
        <f>IF(OR(C201&lt;$O$5, C201&gt;$P$5), "Outlier", "Okay")</f>
        <v>Okay</v>
      </c>
      <c r="G201" s="5" t="str">
        <f t="shared" si="9"/>
        <v>Okay</v>
      </c>
      <c r="H201" s="5" t="str">
        <f t="shared" si="10"/>
        <v>Okay</v>
      </c>
      <c r="I201" s="5" t="str">
        <f t="shared" si="11"/>
        <v>Okay</v>
      </c>
    </row>
    <row r="202" spans="1:9" x14ac:dyDescent="0.25">
      <c r="A202" s="4">
        <v>44</v>
      </c>
      <c r="B202" s="4">
        <v>16</v>
      </c>
      <c r="C202" s="4">
        <v>130000</v>
      </c>
      <c r="D202" s="4" t="str">
        <f>IF(OR(A202&lt;$O$3, A202&gt;$P$3), "Outlier", "Okay")</f>
        <v>Okay</v>
      </c>
      <c r="E202" s="4" t="str">
        <f>IF(OR(B202&lt;$O$4, B202&gt;$P$4), "Outlier", "Okay")</f>
        <v>Okay</v>
      </c>
      <c r="F202" s="4" t="str">
        <f>IF(OR(C202&lt;$O$5, C202&gt;$P$5), "Outlier", "Okay")</f>
        <v>Okay</v>
      </c>
      <c r="G202" s="5" t="str">
        <f t="shared" si="9"/>
        <v>Okay</v>
      </c>
      <c r="H202" s="5" t="str">
        <f t="shared" si="10"/>
        <v>Okay</v>
      </c>
      <c r="I202" s="5" t="str">
        <f t="shared" si="11"/>
        <v>Okay</v>
      </c>
    </row>
    <row r="203" spans="1:9" x14ac:dyDescent="0.25">
      <c r="A203" s="4">
        <v>27</v>
      </c>
      <c r="B203" s="4">
        <v>1.5</v>
      </c>
      <c r="C203" s="4">
        <v>45000</v>
      </c>
      <c r="D203" s="4" t="str">
        <f>IF(OR(A203&lt;$O$3, A203&gt;$P$3), "Outlier", "Okay")</f>
        <v>Okay</v>
      </c>
      <c r="E203" s="4" t="str">
        <f>IF(OR(B203&lt;$O$4, B203&gt;$P$4), "Outlier", "Okay")</f>
        <v>Okay</v>
      </c>
      <c r="F203" s="4" t="str">
        <f>IF(OR(C203&lt;$O$5, C203&gt;$P$5), "Outlier", "Okay")</f>
        <v>Okay</v>
      </c>
      <c r="G203" s="5" t="str">
        <f t="shared" si="9"/>
        <v>Okay</v>
      </c>
      <c r="H203" s="5" t="str">
        <f t="shared" si="10"/>
        <v>Okay</v>
      </c>
      <c r="I203" s="5" t="str">
        <f t="shared" si="11"/>
        <v>Okay</v>
      </c>
    </row>
    <row r="204" spans="1:9" x14ac:dyDescent="0.25">
      <c r="A204" s="4">
        <v>36</v>
      </c>
      <c r="B204" s="4">
        <v>7</v>
      </c>
      <c r="C204" s="4">
        <v>90000</v>
      </c>
      <c r="D204" s="4" t="str">
        <f>IF(OR(A204&lt;$O$3, A204&gt;$P$3), "Outlier", "Okay")</f>
        <v>Okay</v>
      </c>
      <c r="E204" s="4" t="str">
        <f>IF(OR(B204&lt;$O$4, B204&gt;$P$4), "Outlier", "Okay")</f>
        <v>Okay</v>
      </c>
      <c r="F204" s="4" t="str">
        <f>IF(OR(C204&lt;$O$5, C204&gt;$P$5), "Outlier", "Okay")</f>
        <v>Okay</v>
      </c>
      <c r="G204" s="5" t="str">
        <f t="shared" si="9"/>
        <v>Okay</v>
      </c>
      <c r="H204" s="5" t="str">
        <f t="shared" si="10"/>
        <v>Okay</v>
      </c>
      <c r="I204" s="5" t="str">
        <f t="shared" si="11"/>
        <v>Okay</v>
      </c>
    </row>
    <row r="205" spans="1:9" x14ac:dyDescent="0.25">
      <c r="A205" s="4">
        <v>41</v>
      </c>
      <c r="B205" s="4">
        <v>17</v>
      </c>
      <c r="C205" s="4">
        <v>160000</v>
      </c>
      <c r="D205" s="4" t="str">
        <f>IF(OR(A205&lt;$O$3, A205&gt;$P$3), "Outlier", "Okay")</f>
        <v>Okay</v>
      </c>
      <c r="E205" s="4" t="str">
        <f>IF(OR(B205&lt;$O$4, B205&gt;$P$4), "Outlier", "Okay")</f>
        <v>Okay</v>
      </c>
      <c r="F205" s="4" t="str">
        <f>IF(OR(C205&lt;$O$5, C205&gt;$P$5), "Outlier", "Okay")</f>
        <v>Okay</v>
      </c>
      <c r="G205" s="5" t="str">
        <f t="shared" si="9"/>
        <v>Okay</v>
      </c>
      <c r="H205" s="5" t="str">
        <f t="shared" si="10"/>
        <v>Okay</v>
      </c>
      <c r="I205" s="5" t="str">
        <f t="shared" si="11"/>
        <v>Okay</v>
      </c>
    </row>
    <row r="206" spans="1:9" x14ac:dyDescent="0.25">
      <c r="A206" s="4">
        <v>31</v>
      </c>
      <c r="B206" s="4">
        <v>4</v>
      </c>
      <c r="C206" s="4">
        <v>50000</v>
      </c>
      <c r="D206" s="4" t="str">
        <f>IF(OR(A206&lt;$O$3, A206&gt;$P$3), "Outlier", "Okay")</f>
        <v>Okay</v>
      </c>
      <c r="E206" s="4" t="str">
        <f>IF(OR(B206&lt;$O$4, B206&gt;$P$4), "Outlier", "Okay")</f>
        <v>Okay</v>
      </c>
      <c r="F206" s="4" t="str">
        <f>IF(OR(C206&lt;$O$5, C206&gt;$P$5), "Outlier", "Okay")</f>
        <v>Okay</v>
      </c>
      <c r="G206" s="5" t="str">
        <f t="shared" si="9"/>
        <v>Okay</v>
      </c>
      <c r="H206" s="5" t="str">
        <f t="shared" si="10"/>
        <v>Okay</v>
      </c>
      <c r="I206" s="5" t="str">
        <f t="shared" si="11"/>
        <v>Okay</v>
      </c>
    </row>
    <row r="207" spans="1:9" x14ac:dyDescent="0.25">
      <c r="A207" s="4">
        <v>39</v>
      </c>
      <c r="B207" s="4">
        <v>10</v>
      </c>
      <c r="C207" s="4">
        <v>120000</v>
      </c>
      <c r="D207" s="4" t="str">
        <f>IF(OR(A207&lt;$O$3, A207&gt;$P$3), "Outlier", "Okay")</f>
        <v>Okay</v>
      </c>
      <c r="E207" s="4" t="str">
        <f>IF(OR(B207&lt;$O$4, B207&gt;$P$4), "Outlier", "Okay")</f>
        <v>Okay</v>
      </c>
      <c r="F207" s="4" t="str">
        <f>IF(OR(C207&lt;$O$5, C207&gt;$P$5), "Outlier", "Okay")</f>
        <v>Okay</v>
      </c>
      <c r="G207" s="5" t="str">
        <f t="shared" si="9"/>
        <v>Okay</v>
      </c>
      <c r="H207" s="5" t="str">
        <f t="shared" si="10"/>
        <v>Okay</v>
      </c>
      <c r="I207" s="5" t="str">
        <f t="shared" si="11"/>
        <v>Okay</v>
      </c>
    </row>
    <row r="208" spans="1:9" x14ac:dyDescent="0.25">
      <c r="A208" s="4">
        <v>47</v>
      </c>
      <c r="B208" s="4">
        <v>20</v>
      </c>
      <c r="C208" s="4">
        <v>170000</v>
      </c>
      <c r="D208" s="4" t="str">
        <f>IF(OR(A208&lt;$O$3, A208&gt;$P$3), "Outlier", "Okay")</f>
        <v>Okay</v>
      </c>
      <c r="E208" s="4" t="str">
        <f>IF(OR(B208&lt;$O$4, B208&gt;$P$4), "Outlier", "Okay")</f>
        <v>Okay</v>
      </c>
      <c r="F208" s="4" t="str">
        <f>IF(OR(C208&lt;$O$5, C208&gt;$P$5), "Outlier", "Okay")</f>
        <v>Okay</v>
      </c>
      <c r="G208" s="5" t="str">
        <f t="shared" si="9"/>
        <v>Okay</v>
      </c>
      <c r="H208" s="5" t="str">
        <f t="shared" si="10"/>
        <v>Okay</v>
      </c>
      <c r="I208" s="5" t="str">
        <f t="shared" si="11"/>
        <v>Okay</v>
      </c>
    </row>
    <row r="209" spans="1:9" x14ac:dyDescent="0.25">
      <c r="A209" s="4">
        <v>30</v>
      </c>
      <c r="B209" s="4">
        <v>2</v>
      </c>
      <c r="C209" s="4">
        <v>40000</v>
      </c>
      <c r="D209" s="4" t="str">
        <f>IF(OR(A209&lt;$O$3, A209&gt;$P$3), "Outlier", "Okay")</f>
        <v>Okay</v>
      </c>
      <c r="E209" s="4" t="str">
        <f>IF(OR(B209&lt;$O$4, B209&gt;$P$4), "Outlier", "Okay")</f>
        <v>Okay</v>
      </c>
      <c r="F209" s="4" t="str">
        <f>IF(OR(C209&lt;$O$5, C209&gt;$P$5), "Outlier", "Okay")</f>
        <v>Okay</v>
      </c>
      <c r="G209" s="5" t="str">
        <f t="shared" si="9"/>
        <v>Okay</v>
      </c>
      <c r="H209" s="5" t="str">
        <f t="shared" si="10"/>
        <v>Okay</v>
      </c>
      <c r="I209" s="5" t="str">
        <f t="shared" si="11"/>
        <v>Okay</v>
      </c>
    </row>
    <row r="210" spans="1:9" x14ac:dyDescent="0.25">
      <c r="A210" s="4">
        <v>38</v>
      </c>
      <c r="B210" s="4">
        <v>9</v>
      </c>
      <c r="C210" s="4">
        <v>110000</v>
      </c>
      <c r="D210" s="4" t="str">
        <f>IF(OR(A210&lt;$O$3, A210&gt;$P$3), "Outlier", "Okay")</f>
        <v>Okay</v>
      </c>
      <c r="E210" s="4" t="str">
        <f>IF(OR(B210&lt;$O$4, B210&gt;$P$4), "Outlier", "Okay")</f>
        <v>Okay</v>
      </c>
      <c r="F210" s="4" t="str">
        <f>IF(OR(C210&lt;$O$5, C210&gt;$P$5), "Outlier", "Okay")</f>
        <v>Okay</v>
      </c>
      <c r="G210" s="5" t="str">
        <f t="shared" si="9"/>
        <v>Okay</v>
      </c>
      <c r="H210" s="5" t="str">
        <f t="shared" si="10"/>
        <v>Okay</v>
      </c>
      <c r="I210" s="5" t="str">
        <f t="shared" si="11"/>
        <v>Okay</v>
      </c>
    </row>
    <row r="211" spans="1:9" x14ac:dyDescent="0.25">
      <c r="A211" s="4">
        <v>45</v>
      </c>
      <c r="B211" s="4">
        <v>15</v>
      </c>
      <c r="C211" s="4">
        <v>150000</v>
      </c>
      <c r="D211" s="4" t="str">
        <f>IF(OR(A211&lt;$O$3, A211&gt;$P$3), "Outlier", "Okay")</f>
        <v>Okay</v>
      </c>
      <c r="E211" s="4" t="str">
        <f>IF(OR(B211&lt;$O$4, B211&gt;$P$4), "Outlier", "Okay")</f>
        <v>Okay</v>
      </c>
      <c r="F211" s="4" t="str">
        <f>IF(OR(C211&lt;$O$5, C211&gt;$P$5), "Outlier", "Okay")</f>
        <v>Okay</v>
      </c>
      <c r="G211" s="5" t="str">
        <f t="shared" si="9"/>
        <v>Okay</v>
      </c>
      <c r="H211" s="5" t="str">
        <f t="shared" si="10"/>
        <v>Okay</v>
      </c>
      <c r="I211" s="5" t="str">
        <f t="shared" si="11"/>
        <v>Okay</v>
      </c>
    </row>
    <row r="212" spans="1:9" x14ac:dyDescent="0.25">
      <c r="A212" s="4">
        <v>28</v>
      </c>
      <c r="B212" s="4">
        <v>2</v>
      </c>
      <c r="C212" s="4">
        <v>40000</v>
      </c>
      <c r="D212" s="4" t="str">
        <f>IF(OR(A212&lt;$O$3, A212&gt;$P$3), "Outlier", "Okay")</f>
        <v>Okay</v>
      </c>
      <c r="E212" s="4" t="str">
        <f>IF(OR(B212&lt;$O$4, B212&gt;$P$4), "Outlier", "Okay")</f>
        <v>Okay</v>
      </c>
      <c r="F212" s="4" t="str">
        <f>IF(OR(C212&lt;$O$5, C212&gt;$P$5), "Outlier", "Okay")</f>
        <v>Okay</v>
      </c>
      <c r="G212" s="5" t="str">
        <f t="shared" si="9"/>
        <v>Okay</v>
      </c>
      <c r="H212" s="5" t="str">
        <f t="shared" si="10"/>
        <v>Okay</v>
      </c>
      <c r="I212" s="5" t="str">
        <f t="shared" si="11"/>
        <v>Okay</v>
      </c>
    </row>
    <row r="213" spans="1:9" x14ac:dyDescent="0.25">
      <c r="A213" s="4">
        <v>35</v>
      </c>
      <c r="B213" s="4">
        <v>8</v>
      </c>
      <c r="C213" s="4">
        <v>85000</v>
      </c>
      <c r="D213" s="4" t="str">
        <f>IF(OR(A213&lt;$O$3, A213&gt;$P$3), "Outlier", "Okay")</f>
        <v>Okay</v>
      </c>
      <c r="E213" s="4" t="str">
        <f>IF(OR(B213&lt;$O$4, B213&gt;$P$4), "Outlier", "Okay")</f>
        <v>Okay</v>
      </c>
      <c r="F213" s="4" t="str">
        <f>IF(OR(C213&lt;$O$5, C213&gt;$P$5), "Outlier", "Okay")</f>
        <v>Okay</v>
      </c>
      <c r="G213" s="5" t="str">
        <f t="shared" si="9"/>
        <v>Okay</v>
      </c>
      <c r="H213" s="5" t="str">
        <f t="shared" si="10"/>
        <v>Okay</v>
      </c>
      <c r="I213" s="5" t="str">
        <f t="shared" si="11"/>
        <v>Okay</v>
      </c>
    </row>
    <row r="214" spans="1:9" x14ac:dyDescent="0.25">
      <c r="A214" s="4">
        <v>44</v>
      </c>
      <c r="B214" s="4">
        <v>14</v>
      </c>
      <c r="C214" s="4">
        <v>130000</v>
      </c>
      <c r="D214" s="4" t="str">
        <f>IF(OR(A214&lt;$O$3, A214&gt;$P$3), "Outlier", "Okay")</f>
        <v>Okay</v>
      </c>
      <c r="E214" s="4" t="str">
        <f>IF(OR(B214&lt;$O$4, B214&gt;$P$4), "Outlier", "Okay")</f>
        <v>Okay</v>
      </c>
      <c r="F214" s="4" t="str">
        <f>IF(OR(C214&lt;$O$5, C214&gt;$P$5), "Outlier", "Okay")</f>
        <v>Okay</v>
      </c>
      <c r="G214" s="5" t="str">
        <f t="shared" si="9"/>
        <v>Okay</v>
      </c>
      <c r="H214" s="5" t="str">
        <f t="shared" si="10"/>
        <v>Okay</v>
      </c>
      <c r="I214" s="5" t="str">
        <f t="shared" si="11"/>
        <v>Okay</v>
      </c>
    </row>
    <row r="215" spans="1:9" x14ac:dyDescent="0.25">
      <c r="A215" s="4">
        <v>34</v>
      </c>
      <c r="B215" s="4">
        <v>6</v>
      </c>
      <c r="C215" s="4">
        <v>100000</v>
      </c>
      <c r="D215" s="4" t="str">
        <f>IF(OR(A215&lt;$O$3, A215&gt;$P$3), "Outlier", "Okay")</f>
        <v>Okay</v>
      </c>
      <c r="E215" s="4" t="str">
        <f>IF(OR(B215&lt;$O$4, B215&gt;$P$4), "Outlier", "Okay")</f>
        <v>Okay</v>
      </c>
      <c r="F215" s="4" t="str">
        <f>IF(OR(C215&lt;$O$5, C215&gt;$P$5), "Outlier", "Okay")</f>
        <v>Okay</v>
      </c>
      <c r="G215" s="5" t="str">
        <f t="shared" si="9"/>
        <v>Okay</v>
      </c>
      <c r="H215" s="5" t="str">
        <f t="shared" si="10"/>
        <v>Okay</v>
      </c>
      <c r="I215" s="5" t="str">
        <f t="shared" si="11"/>
        <v>Okay</v>
      </c>
    </row>
    <row r="216" spans="1:9" x14ac:dyDescent="0.25">
      <c r="A216" s="4">
        <v>35</v>
      </c>
      <c r="B216" s="4">
        <v>9</v>
      </c>
      <c r="C216" s="4">
        <v>95000</v>
      </c>
      <c r="D216" s="4" t="str">
        <f>IF(OR(A216&lt;$O$3, A216&gt;$P$3), "Outlier", "Okay")</f>
        <v>Okay</v>
      </c>
      <c r="E216" s="4" t="str">
        <f>IF(OR(B216&lt;$O$4, B216&gt;$P$4), "Outlier", "Okay")</f>
        <v>Okay</v>
      </c>
      <c r="F216" s="4" t="str">
        <f>IF(OR(C216&lt;$O$5, C216&gt;$P$5), "Outlier", "Okay")</f>
        <v>Okay</v>
      </c>
      <c r="G216" s="5" t="str">
        <f t="shared" si="9"/>
        <v>Okay</v>
      </c>
      <c r="H216" s="5" t="str">
        <f t="shared" si="10"/>
        <v>Okay</v>
      </c>
      <c r="I216" s="5" t="str">
        <f t="shared" si="11"/>
        <v>Okay</v>
      </c>
    </row>
    <row r="217" spans="1:9" x14ac:dyDescent="0.25">
      <c r="A217" s="4">
        <v>50</v>
      </c>
      <c r="B217" s="4">
        <v>22</v>
      </c>
      <c r="C217" s="4">
        <v>180000</v>
      </c>
      <c r="D217" s="4" t="str">
        <f>IF(OR(A217&lt;$O$3, A217&gt;$P$3), "Outlier", "Okay")</f>
        <v>Okay</v>
      </c>
      <c r="E217" s="4" t="str">
        <f>IF(OR(B217&lt;$O$4, B217&gt;$P$4), "Outlier", "Okay")</f>
        <v>Okay</v>
      </c>
      <c r="F217" s="4" t="str">
        <f>IF(OR(C217&lt;$O$5, C217&gt;$P$5), "Outlier", "Okay")</f>
        <v>Okay</v>
      </c>
      <c r="G217" s="5" t="str">
        <f t="shared" si="9"/>
        <v>Okay</v>
      </c>
      <c r="H217" s="5" t="str">
        <f t="shared" si="10"/>
        <v>Okay</v>
      </c>
      <c r="I217" s="5" t="str">
        <f t="shared" si="11"/>
        <v>Okay</v>
      </c>
    </row>
    <row r="218" spans="1:9" x14ac:dyDescent="0.25">
      <c r="A218" s="4">
        <v>29</v>
      </c>
      <c r="B218" s="4">
        <v>1.5</v>
      </c>
      <c r="C218" s="4">
        <v>35000</v>
      </c>
      <c r="D218" s="4" t="str">
        <f>IF(OR(A218&lt;$O$3, A218&gt;$P$3), "Outlier", "Okay")</f>
        <v>Okay</v>
      </c>
      <c r="E218" s="4" t="str">
        <f>IF(OR(B218&lt;$O$4, B218&gt;$P$4), "Outlier", "Okay")</f>
        <v>Okay</v>
      </c>
      <c r="F218" s="4" t="str">
        <f>IF(OR(C218&lt;$O$5, C218&gt;$P$5), "Outlier", "Okay")</f>
        <v>Okay</v>
      </c>
      <c r="G218" s="5" t="str">
        <f t="shared" si="9"/>
        <v>Okay</v>
      </c>
      <c r="H218" s="5" t="str">
        <f t="shared" si="10"/>
        <v>Okay</v>
      </c>
      <c r="I218" s="5" t="str">
        <f t="shared" si="11"/>
        <v>Okay</v>
      </c>
    </row>
    <row r="219" spans="1:9" x14ac:dyDescent="0.25">
      <c r="A219" s="4">
        <v>40</v>
      </c>
      <c r="B219" s="4">
        <v>12</v>
      </c>
      <c r="C219" s="4">
        <v>100000</v>
      </c>
      <c r="D219" s="4" t="str">
        <f>IF(OR(A219&lt;$O$3, A219&gt;$P$3), "Outlier", "Okay")</f>
        <v>Okay</v>
      </c>
      <c r="E219" s="4" t="str">
        <f>IF(OR(B219&lt;$O$4, B219&gt;$P$4), "Outlier", "Okay")</f>
        <v>Okay</v>
      </c>
      <c r="F219" s="4" t="str">
        <f>IF(OR(C219&lt;$O$5, C219&gt;$P$5), "Outlier", "Okay")</f>
        <v>Okay</v>
      </c>
      <c r="G219" s="5" t="str">
        <f t="shared" si="9"/>
        <v>Okay</v>
      </c>
      <c r="H219" s="5" t="str">
        <f t="shared" si="10"/>
        <v>Okay</v>
      </c>
      <c r="I219" s="5" t="str">
        <f t="shared" si="11"/>
        <v>Okay</v>
      </c>
    </row>
    <row r="220" spans="1:9" x14ac:dyDescent="0.25">
      <c r="A220" s="4">
        <v>48</v>
      </c>
      <c r="B220" s="4">
        <v>19</v>
      </c>
      <c r="C220" s="4">
        <v>170000</v>
      </c>
      <c r="D220" s="4" t="str">
        <f>IF(OR(A220&lt;$O$3, A220&gt;$P$3), "Outlier", "Okay")</f>
        <v>Okay</v>
      </c>
      <c r="E220" s="4" t="str">
        <f>IF(OR(B220&lt;$O$4, B220&gt;$P$4), "Outlier", "Okay")</f>
        <v>Okay</v>
      </c>
      <c r="F220" s="4" t="str">
        <f>IF(OR(C220&lt;$O$5, C220&gt;$P$5), "Outlier", "Okay")</f>
        <v>Okay</v>
      </c>
      <c r="G220" s="5" t="str">
        <f t="shared" si="9"/>
        <v>Okay</v>
      </c>
      <c r="H220" s="5" t="str">
        <f t="shared" si="10"/>
        <v>Okay</v>
      </c>
      <c r="I220" s="5" t="str">
        <f t="shared" si="11"/>
        <v>Okay</v>
      </c>
    </row>
    <row r="221" spans="1:9" x14ac:dyDescent="0.25">
      <c r="A221" s="4">
        <v>31</v>
      </c>
      <c r="B221" s="4">
        <v>3</v>
      </c>
      <c r="C221" s="4">
        <v>45000</v>
      </c>
      <c r="D221" s="4" t="str">
        <f>IF(OR(A221&lt;$O$3, A221&gt;$P$3), "Outlier", "Okay")</f>
        <v>Okay</v>
      </c>
      <c r="E221" s="4" t="str">
        <f>IF(OR(B221&lt;$O$4, B221&gt;$P$4), "Outlier", "Okay")</f>
        <v>Okay</v>
      </c>
      <c r="F221" s="4" t="str">
        <f>IF(OR(C221&lt;$O$5, C221&gt;$P$5), "Outlier", "Okay")</f>
        <v>Okay</v>
      </c>
      <c r="G221" s="5" t="str">
        <f t="shared" si="9"/>
        <v>Okay</v>
      </c>
      <c r="H221" s="5" t="str">
        <f t="shared" si="10"/>
        <v>Okay</v>
      </c>
      <c r="I221" s="5" t="str">
        <f t="shared" si="11"/>
        <v>Okay</v>
      </c>
    </row>
    <row r="222" spans="1:9" x14ac:dyDescent="0.25">
      <c r="A222" s="4">
        <v>33</v>
      </c>
      <c r="B222" s="4">
        <v>7</v>
      </c>
      <c r="C222" s="4">
        <v>100000</v>
      </c>
      <c r="D222" s="4" t="str">
        <f>IF(OR(A222&lt;$O$3, A222&gt;$P$3), "Outlier", "Okay")</f>
        <v>Okay</v>
      </c>
      <c r="E222" s="4" t="str">
        <f>IF(OR(B222&lt;$O$4, B222&gt;$P$4), "Outlier", "Okay")</f>
        <v>Okay</v>
      </c>
      <c r="F222" s="4" t="str">
        <f>IF(OR(C222&lt;$O$5, C222&gt;$P$5), "Outlier", "Okay")</f>
        <v>Okay</v>
      </c>
      <c r="G222" s="5" t="str">
        <f t="shared" si="9"/>
        <v>Okay</v>
      </c>
      <c r="H222" s="5" t="str">
        <f t="shared" si="10"/>
        <v>Okay</v>
      </c>
      <c r="I222" s="5" t="str">
        <f t="shared" si="11"/>
        <v>Okay</v>
      </c>
    </row>
    <row r="223" spans="1:9" x14ac:dyDescent="0.25">
      <c r="A223" s="4">
        <v>42</v>
      </c>
      <c r="B223" s="4">
        <v>13</v>
      </c>
      <c r="C223" s="4">
        <v>140000</v>
      </c>
      <c r="D223" s="4" t="str">
        <f>IF(OR(A223&lt;$O$3, A223&gt;$P$3), "Outlier", "Okay")</f>
        <v>Okay</v>
      </c>
      <c r="E223" s="4" t="str">
        <f>IF(OR(B223&lt;$O$4, B223&gt;$P$4), "Outlier", "Okay")</f>
        <v>Okay</v>
      </c>
      <c r="F223" s="4" t="str">
        <f>IF(OR(C223&lt;$O$5, C223&gt;$P$5), "Outlier", "Okay")</f>
        <v>Okay</v>
      </c>
      <c r="G223" s="5" t="str">
        <f t="shared" si="9"/>
        <v>Okay</v>
      </c>
      <c r="H223" s="5" t="str">
        <f t="shared" si="10"/>
        <v>Okay</v>
      </c>
      <c r="I223" s="5" t="str">
        <f t="shared" si="11"/>
        <v>Okay</v>
      </c>
    </row>
    <row r="224" spans="1:9" x14ac:dyDescent="0.25">
      <c r="A224" s="4">
        <v>28</v>
      </c>
      <c r="B224" s="4">
        <v>2</v>
      </c>
      <c r="C224" s="4">
        <v>40000</v>
      </c>
      <c r="D224" s="4" t="str">
        <f>IF(OR(A224&lt;$O$3, A224&gt;$P$3), "Outlier", "Okay")</f>
        <v>Okay</v>
      </c>
      <c r="E224" s="4" t="str">
        <f>IF(OR(B224&lt;$O$4, B224&gt;$P$4), "Outlier", "Okay")</f>
        <v>Okay</v>
      </c>
      <c r="F224" s="4" t="str">
        <f>IF(OR(C224&lt;$O$5, C224&gt;$P$5), "Outlier", "Okay")</f>
        <v>Okay</v>
      </c>
      <c r="G224" s="5" t="str">
        <f t="shared" si="9"/>
        <v>Okay</v>
      </c>
      <c r="H224" s="5" t="str">
        <f t="shared" si="10"/>
        <v>Okay</v>
      </c>
      <c r="I224" s="5" t="str">
        <f t="shared" si="11"/>
        <v>Okay</v>
      </c>
    </row>
    <row r="225" spans="1:9" x14ac:dyDescent="0.25">
      <c r="A225" s="4">
        <v>40</v>
      </c>
      <c r="B225" s="4">
        <v>11</v>
      </c>
      <c r="C225" s="4">
        <v>105000</v>
      </c>
      <c r="D225" s="4" t="str">
        <f>IF(OR(A225&lt;$O$3, A225&gt;$P$3), "Outlier", "Okay")</f>
        <v>Okay</v>
      </c>
      <c r="E225" s="4" t="str">
        <f>IF(OR(B225&lt;$O$4, B225&gt;$P$4), "Outlier", "Okay")</f>
        <v>Okay</v>
      </c>
      <c r="F225" s="4" t="str">
        <f>IF(OR(C225&lt;$O$5, C225&gt;$P$5), "Outlier", "Okay")</f>
        <v>Okay</v>
      </c>
      <c r="G225" s="5" t="str">
        <f t="shared" si="9"/>
        <v>Okay</v>
      </c>
      <c r="H225" s="5" t="str">
        <f t="shared" si="10"/>
        <v>Okay</v>
      </c>
      <c r="I225" s="5" t="str">
        <f t="shared" si="11"/>
        <v>Okay</v>
      </c>
    </row>
    <row r="226" spans="1:9" x14ac:dyDescent="0.25">
      <c r="A226" s="4">
        <v>46</v>
      </c>
      <c r="B226" s="4">
        <v>18</v>
      </c>
      <c r="C226" s="4">
        <v>160000</v>
      </c>
      <c r="D226" s="4" t="str">
        <f>IF(OR(A226&lt;$O$3, A226&gt;$P$3), "Outlier", "Okay")</f>
        <v>Okay</v>
      </c>
      <c r="E226" s="4" t="str">
        <f>IF(OR(B226&lt;$O$4, B226&gt;$P$4), "Outlier", "Okay")</f>
        <v>Okay</v>
      </c>
      <c r="F226" s="4" t="str">
        <f>IF(OR(C226&lt;$O$5, C226&gt;$P$5), "Outlier", "Okay")</f>
        <v>Okay</v>
      </c>
      <c r="G226" s="5" t="str">
        <f t="shared" si="9"/>
        <v>Okay</v>
      </c>
      <c r="H226" s="5" t="str">
        <f t="shared" si="10"/>
        <v>Okay</v>
      </c>
      <c r="I226" s="5" t="str">
        <f t="shared" si="11"/>
        <v>Okay</v>
      </c>
    </row>
    <row r="227" spans="1:9" x14ac:dyDescent="0.25">
      <c r="A227" s="4">
        <v>33</v>
      </c>
      <c r="B227" s="4">
        <v>5</v>
      </c>
      <c r="C227" s="4">
        <v>70000</v>
      </c>
      <c r="D227" s="4" t="str">
        <f>IF(OR(A227&lt;$O$3, A227&gt;$P$3), "Outlier", "Okay")</f>
        <v>Okay</v>
      </c>
      <c r="E227" s="4" t="str">
        <f>IF(OR(B227&lt;$O$4, B227&gt;$P$4), "Outlier", "Okay")</f>
        <v>Okay</v>
      </c>
      <c r="F227" s="4" t="str">
        <f>IF(OR(C227&lt;$O$5, C227&gt;$P$5), "Outlier", "Okay")</f>
        <v>Okay</v>
      </c>
      <c r="G227" s="5" t="str">
        <f t="shared" si="9"/>
        <v>Okay</v>
      </c>
      <c r="H227" s="5" t="str">
        <f t="shared" si="10"/>
        <v>Okay</v>
      </c>
      <c r="I227" s="5" t="str">
        <f t="shared" si="11"/>
        <v>Okay</v>
      </c>
    </row>
    <row r="228" spans="1:9" x14ac:dyDescent="0.25">
      <c r="A228" s="4">
        <v>37</v>
      </c>
      <c r="B228" s="4">
        <v>9</v>
      </c>
      <c r="C228" s="4">
        <v>120000</v>
      </c>
      <c r="D228" s="4" t="str">
        <f>IF(OR(A228&lt;$O$3, A228&gt;$P$3), "Outlier", "Okay")</f>
        <v>Okay</v>
      </c>
      <c r="E228" s="4" t="str">
        <f>IF(OR(B228&lt;$O$4, B228&gt;$P$4), "Outlier", "Okay")</f>
        <v>Okay</v>
      </c>
      <c r="F228" s="4" t="str">
        <f>IF(OR(C228&lt;$O$5, C228&gt;$P$5), "Outlier", "Okay")</f>
        <v>Okay</v>
      </c>
      <c r="G228" s="5" t="str">
        <f t="shared" si="9"/>
        <v>Okay</v>
      </c>
      <c r="H228" s="5" t="str">
        <f t="shared" si="10"/>
        <v>Okay</v>
      </c>
      <c r="I228" s="5" t="str">
        <f t="shared" si="11"/>
        <v>Okay</v>
      </c>
    </row>
    <row r="229" spans="1:9" x14ac:dyDescent="0.25">
      <c r="A229" s="4">
        <v>51</v>
      </c>
      <c r="B229" s="4">
        <v>21</v>
      </c>
      <c r="C229" s="4">
        <v>190000</v>
      </c>
      <c r="D229" s="4" t="str">
        <f>IF(OR(A229&lt;$O$3, A229&gt;$P$3), "Outlier", "Okay")</f>
        <v>Okay</v>
      </c>
      <c r="E229" s="4" t="str">
        <f>IF(OR(B229&lt;$O$4, B229&gt;$P$4), "Outlier", "Okay")</f>
        <v>Okay</v>
      </c>
      <c r="F229" s="4" t="str">
        <f>IF(OR(C229&lt;$O$5, C229&gt;$P$5), "Outlier", "Okay")</f>
        <v>Okay</v>
      </c>
      <c r="G229" s="5" t="str">
        <f t="shared" si="9"/>
        <v>Okay</v>
      </c>
      <c r="H229" s="5" t="str">
        <f t="shared" si="10"/>
        <v>Okay</v>
      </c>
      <c r="I229" s="5" t="str">
        <f t="shared" si="11"/>
        <v>Okay</v>
      </c>
    </row>
    <row r="230" spans="1:9" x14ac:dyDescent="0.25">
      <c r="A230" s="4">
        <v>30</v>
      </c>
      <c r="B230" s="4">
        <v>3</v>
      </c>
      <c r="C230" s="4">
        <v>45000</v>
      </c>
      <c r="D230" s="4" t="str">
        <f>IF(OR(A230&lt;$O$3, A230&gt;$P$3), "Outlier", "Okay")</f>
        <v>Okay</v>
      </c>
      <c r="E230" s="4" t="str">
        <f>IF(OR(B230&lt;$O$4, B230&gt;$P$4), "Outlier", "Okay")</f>
        <v>Okay</v>
      </c>
      <c r="F230" s="4" t="str">
        <f>IF(OR(C230&lt;$O$5, C230&gt;$P$5), "Outlier", "Okay")</f>
        <v>Okay</v>
      </c>
      <c r="G230" s="5" t="str">
        <f t="shared" si="9"/>
        <v>Okay</v>
      </c>
      <c r="H230" s="5" t="str">
        <f t="shared" si="10"/>
        <v>Okay</v>
      </c>
      <c r="I230" s="5" t="str">
        <f t="shared" si="11"/>
        <v>Okay</v>
      </c>
    </row>
    <row r="231" spans="1:9" x14ac:dyDescent="0.25">
      <c r="A231" s="4">
        <v>43</v>
      </c>
      <c r="B231" s="4">
        <v>15</v>
      </c>
      <c r="C231" s="4">
        <v>120000</v>
      </c>
      <c r="D231" s="4" t="str">
        <f>IF(OR(A231&lt;$O$3, A231&gt;$P$3), "Outlier", "Okay")</f>
        <v>Okay</v>
      </c>
      <c r="E231" s="4" t="str">
        <f>IF(OR(B231&lt;$O$4, B231&gt;$P$4), "Outlier", "Okay")</f>
        <v>Okay</v>
      </c>
      <c r="F231" s="4" t="str">
        <f>IF(OR(C231&lt;$O$5, C231&gt;$P$5), "Outlier", "Okay")</f>
        <v>Okay</v>
      </c>
      <c r="G231" s="5" t="str">
        <f t="shared" si="9"/>
        <v>Okay</v>
      </c>
      <c r="H231" s="5" t="str">
        <f t="shared" si="10"/>
        <v>Okay</v>
      </c>
      <c r="I231" s="5" t="str">
        <f t="shared" si="11"/>
        <v>Okay</v>
      </c>
    </row>
    <row r="232" spans="1:9" x14ac:dyDescent="0.25">
      <c r="A232" s="4">
        <v>27</v>
      </c>
      <c r="B232" s="4">
        <v>1.5</v>
      </c>
      <c r="C232" s="4">
        <v>50000</v>
      </c>
      <c r="D232" s="4" t="str">
        <f>IF(OR(A232&lt;$O$3, A232&gt;$P$3), "Outlier", "Okay")</f>
        <v>Okay</v>
      </c>
      <c r="E232" s="4" t="str">
        <f>IF(OR(B232&lt;$O$4, B232&gt;$P$4), "Outlier", "Okay")</f>
        <v>Okay</v>
      </c>
      <c r="F232" s="4" t="str">
        <f>IF(OR(C232&lt;$O$5, C232&gt;$P$5), "Outlier", "Okay")</f>
        <v>Okay</v>
      </c>
      <c r="G232" s="5" t="str">
        <f t="shared" si="9"/>
        <v>Okay</v>
      </c>
      <c r="H232" s="5" t="str">
        <f t="shared" si="10"/>
        <v>Okay</v>
      </c>
      <c r="I232" s="5" t="str">
        <f t="shared" si="11"/>
        <v>Okay</v>
      </c>
    </row>
    <row r="233" spans="1:9" x14ac:dyDescent="0.25">
      <c r="A233" s="4">
        <v>35</v>
      </c>
      <c r="B233" s="4">
        <v>8</v>
      </c>
      <c r="C233" s="4">
        <v>85000</v>
      </c>
      <c r="D233" s="4" t="str">
        <f>IF(OR(A233&lt;$O$3, A233&gt;$P$3), "Outlier", "Okay")</f>
        <v>Okay</v>
      </c>
      <c r="E233" s="4" t="str">
        <f>IF(OR(B233&lt;$O$4, B233&gt;$P$4), "Outlier", "Okay")</f>
        <v>Okay</v>
      </c>
      <c r="F233" s="4" t="str">
        <f>IF(OR(C233&lt;$O$5, C233&gt;$P$5), "Outlier", "Okay")</f>
        <v>Okay</v>
      </c>
      <c r="G233" s="5" t="str">
        <f t="shared" si="9"/>
        <v>Okay</v>
      </c>
      <c r="H233" s="5" t="str">
        <f t="shared" si="10"/>
        <v>Okay</v>
      </c>
      <c r="I233" s="5" t="str">
        <f t="shared" si="11"/>
        <v>Okay</v>
      </c>
    </row>
    <row r="234" spans="1:9" x14ac:dyDescent="0.25">
      <c r="A234" s="4">
        <v>42</v>
      </c>
      <c r="B234" s="4">
        <v>13</v>
      </c>
      <c r="C234" s="4">
        <v>140000</v>
      </c>
      <c r="D234" s="4" t="str">
        <f>IF(OR(A234&lt;$O$3, A234&gt;$P$3), "Outlier", "Okay")</f>
        <v>Okay</v>
      </c>
      <c r="E234" s="4" t="str">
        <f>IF(OR(B234&lt;$O$4, B234&gt;$P$4), "Outlier", "Okay")</f>
        <v>Okay</v>
      </c>
      <c r="F234" s="4" t="str">
        <f>IF(OR(C234&lt;$O$5, C234&gt;$P$5), "Outlier", "Okay")</f>
        <v>Okay</v>
      </c>
      <c r="G234" s="5" t="str">
        <f t="shared" si="9"/>
        <v>Okay</v>
      </c>
      <c r="H234" s="5" t="str">
        <f t="shared" si="10"/>
        <v>Okay</v>
      </c>
      <c r="I234" s="5" t="str">
        <f t="shared" si="11"/>
        <v>Okay</v>
      </c>
    </row>
    <row r="235" spans="1:9" x14ac:dyDescent="0.25">
      <c r="A235" s="4">
        <v>32</v>
      </c>
      <c r="B235" s="4">
        <v>3</v>
      </c>
      <c r="C235" s="4">
        <v>45000</v>
      </c>
      <c r="D235" s="4" t="str">
        <f>IF(OR(A235&lt;$O$3, A235&gt;$P$3), "Outlier", "Okay")</f>
        <v>Okay</v>
      </c>
      <c r="E235" s="4" t="str">
        <f>IF(OR(B235&lt;$O$4, B235&gt;$P$4), "Outlier", "Okay")</f>
        <v>Okay</v>
      </c>
      <c r="F235" s="4" t="str">
        <f>IF(OR(C235&lt;$O$5, C235&gt;$P$5), "Outlier", "Okay")</f>
        <v>Okay</v>
      </c>
      <c r="G235" s="5" t="str">
        <f t="shared" si="9"/>
        <v>Okay</v>
      </c>
      <c r="H235" s="5" t="str">
        <f t="shared" si="10"/>
        <v>Okay</v>
      </c>
      <c r="I235" s="5" t="str">
        <f t="shared" si="11"/>
        <v>Okay</v>
      </c>
    </row>
    <row r="236" spans="1:9" x14ac:dyDescent="0.25">
      <c r="A236" s="4">
        <v>37</v>
      </c>
      <c r="B236" s="4">
        <v>9</v>
      </c>
      <c r="C236" s="4">
        <v>100000</v>
      </c>
      <c r="D236" s="4" t="str">
        <f>IF(OR(A236&lt;$O$3, A236&gt;$P$3), "Outlier", "Okay")</f>
        <v>Okay</v>
      </c>
      <c r="E236" s="4" t="str">
        <f>IF(OR(B236&lt;$O$4, B236&gt;$P$4), "Outlier", "Okay")</f>
        <v>Okay</v>
      </c>
      <c r="F236" s="4" t="str">
        <f>IF(OR(C236&lt;$O$5, C236&gt;$P$5), "Outlier", "Okay")</f>
        <v>Okay</v>
      </c>
      <c r="G236" s="5" t="str">
        <f t="shared" si="9"/>
        <v>Okay</v>
      </c>
      <c r="H236" s="5" t="str">
        <f t="shared" si="10"/>
        <v>Okay</v>
      </c>
      <c r="I236" s="5" t="str">
        <f t="shared" si="11"/>
        <v>Okay</v>
      </c>
    </row>
    <row r="237" spans="1:9" x14ac:dyDescent="0.25">
      <c r="A237" s="4">
        <v>45</v>
      </c>
      <c r="B237" s="4">
        <v>16</v>
      </c>
      <c r="C237" s="4">
        <v>140000</v>
      </c>
      <c r="D237" s="4" t="str">
        <f>IF(OR(A237&lt;$O$3, A237&gt;$P$3), "Outlier", "Okay")</f>
        <v>Okay</v>
      </c>
      <c r="E237" s="4" t="str">
        <f>IF(OR(B237&lt;$O$4, B237&gt;$P$4), "Outlier", "Okay")</f>
        <v>Okay</v>
      </c>
      <c r="F237" s="4" t="str">
        <f>IF(OR(C237&lt;$O$5, C237&gt;$P$5), "Outlier", "Okay")</f>
        <v>Okay</v>
      </c>
      <c r="G237" s="5" t="str">
        <f t="shared" si="9"/>
        <v>Okay</v>
      </c>
      <c r="H237" s="5" t="str">
        <f t="shared" si="10"/>
        <v>Okay</v>
      </c>
      <c r="I237" s="5" t="str">
        <f t="shared" si="11"/>
        <v>Okay</v>
      </c>
    </row>
    <row r="238" spans="1:9" x14ac:dyDescent="0.25">
      <c r="A238" s="4">
        <v>33</v>
      </c>
      <c r="B238" s="4">
        <v>5</v>
      </c>
      <c r="C238" s="4">
        <v>70000</v>
      </c>
      <c r="D238" s="4" t="str">
        <f>IF(OR(A238&lt;$O$3, A238&gt;$P$3), "Outlier", "Okay")</f>
        <v>Okay</v>
      </c>
      <c r="E238" s="4" t="str">
        <f>IF(OR(B238&lt;$O$4, B238&gt;$P$4), "Outlier", "Okay")</f>
        <v>Okay</v>
      </c>
      <c r="F238" s="4" t="str">
        <f>IF(OR(C238&lt;$O$5, C238&gt;$P$5), "Outlier", "Okay")</f>
        <v>Okay</v>
      </c>
      <c r="G238" s="5" t="str">
        <f t="shared" si="9"/>
        <v>Okay</v>
      </c>
      <c r="H238" s="5" t="str">
        <f t="shared" si="10"/>
        <v>Okay</v>
      </c>
      <c r="I238" s="5" t="str">
        <f t="shared" si="11"/>
        <v>Okay</v>
      </c>
    </row>
    <row r="239" spans="1:9" x14ac:dyDescent="0.25">
      <c r="A239" s="4">
        <v>39</v>
      </c>
      <c r="B239" s="4">
        <v>10</v>
      </c>
      <c r="C239" s="4">
        <v>120000</v>
      </c>
      <c r="D239" s="4" t="str">
        <f>IF(OR(A239&lt;$O$3, A239&gt;$P$3), "Outlier", "Okay")</f>
        <v>Okay</v>
      </c>
      <c r="E239" s="4" t="str">
        <f>IF(OR(B239&lt;$O$4, B239&gt;$P$4), "Outlier", "Okay")</f>
        <v>Okay</v>
      </c>
      <c r="F239" s="4" t="str">
        <f>IF(OR(C239&lt;$O$5, C239&gt;$P$5), "Outlier", "Okay")</f>
        <v>Okay</v>
      </c>
      <c r="G239" s="5" t="str">
        <f t="shared" si="9"/>
        <v>Okay</v>
      </c>
      <c r="H239" s="5" t="str">
        <f t="shared" si="10"/>
        <v>Okay</v>
      </c>
      <c r="I239" s="5" t="str">
        <f t="shared" si="11"/>
        <v>Okay</v>
      </c>
    </row>
    <row r="240" spans="1:9" x14ac:dyDescent="0.25">
      <c r="A240" s="4">
        <v>44</v>
      </c>
      <c r="B240" s="4">
        <v>18</v>
      </c>
      <c r="C240" s="4">
        <v>160000</v>
      </c>
      <c r="D240" s="4" t="str">
        <f>IF(OR(A240&lt;$O$3, A240&gt;$P$3), "Outlier", "Okay")</f>
        <v>Okay</v>
      </c>
      <c r="E240" s="4" t="str">
        <f>IF(OR(B240&lt;$O$4, B240&gt;$P$4), "Outlier", "Okay")</f>
        <v>Okay</v>
      </c>
      <c r="F240" s="4" t="str">
        <f>IF(OR(C240&lt;$O$5, C240&gt;$P$5), "Outlier", "Okay")</f>
        <v>Okay</v>
      </c>
      <c r="G240" s="5" t="str">
        <f t="shared" si="9"/>
        <v>Okay</v>
      </c>
      <c r="H240" s="5" t="str">
        <f t="shared" si="10"/>
        <v>Okay</v>
      </c>
      <c r="I240" s="5" t="str">
        <f t="shared" si="11"/>
        <v>Okay</v>
      </c>
    </row>
    <row r="241" spans="1:9" x14ac:dyDescent="0.25">
      <c r="A241" s="4">
        <v>29</v>
      </c>
      <c r="B241" s="4">
        <v>1.5</v>
      </c>
      <c r="C241" s="4">
        <v>40000</v>
      </c>
      <c r="D241" s="4" t="str">
        <f>IF(OR(A241&lt;$O$3, A241&gt;$P$3), "Outlier", "Okay")</f>
        <v>Okay</v>
      </c>
      <c r="E241" s="4" t="str">
        <f>IF(OR(B241&lt;$O$4, B241&gt;$P$4), "Outlier", "Okay")</f>
        <v>Okay</v>
      </c>
      <c r="F241" s="4" t="str">
        <f>IF(OR(C241&lt;$O$5, C241&gt;$P$5), "Outlier", "Okay")</f>
        <v>Okay</v>
      </c>
      <c r="G241" s="5" t="str">
        <f t="shared" si="9"/>
        <v>Okay</v>
      </c>
      <c r="H241" s="5" t="str">
        <f t="shared" si="10"/>
        <v>Okay</v>
      </c>
      <c r="I241" s="5" t="str">
        <f t="shared" si="11"/>
        <v>Okay</v>
      </c>
    </row>
    <row r="242" spans="1:9" x14ac:dyDescent="0.25">
      <c r="A242" s="4">
        <v>38</v>
      </c>
      <c r="B242" s="4">
        <v>10</v>
      </c>
      <c r="C242" s="4">
        <v>120000</v>
      </c>
      <c r="D242" s="4" t="str">
        <f>IF(OR(A242&lt;$O$3, A242&gt;$P$3), "Outlier", "Okay")</f>
        <v>Okay</v>
      </c>
      <c r="E242" s="4" t="str">
        <f>IF(OR(B242&lt;$O$4, B242&gt;$P$4), "Outlier", "Okay")</f>
        <v>Okay</v>
      </c>
      <c r="F242" s="4" t="str">
        <f>IF(OR(C242&lt;$O$5, C242&gt;$P$5), "Outlier", "Okay")</f>
        <v>Okay</v>
      </c>
      <c r="G242" s="5" t="str">
        <f t="shared" si="9"/>
        <v>Okay</v>
      </c>
      <c r="H242" s="5" t="str">
        <f t="shared" si="10"/>
        <v>Okay</v>
      </c>
      <c r="I242" s="5" t="str">
        <f t="shared" si="11"/>
        <v>Okay</v>
      </c>
    </row>
    <row r="243" spans="1:9" x14ac:dyDescent="0.25">
      <c r="A243" s="4">
        <v>46</v>
      </c>
      <c r="B243" s="4">
        <v>19</v>
      </c>
      <c r="C243" s="4">
        <v>150000</v>
      </c>
      <c r="D243" s="4" t="str">
        <f>IF(OR(A243&lt;$O$3, A243&gt;$P$3), "Outlier", "Okay")</f>
        <v>Okay</v>
      </c>
      <c r="E243" s="4" t="str">
        <f>IF(OR(B243&lt;$O$4, B243&gt;$P$4), "Outlier", "Okay")</f>
        <v>Okay</v>
      </c>
      <c r="F243" s="4" t="str">
        <f>IF(OR(C243&lt;$O$5, C243&gt;$P$5), "Outlier", "Okay")</f>
        <v>Okay</v>
      </c>
      <c r="G243" s="5" t="str">
        <f t="shared" si="9"/>
        <v>Okay</v>
      </c>
      <c r="H243" s="5" t="str">
        <f t="shared" si="10"/>
        <v>Okay</v>
      </c>
      <c r="I243" s="5" t="str">
        <f t="shared" si="11"/>
        <v>Okay</v>
      </c>
    </row>
    <row r="244" spans="1:9" x14ac:dyDescent="0.25">
      <c r="A244" s="4">
        <v>34</v>
      </c>
      <c r="B244" s="4">
        <v>6</v>
      </c>
      <c r="C244" s="4">
        <v>70000</v>
      </c>
      <c r="D244" s="4" t="str">
        <f>IF(OR(A244&lt;$O$3, A244&gt;$P$3), "Outlier", "Okay")</f>
        <v>Okay</v>
      </c>
      <c r="E244" s="4" t="str">
        <f>IF(OR(B244&lt;$O$4, B244&gt;$P$4), "Outlier", "Okay")</f>
        <v>Okay</v>
      </c>
      <c r="F244" s="4" t="str">
        <f>IF(OR(C244&lt;$O$5, C244&gt;$P$5), "Outlier", "Okay")</f>
        <v>Okay</v>
      </c>
      <c r="G244" s="5" t="str">
        <f t="shared" si="9"/>
        <v>Okay</v>
      </c>
      <c r="H244" s="5" t="str">
        <f t="shared" si="10"/>
        <v>Okay</v>
      </c>
      <c r="I244" s="5" t="str">
        <f t="shared" si="11"/>
        <v>Okay</v>
      </c>
    </row>
    <row r="245" spans="1:9" x14ac:dyDescent="0.25">
      <c r="A245" s="4">
        <v>36</v>
      </c>
      <c r="B245" s="4">
        <v>8</v>
      </c>
      <c r="C245" s="4">
        <v>95000</v>
      </c>
      <c r="D245" s="4" t="str">
        <f>IF(OR(A245&lt;$O$3, A245&gt;$P$3), "Outlier", "Okay")</f>
        <v>Okay</v>
      </c>
      <c r="E245" s="4" t="str">
        <f>IF(OR(B245&lt;$O$4, B245&gt;$P$4), "Outlier", "Okay")</f>
        <v>Okay</v>
      </c>
      <c r="F245" s="4" t="str">
        <f>IF(OR(C245&lt;$O$5, C245&gt;$P$5), "Outlier", "Okay")</f>
        <v>Okay</v>
      </c>
      <c r="G245" s="5" t="str">
        <f t="shared" si="9"/>
        <v>Okay</v>
      </c>
      <c r="H245" s="5" t="str">
        <f t="shared" si="10"/>
        <v>Okay</v>
      </c>
      <c r="I245" s="5" t="str">
        <f t="shared" si="11"/>
        <v>Okay</v>
      </c>
    </row>
    <row r="246" spans="1:9" x14ac:dyDescent="0.25">
      <c r="A246" s="4">
        <v>49</v>
      </c>
      <c r="B246" s="4">
        <v>21</v>
      </c>
      <c r="C246" s="4">
        <v>180000</v>
      </c>
      <c r="D246" s="4" t="str">
        <f>IF(OR(A246&lt;$O$3, A246&gt;$P$3), "Outlier", "Okay")</f>
        <v>Okay</v>
      </c>
      <c r="E246" s="4" t="str">
        <f>IF(OR(B246&lt;$O$4, B246&gt;$P$4), "Outlier", "Okay")</f>
        <v>Okay</v>
      </c>
      <c r="F246" s="4" t="str">
        <f>IF(OR(C246&lt;$O$5, C246&gt;$P$5), "Outlier", "Okay")</f>
        <v>Okay</v>
      </c>
      <c r="G246" s="5" t="str">
        <f t="shared" si="9"/>
        <v>Okay</v>
      </c>
      <c r="H246" s="5" t="str">
        <f t="shared" si="10"/>
        <v>Okay</v>
      </c>
      <c r="I246" s="5" t="str">
        <f t="shared" si="11"/>
        <v>Okay</v>
      </c>
    </row>
    <row r="247" spans="1:9" x14ac:dyDescent="0.25">
      <c r="A247" s="4">
        <v>31</v>
      </c>
      <c r="B247" s="4">
        <v>3</v>
      </c>
      <c r="C247" s="4">
        <v>50000</v>
      </c>
      <c r="D247" s="4" t="str">
        <f>IF(OR(A247&lt;$O$3, A247&gt;$P$3), "Outlier", "Okay")</f>
        <v>Okay</v>
      </c>
      <c r="E247" s="4" t="str">
        <f>IF(OR(B247&lt;$O$4, B247&gt;$P$4), "Outlier", "Okay")</f>
        <v>Okay</v>
      </c>
      <c r="F247" s="4" t="str">
        <f>IF(OR(C247&lt;$O$5, C247&gt;$P$5), "Outlier", "Okay")</f>
        <v>Okay</v>
      </c>
      <c r="G247" s="5" t="str">
        <f t="shared" si="9"/>
        <v>Okay</v>
      </c>
      <c r="H247" s="5" t="str">
        <f t="shared" si="10"/>
        <v>Okay</v>
      </c>
      <c r="I247" s="5" t="str">
        <f t="shared" si="11"/>
        <v>Okay</v>
      </c>
    </row>
    <row r="248" spans="1:9" x14ac:dyDescent="0.25">
      <c r="A248" s="4">
        <v>41</v>
      </c>
      <c r="B248" s="4">
        <v>11</v>
      </c>
      <c r="C248" s="4">
        <v>95000</v>
      </c>
      <c r="D248" s="4" t="str">
        <f>IF(OR(A248&lt;$O$3, A248&gt;$P$3), "Outlier", "Okay")</f>
        <v>Okay</v>
      </c>
      <c r="E248" s="4" t="str">
        <f>IF(OR(B248&lt;$O$4, B248&gt;$P$4), "Outlier", "Okay")</f>
        <v>Okay</v>
      </c>
      <c r="F248" s="4" t="str">
        <f>IF(OR(C248&lt;$O$5, C248&gt;$P$5), "Outlier", "Okay")</f>
        <v>Okay</v>
      </c>
      <c r="G248" s="5" t="str">
        <f t="shared" si="9"/>
        <v>Okay</v>
      </c>
      <c r="H248" s="5" t="str">
        <f t="shared" si="10"/>
        <v>Okay</v>
      </c>
      <c r="I248" s="5" t="str">
        <f t="shared" si="11"/>
        <v>Okay</v>
      </c>
    </row>
    <row r="249" spans="1:9" x14ac:dyDescent="0.25">
      <c r="A249" s="4">
        <v>47</v>
      </c>
      <c r="B249" s="4">
        <v>20</v>
      </c>
      <c r="C249" s="4">
        <v>170000</v>
      </c>
      <c r="D249" s="4" t="str">
        <f>IF(OR(A249&lt;$O$3, A249&gt;$P$3), "Outlier", "Okay")</f>
        <v>Okay</v>
      </c>
      <c r="E249" s="4" t="str">
        <f>IF(OR(B249&lt;$O$4, B249&gt;$P$4), "Outlier", "Okay")</f>
        <v>Okay</v>
      </c>
      <c r="F249" s="4" t="str">
        <f>IF(OR(C249&lt;$O$5, C249&gt;$P$5), "Outlier", "Okay")</f>
        <v>Okay</v>
      </c>
      <c r="G249" s="5" t="str">
        <f t="shared" si="9"/>
        <v>Okay</v>
      </c>
      <c r="H249" s="5" t="str">
        <f t="shared" si="10"/>
        <v>Okay</v>
      </c>
      <c r="I249" s="5" t="str">
        <f t="shared" si="11"/>
        <v>Okay</v>
      </c>
    </row>
    <row r="250" spans="1:9" x14ac:dyDescent="0.25">
      <c r="A250" s="4">
        <v>29</v>
      </c>
      <c r="B250" s="4">
        <v>1.5</v>
      </c>
      <c r="C250" s="4">
        <v>350</v>
      </c>
      <c r="D250" s="4" t="str">
        <f>IF(OR(A250&lt;$O$3, A250&gt;$P$3), "Outlier", "Okay")</f>
        <v>Okay</v>
      </c>
      <c r="E250" s="4" t="str">
        <f>IF(OR(B250&lt;$O$4, B250&gt;$P$4), "Outlier", "Okay")</f>
        <v>Okay</v>
      </c>
      <c r="F250" s="4" t="str">
        <f>IF(OR(C250&lt;$O$5, C250&gt;$P$5), "Outlier", "Okay")</f>
        <v>Okay</v>
      </c>
      <c r="G250" s="5" t="str">
        <f t="shared" si="9"/>
        <v>Okay</v>
      </c>
      <c r="H250" s="5" t="str">
        <f t="shared" si="10"/>
        <v>Okay</v>
      </c>
      <c r="I250" s="5" t="str">
        <f t="shared" si="11"/>
        <v>Okay</v>
      </c>
    </row>
    <row r="251" spans="1:9" x14ac:dyDescent="0.25">
      <c r="A251" s="4">
        <v>37</v>
      </c>
      <c r="B251" s="4">
        <v>10</v>
      </c>
      <c r="C251" s="4">
        <v>120000</v>
      </c>
      <c r="D251" s="4" t="str">
        <f>IF(OR(A251&lt;$O$3, A251&gt;$P$3), "Outlier", "Okay")</f>
        <v>Okay</v>
      </c>
      <c r="E251" s="4" t="str">
        <f>IF(OR(B251&lt;$O$4, B251&gt;$P$4), "Outlier", "Okay")</f>
        <v>Okay</v>
      </c>
      <c r="F251" s="4" t="str">
        <f>IF(OR(C251&lt;$O$5, C251&gt;$P$5), "Outlier", "Okay")</f>
        <v>Okay</v>
      </c>
      <c r="G251" s="5" t="str">
        <f t="shared" si="9"/>
        <v>Okay</v>
      </c>
      <c r="H251" s="5" t="str">
        <f t="shared" si="10"/>
        <v>Okay</v>
      </c>
      <c r="I251" s="5" t="str">
        <f t="shared" si="11"/>
        <v>Okay</v>
      </c>
    </row>
    <row r="252" spans="1:9" x14ac:dyDescent="0.25">
      <c r="A252" s="4">
        <v>31</v>
      </c>
      <c r="B252" s="4">
        <v>3</v>
      </c>
      <c r="C252" s="4">
        <v>50000</v>
      </c>
      <c r="D252" s="4" t="str">
        <f>IF(OR(A252&lt;$O$3, A252&gt;$P$3), "Outlier", "Okay")</f>
        <v>Okay</v>
      </c>
      <c r="E252" s="4" t="str">
        <f>IF(OR(B252&lt;$O$4, B252&gt;$P$4), "Outlier", "Okay")</f>
        <v>Okay</v>
      </c>
      <c r="F252" s="4" t="str">
        <f>IF(OR(C252&lt;$O$5, C252&gt;$P$5), "Outlier", "Okay")</f>
        <v>Okay</v>
      </c>
      <c r="G252" s="5" t="str">
        <f t="shared" si="9"/>
        <v>Okay</v>
      </c>
      <c r="H252" s="5" t="str">
        <f t="shared" si="10"/>
        <v>Okay</v>
      </c>
      <c r="I252" s="5" t="str">
        <f t="shared" si="11"/>
        <v>Okay</v>
      </c>
    </row>
    <row r="253" spans="1:9" x14ac:dyDescent="0.25">
      <c r="A253" s="4">
        <v>42</v>
      </c>
      <c r="B253" s="4">
        <v>12</v>
      </c>
      <c r="C253" s="4">
        <v>110000</v>
      </c>
      <c r="D253" s="4" t="str">
        <f>IF(OR(A253&lt;$O$3, A253&gt;$P$3), "Outlier", "Okay")</f>
        <v>Okay</v>
      </c>
      <c r="E253" s="4" t="str">
        <f>IF(OR(B253&lt;$O$4, B253&gt;$P$4), "Outlier", "Okay")</f>
        <v>Okay</v>
      </c>
      <c r="F253" s="4" t="str">
        <f>IF(OR(C253&lt;$O$5, C253&gt;$P$5), "Outlier", "Okay")</f>
        <v>Okay</v>
      </c>
      <c r="G253" s="5" t="str">
        <f t="shared" si="9"/>
        <v>Okay</v>
      </c>
      <c r="H253" s="5" t="str">
        <f t="shared" si="10"/>
        <v>Okay</v>
      </c>
      <c r="I253" s="5" t="str">
        <f t="shared" si="11"/>
        <v>Okay</v>
      </c>
    </row>
    <row r="254" spans="1:9" x14ac:dyDescent="0.25">
      <c r="A254" s="4">
        <v>29</v>
      </c>
      <c r="B254" s="4">
        <v>1.5</v>
      </c>
      <c r="C254" s="4">
        <v>40000</v>
      </c>
      <c r="D254" s="4" t="str">
        <f>IF(OR(A254&lt;$O$3, A254&gt;$P$3), "Outlier", "Okay")</f>
        <v>Okay</v>
      </c>
      <c r="E254" s="4" t="str">
        <f>IF(OR(B254&lt;$O$4, B254&gt;$P$4), "Outlier", "Okay")</f>
        <v>Okay</v>
      </c>
      <c r="F254" s="4" t="str">
        <f>IF(OR(C254&lt;$O$5, C254&gt;$P$5), "Outlier", "Okay")</f>
        <v>Okay</v>
      </c>
      <c r="G254" s="5" t="str">
        <f t="shared" si="9"/>
        <v>Okay</v>
      </c>
      <c r="H254" s="5" t="str">
        <f t="shared" si="10"/>
        <v>Okay</v>
      </c>
      <c r="I254" s="5" t="str">
        <f t="shared" si="11"/>
        <v>Okay</v>
      </c>
    </row>
    <row r="255" spans="1:9" x14ac:dyDescent="0.25">
      <c r="A255" s="4">
        <v>36</v>
      </c>
      <c r="B255" s="4">
        <v>8</v>
      </c>
      <c r="C255" s="4">
        <v>95000</v>
      </c>
      <c r="D255" s="4" t="str">
        <f>IF(OR(A255&lt;$O$3, A255&gt;$P$3), "Outlier", "Okay")</f>
        <v>Okay</v>
      </c>
      <c r="E255" s="4" t="str">
        <f>IF(OR(B255&lt;$O$4, B255&gt;$P$4), "Outlier", "Okay")</f>
        <v>Okay</v>
      </c>
      <c r="F255" s="4" t="str">
        <f>IF(OR(C255&lt;$O$5, C255&gt;$P$5), "Outlier", "Okay")</f>
        <v>Okay</v>
      </c>
      <c r="G255" s="5" t="str">
        <f t="shared" si="9"/>
        <v>Okay</v>
      </c>
      <c r="H255" s="5" t="str">
        <f t="shared" si="10"/>
        <v>Okay</v>
      </c>
      <c r="I255" s="5" t="str">
        <f t="shared" si="11"/>
        <v>Okay</v>
      </c>
    </row>
    <row r="256" spans="1:9" x14ac:dyDescent="0.25">
      <c r="A256" s="4">
        <v>44</v>
      </c>
      <c r="B256" s="4">
        <v>15</v>
      </c>
      <c r="C256" s="4">
        <v>140000</v>
      </c>
      <c r="D256" s="4" t="str">
        <f>IF(OR(A256&lt;$O$3, A256&gt;$P$3), "Outlier", "Okay")</f>
        <v>Okay</v>
      </c>
      <c r="E256" s="4" t="str">
        <f>IF(OR(B256&lt;$O$4, B256&gt;$P$4), "Outlier", "Okay")</f>
        <v>Okay</v>
      </c>
      <c r="F256" s="4" t="str">
        <f>IF(OR(C256&lt;$O$5, C256&gt;$P$5), "Outlier", "Okay")</f>
        <v>Okay</v>
      </c>
      <c r="G256" s="5" t="str">
        <f t="shared" si="9"/>
        <v>Okay</v>
      </c>
      <c r="H256" s="5" t="str">
        <f t="shared" si="10"/>
        <v>Okay</v>
      </c>
      <c r="I256" s="5" t="str">
        <f t="shared" si="11"/>
        <v>Okay</v>
      </c>
    </row>
    <row r="257" spans="1:9" x14ac:dyDescent="0.25">
      <c r="A257" s="4">
        <v>33</v>
      </c>
      <c r="B257" s="4">
        <v>4</v>
      </c>
      <c r="C257" s="4">
        <v>60000</v>
      </c>
      <c r="D257" s="4" t="str">
        <f>IF(OR(A257&lt;$O$3, A257&gt;$P$3), "Outlier", "Okay")</f>
        <v>Okay</v>
      </c>
      <c r="E257" s="4" t="str">
        <f>IF(OR(B257&lt;$O$4, B257&gt;$P$4), "Outlier", "Okay")</f>
        <v>Okay</v>
      </c>
      <c r="F257" s="4" t="str">
        <f>IF(OR(C257&lt;$O$5, C257&gt;$P$5), "Outlier", "Okay")</f>
        <v>Okay</v>
      </c>
      <c r="G257" s="5" t="str">
        <f t="shared" si="9"/>
        <v>Okay</v>
      </c>
      <c r="H257" s="5" t="str">
        <f t="shared" si="10"/>
        <v>Okay</v>
      </c>
      <c r="I257" s="5" t="str">
        <f t="shared" si="11"/>
        <v>Okay</v>
      </c>
    </row>
    <row r="258" spans="1:9" x14ac:dyDescent="0.25">
      <c r="A258" s="4">
        <v>39</v>
      </c>
      <c r="B258" s="4">
        <v>9</v>
      </c>
      <c r="C258" s="4">
        <v>110000</v>
      </c>
      <c r="D258" s="4" t="str">
        <f>IF(OR(A258&lt;$O$3, A258&gt;$P$3), "Outlier", "Okay")</f>
        <v>Okay</v>
      </c>
      <c r="E258" s="4" t="str">
        <f>IF(OR(B258&lt;$O$4, B258&gt;$P$4), "Outlier", "Okay")</f>
        <v>Okay</v>
      </c>
      <c r="F258" s="4" t="str">
        <f>IF(OR(C258&lt;$O$5, C258&gt;$P$5), "Outlier", "Okay")</f>
        <v>Okay</v>
      </c>
      <c r="G258" s="5" t="str">
        <f t="shared" ref="G258:G321" si="12">IF(B258&gt;A258, "Inconsistent", "Okay")</f>
        <v>Okay</v>
      </c>
      <c r="H258" s="5" t="str">
        <f t="shared" ref="H258:H321" si="13">IF(A258&lt;18, "Inconsistent", "Okay")</f>
        <v>Okay</v>
      </c>
      <c r="I258" s="5" t="str">
        <f t="shared" ref="I258:I321" si="14">IF(B258&lt;0,"Inconsistent", "Okay")</f>
        <v>Okay</v>
      </c>
    </row>
    <row r="259" spans="1:9" x14ac:dyDescent="0.25">
      <c r="A259" s="4">
        <v>45</v>
      </c>
      <c r="B259" s="4">
        <v>16</v>
      </c>
      <c r="C259" s="4">
        <v>150000</v>
      </c>
      <c r="D259" s="4" t="str">
        <f>IF(OR(A259&lt;$O$3, A259&gt;$P$3), "Outlier", "Okay")</f>
        <v>Okay</v>
      </c>
      <c r="E259" s="4" t="str">
        <f>IF(OR(B259&lt;$O$4, B259&gt;$P$4), "Outlier", "Okay")</f>
        <v>Okay</v>
      </c>
      <c r="F259" s="4" t="str">
        <f>IF(OR(C259&lt;$O$5, C259&gt;$P$5), "Outlier", "Okay")</f>
        <v>Okay</v>
      </c>
      <c r="G259" s="5" t="str">
        <f t="shared" si="12"/>
        <v>Okay</v>
      </c>
      <c r="H259" s="5" t="str">
        <f t="shared" si="13"/>
        <v>Okay</v>
      </c>
      <c r="I259" s="5" t="str">
        <f t="shared" si="14"/>
        <v>Okay</v>
      </c>
    </row>
    <row r="260" spans="1:9" x14ac:dyDescent="0.25">
      <c r="A260" s="4">
        <v>32</v>
      </c>
      <c r="B260" s="4">
        <v>4</v>
      </c>
      <c r="C260" s="4">
        <v>60000</v>
      </c>
      <c r="D260" s="4" t="str">
        <f>IF(OR(A260&lt;$O$3, A260&gt;$P$3), "Outlier", "Okay")</f>
        <v>Okay</v>
      </c>
      <c r="E260" s="4" t="str">
        <f>IF(OR(B260&lt;$O$4, B260&gt;$P$4), "Outlier", "Okay")</f>
        <v>Okay</v>
      </c>
      <c r="F260" s="4" t="str">
        <f>IF(OR(C260&lt;$O$5, C260&gt;$P$5), "Outlier", "Okay")</f>
        <v>Okay</v>
      </c>
      <c r="G260" s="5" t="str">
        <f t="shared" si="12"/>
        <v>Okay</v>
      </c>
      <c r="H260" s="5" t="str">
        <f t="shared" si="13"/>
        <v>Okay</v>
      </c>
      <c r="I260" s="5" t="str">
        <f t="shared" si="14"/>
        <v>Okay</v>
      </c>
    </row>
    <row r="261" spans="1:9" x14ac:dyDescent="0.25">
      <c r="A261" s="4">
        <v>37</v>
      </c>
      <c r="B261" s="4">
        <v>8</v>
      </c>
      <c r="C261" s="4">
        <v>90000</v>
      </c>
      <c r="D261" s="4" t="str">
        <f>IF(OR(A261&lt;$O$3, A261&gt;$P$3), "Outlier", "Okay")</f>
        <v>Okay</v>
      </c>
      <c r="E261" s="4" t="str">
        <f>IF(OR(B261&lt;$O$4, B261&gt;$P$4), "Outlier", "Okay")</f>
        <v>Okay</v>
      </c>
      <c r="F261" s="4" t="str">
        <f>IF(OR(C261&lt;$O$5, C261&gt;$P$5), "Outlier", "Okay")</f>
        <v>Okay</v>
      </c>
      <c r="G261" s="5" t="str">
        <f t="shared" si="12"/>
        <v>Okay</v>
      </c>
      <c r="H261" s="5" t="str">
        <f t="shared" si="13"/>
        <v>Okay</v>
      </c>
      <c r="I261" s="5" t="str">
        <f t="shared" si="14"/>
        <v>Okay</v>
      </c>
    </row>
    <row r="262" spans="1:9" x14ac:dyDescent="0.25">
      <c r="A262" s="4">
        <v>47</v>
      </c>
      <c r="B262" s="4">
        <v>20</v>
      </c>
      <c r="C262" s="4">
        <v>180000</v>
      </c>
      <c r="D262" s="4" t="str">
        <f>IF(OR(A262&lt;$O$3, A262&gt;$P$3), "Outlier", "Okay")</f>
        <v>Okay</v>
      </c>
      <c r="E262" s="4" t="str">
        <f>IF(OR(B262&lt;$O$4, B262&gt;$P$4), "Outlier", "Okay")</f>
        <v>Okay</v>
      </c>
      <c r="F262" s="4" t="str">
        <f>IF(OR(C262&lt;$O$5, C262&gt;$P$5), "Outlier", "Okay")</f>
        <v>Okay</v>
      </c>
      <c r="G262" s="5" t="str">
        <f t="shared" si="12"/>
        <v>Okay</v>
      </c>
      <c r="H262" s="5" t="str">
        <f t="shared" si="13"/>
        <v>Okay</v>
      </c>
      <c r="I262" s="5" t="str">
        <f t="shared" si="14"/>
        <v>Okay</v>
      </c>
    </row>
    <row r="263" spans="1:9" x14ac:dyDescent="0.25">
      <c r="A263" s="4">
        <v>30</v>
      </c>
      <c r="B263" s="4">
        <v>2</v>
      </c>
      <c r="C263" s="4">
        <v>40000</v>
      </c>
      <c r="D263" s="4" t="str">
        <f>IF(OR(A263&lt;$O$3, A263&gt;$P$3), "Outlier", "Okay")</f>
        <v>Okay</v>
      </c>
      <c r="E263" s="4" t="str">
        <f>IF(OR(B263&lt;$O$4, B263&gt;$P$4), "Outlier", "Okay")</f>
        <v>Okay</v>
      </c>
      <c r="F263" s="4" t="str">
        <f>IF(OR(C263&lt;$O$5, C263&gt;$P$5), "Outlier", "Okay")</f>
        <v>Okay</v>
      </c>
      <c r="G263" s="5" t="str">
        <f t="shared" si="12"/>
        <v>Okay</v>
      </c>
      <c r="H263" s="5" t="str">
        <f t="shared" si="13"/>
        <v>Okay</v>
      </c>
      <c r="I263" s="5" t="str">
        <f t="shared" si="14"/>
        <v>Okay</v>
      </c>
    </row>
    <row r="264" spans="1:9" x14ac:dyDescent="0.25">
      <c r="A264" s="4">
        <v>38</v>
      </c>
      <c r="B264" s="4">
        <v>9</v>
      </c>
      <c r="C264" s="4">
        <v>120000</v>
      </c>
      <c r="D264" s="4" t="str">
        <f>IF(OR(A264&lt;$O$3, A264&gt;$P$3), "Outlier", "Okay")</f>
        <v>Okay</v>
      </c>
      <c r="E264" s="4" t="str">
        <f>IF(OR(B264&lt;$O$4, B264&gt;$P$4), "Outlier", "Okay")</f>
        <v>Okay</v>
      </c>
      <c r="F264" s="4" t="str">
        <f>IF(OR(C264&lt;$O$5, C264&gt;$P$5), "Outlier", "Okay")</f>
        <v>Okay</v>
      </c>
      <c r="G264" s="5" t="str">
        <f t="shared" si="12"/>
        <v>Okay</v>
      </c>
      <c r="H264" s="5" t="str">
        <f t="shared" si="13"/>
        <v>Okay</v>
      </c>
      <c r="I264" s="5" t="str">
        <f t="shared" si="14"/>
        <v>Okay</v>
      </c>
    </row>
    <row r="265" spans="1:9" x14ac:dyDescent="0.25">
      <c r="A265" s="4">
        <v>46</v>
      </c>
      <c r="B265" s="4">
        <v>17</v>
      </c>
      <c r="C265" s="4">
        <v>160000</v>
      </c>
      <c r="D265" s="4" t="str">
        <f>IF(OR(A265&lt;$O$3, A265&gt;$P$3), "Outlier", "Okay")</f>
        <v>Okay</v>
      </c>
      <c r="E265" s="4" t="str">
        <f>IF(OR(B265&lt;$O$4, B265&gt;$P$4), "Outlier", "Okay")</f>
        <v>Okay</v>
      </c>
      <c r="F265" s="4" t="str">
        <f>IF(OR(C265&lt;$O$5, C265&gt;$P$5), "Outlier", "Okay")</f>
        <v>Okay</v>
      </c>
      <c r="G265" s="5" t="str">
        <f t="shared" si="12"/>
        <v>Okay</v>
      </c>
      <c r="H265" s="5" t="str">
        <f t="shared" si="13"/>
        <v>Okay</v>
      </c>
      <c r="I265" s="5" t="str">
        <f t="shared" si="14"/>
        <v>Okay</v>
      </c>
    </row>
    <row r="266" spans="1:9" x14ac:dyDescent="0.25">
      <c r="A266" s="4">
        <v>34</v>
      </c>
      <c r="B266" s="4">
        <v>5</v>
      </c>
      <c r="C266" s="4">
        <v>70000</v>
      </c>
      <c r="D266" s="4" t="str">
        <f>IF(OR(A266&lt;$O$3, A266&gt;$P$3), "Outlier", "Okay")</f>
        <v>Okay</v>
      </c>
      <c r="E266" s="4" t="str">
        <f>IF(OR(B266&lt;$O$4, B266&gt;$P$4), "Outlier", "Okay")</f>
        <v>Okay</v>
      </c>
      <c r="F266" s="4" t="str">
        <f>IF(OR(C266&lt;$O$5, C266&gt;$P$5), "Outlier", "Okay")</f>
        <v>Okay</v>
      </c>
      <c r="G266" s="5" t="str">
        <f t="shared" si="12"/>
        <v>Okay</v>
      </c>
      <c r="H266" s="5" t="str">
        <f t="shared" si="13"/>
        <v>Okay</v>
      </c>
      <c r="I266" s="5" t="str">
        <f t="shared" si="14"/>
        <v>Okay</v>
      </c>
    </row>
    <row r="267" spans="1:9" x14ac:dyDescent="0.25">
      <c r="A267" s="4">
        <v>36</v>
      </c>
      <c r="B267" s="4">
        <v>8</v>
      </c>
      <c r="C267" s="4">
        <v>95000</v>
      </c>
      <c r="D267" s="4" t="str">
        <f>IF(OR(A267&lt;$O$3, A267&gt;$P$3), "Outlier", "Okay")</f>
        <v>Okay</v>
      </c>
      <c r="E267" s="4" t="str">
        <f>IF(OR(B267&lt;$O$4, B267&gt;$P$4), "Outlier", "Okay")</f>
        <v>Okay</v>
      </c>
      <c r="F267" s="4" t="str">
        <f>IF(OR(C267&lt;$O$5, C267&gt;$P$5), "Outlier", "Okay")</f>
        <v>Okay</v>
      </c>
      <c r="G267" s="5" t="str">
        <f t="shared" si="12"/>
        <v>Okay</v>
      </c>
      <c r="H267" s="5" t="str">
        <f t="shared" si="13"/>
        <v>Okay</v>
      </c>
      <c r="I267" s="5" t="str">
        <f t="shared" si="14"/>
        <v>Okay</v>
      </c>
    </row>
    <row r="268" spans="1:9" x14ac:dyDescent="0.25">
      <c r="A268" s="4">
        <v>49</v>
      </c>
      <c r="B268" s="4">
        <v>21</v>
      </c>
      <c r="C268" s="4">
        <v>180000</v>
      </c>
      <c r="D268" s="4" t="str">
        <f>IF(OR(A268&lt;$O$3, A268&gt;$P$3), "Outlier", "Okay")</f>
        <v>Okay</v>
      </c>
      <c r="E268" s="4" t="str">
        <f>IF(OR(B268&lt;$O$4, B268&gt;$P$4), "Outlier", "Okay")</f>
        <v>Okay</v>
      </c>
      <c r="F268" s="4" t="str">
        <f>IF(OR(C268&lt;$O$5, C268&gt;$P$5), "Outlier", "Okay")</f>
        <v>Okay</v>
      </c>
      <c r="G268" s="5" t="str">
        <f t="shared" si="12"/>
        <v>Okay</v>
      </c>
      <c r="H268" s="5" t="str">
        <f t="shared" si="13"/>
        <v>Okay</v>
      </c>
      <c r="I268" s="5" t="str">
        <f t="shared" si="14"/>
        <v>Okay</v>
      </c>
    </row>
    <row r="269" spans="1:9" x14ac:dyDescent="0.25">
      <c r="A269" s="4">
        <v>31</v>
      </c>
      <c r="B269" s="4">
        <v>3</v>
      </c>
      <c r="C269" s="4">
        <v>50000</v>
      </c>
      <c r="D269" s="4" t="str">
        <f>IF(OR(A269&lt;$O$3, A269&gt;$P$3), "Outlier", "Okay")</f>
        <v>Okay</v>
      </c>
      <c r="E269" s="4" t="str">
        <f>IF(OR(B269&lt;$O$4, B269&gt;$P$4), "Outlier", "Okay")</f>
        <v>Okay</v>
      </c>
      <c r="F269" s="4" t="str">
        <f>IF(OR(C269&lt;$O$5, C269&gt;$P$5), "Outlier", "Okay")</f>
        <v>Okay</v>
      </c>
      <c r="G269" s="5" t="str">
        <f t="shared" si="12"/>
        <v>Okay</v>
      </c>
      <c r="H269" s="5" t="str">
        <f t="shared" si="13"/>
        <v>Okay</v>
      </c>
      <c r="I269" s="5" t="str">
        <f t="shared" si="14"/>
        <v>Okay</v>
      </c>
    </row>
    <row r="270" spans="1:9" x14ac:dyDescent="0.25">
      <c r="A270" s="4">
        <v>47</v>
      </c>
      <c r="B270" s="4">
        <v>19</v>
      </c>
      <c r="C270" s="4">
        <v>170000</v>
      </c>
      <c r="D270" s="4" t="str">
        <f>IF(OR(A270&lt;$O$3, A270&gt;$P$3), "Outlier", "Okay")</f>
        <v>Okay</v>
      </c>
      <c r="E270" s="4" t="str">
        <f>IF(OR(B270&lt;$O$4, B270&gt;$P$4), "Outlier", "Okay")</f>
        <v>Okay</v>
      </c>
      <c r="F270" s="4" t="str">
        <f>IF(OR(C270&lt;$O$5, C270&gt;$P$5), "Outlier", "Okay")</f>
        <v>Okay</v>
      </c>
      <c r="G270" s="5" t="str">
        <f t="shared" si="12"/>
        <v>Okay</v>
      </c>
      <c r="H270" s="5" t="str">
        <f t="shared" si="13"/>
        <v>Okay</v>
      </c>
      <c r="I270" s="5" t="str">
        <f t="shared" si="14"/>
        <v>Okay</v>
      </c>
    </row>
    <row r="271" spans="1:9" x14ac:dyDescent="0.25">
      <c r="A271" s="4">
        <v>29</v>
      </c>
      <c r="B271" s="4">
        <v>1.5</v>
      </c>
      <c r="C271" s="4">
        <v>35000</v>
      </c>
      <c r="D271" s="4" t="str">
        <f>IF(OR(A271&lt;$O$3, A271&gt;$P$3), "Outlier", "Okay")</f>
        <v>Okay</v>
      </c>
      <c r="E271" s="4" t="str">
        <f>IF(OR(B271&lt;$O$4, B271&gt;$P$4), "Outlier", "Okay")</f>
        <v>Okay</v>
      </c>
      <c r="F271" s="4" t="str">
        <f>IF(OR(C271&lt;$O$5, C271&gt;$P$5), "Outlier", "Okay")</f>
        <v>Okay</v>
      </c>
      <c r="G271" s="5" t="str">
        <f t="shared" si="12"/>
        <v>Okay</v>
      </c>
      <c r="H271" s="5" t="str">
        <f t="shared" si="13"/>
        <v>Okay</v>
      </c>
      <c r="I271" s="5" t="str">
        <f t="shared" si="14"/>
        <v>Okay</v>
      </c>
    </row>
    <row r="272" spans="1:9" x14ac:dyDescent="0.25">
      <c r="A272" s="4">
        <v>35</v>
      </c>
      <c r="B272" s="4">
        <v>9</v>
      </c>
      <c r="C272" s="4">
        <v>100000</v>
      </c>
      <c r="D272" s="4" t="str">
        <f>IF(OR(A272&lt;$O$3, A272&gt;$P$3), "Outlier", "Okay")</f>
        <v>Okay</v>
      </c>
      <c r="E272" s="4" t="str">
        <f>IF(OR(B272&lt;$O$4, B272&gt;$P$4), "Outlier", "Okay")</f>
        <v>Okay</v>
      </c>
      <c r="F272" s="4" t="str">
        <f>IF(OR(C272&lt;$O$5, C272&gt;$P$5), "Outlier", "Okay")</f>
        <v>Okay</v>
      </c>
      <c r="G272" s="5" t="str">
        <f t="shared" si="12"/>
        <v>Okay</v>
      </c>
      <c r="H272" s="5" t="str">
        <f t="shared" si="13"/>
        <v>Okay</v>
      </c>
      <c r="I272" s="5" t="str">
        <f t="shared" si="14"/>
        <v>Okay</v>
      </c>
    </row>
    <row r="273" spans="1:9" x14ac:dyDescent="0.25">
      <c r="A273" s="4">
        <v>44</v>
      </c>
      <c r="B273" s="4">
        <v>15</v>
      </c>
      <c r="C273" s="4">
        <v>150000</v>
      </c>
      <c r="D273" s="4" t="str">
        <f>IF(OR(A273&lt;$O$3, A273&gt;$P$3), "Outlier", "Okay")</f>
        <v>Okay</v>
      </c>
      <c r="E273" s="4" t="str">
        <f>IF(OR(B273&lt;$O$4, B273&gt;$P$4), "Outlier", "Okay")</f>
        <v>Okay</v>
      </c>
      <c r="F273" s="4" t="str">
        <f>IF(OR(C273&lt;$O$5, C273&gt;$P$5), "Outlier", "Okay")</f>
        <v>Okay</v>
      </c>
      <c r="G273" s="5" t="str">
        <f t="shared" si="12"/>
        <v>Okay</v>
      </c>
      <c r="H273" s="5" t="str">
        <f t="shared" si="13"/>
        <v>Okay</v>
      </c>
      <c r="I273" s="5" t="str">
        <f t="shared" si="14"/>
        <v>Okay</v>
      </c>
    </row>
    <row r="274" spans="1:9" x14ac:dyDescent="0.25">
      <c r="A274" s="4">
        <v>33</v>
      </c>
      <c r="B274" s="4">
        <v>4</v>
      </c>
      <c r="C274" s="4">
        <v>60000</v>
      </c>
      <c r="D274" s="4" t="str">
        <f>IF(OR(A274&lt;$O$3, A274&gt;$P$3), "Outlier", "Okay")</f>
        <v>Okay</v>
      </c>
      <c r="E274" s="4" t="str">
        <f>IF(OR(B274&lt;$O$4, B274&gt;$P$4), "Outlier", "Okay")</f>
        <v>Okay</v>
      </c>
      <c r="F274" s="4" t="str">
        <f>IF(OR(C274&lt;$O$5, C274&gt;$P$5), "Outlier", "Okay")</f>
        <v>Okay</v>
      </c>
      <c r="G274" s="5" t="str">
        <f t="shared" si="12"/>
        <v>Okay</v>
      </c>
      <c r="H274" s="5" t="str">
        <f t="shared" si="13"/>
        <v>Okay</v>
      </c>
      <c r="I274" s="5" t="str">
        <f t="shared" si="14"/>
        <v>Okay</v>
      </c>
    </row>
    <row r="275" spans="1:9" x14ac:dyDescent="0.25">
      <c r="A275" s="4">
        <v>44</v>
      </c>
      <c r="B275" s="4">
        <v>13</v>
      </c>
      <c r="C275" s="4">
        <v>130000</v>
      </c>
      <c r="D275" s="4" t="str">
        <f>IF(OR(A275&lt;$O$3, A275&gt;$P$3), "Outlier", "Okay")</f>
        <v>Okay</v>
      </c>
      <c r="E275" s="4" t="str">
        <f>IF(OR(B275&lt;$O$4, B275&gt;$P$4), "Outlier", "Okay")</f>
        <v>Okay</v>
      </c>
      <c r="F275" s="4" t="str">
        <f>IF(OR(C275&lt;$O$5, C275&gt;$P$5), "Outlier", "Okay")</f>
        <v>Okay</v>
      </c>
      <c r="G275" s="5" t="str">
        <f t="shared" si="12"/>
        <v>Okay</v>
      </c>
      <c r="H275" s="5" t="str">
        <f t="shared" si="13"/>
        <v>Okay</v>
      </c>
      <c r="I275" s="5" t="str">
        <f t="shared" si="14"/>
        <v>Okay</v>
      </c>
    </row>
    <row r="276" spans="1:9" x14ac:dyDescent="0.25">
      <c r="A276" s="4">
        <v>32</v>
      </c>
      <c r="B276" s="4">
        <v>4</v>
      </c>
      <c r="C276" s="4">
        <v>65000</v>
      </c>
      <c r="D276" s="4" t="str">
        <f>IF(OR(A276&lt;$O$3, A276&gt;$P$3), "Outlier", "Okay")</f>
        <v>Okay</v>
      </c>
      <c r="E276" s="4" t="str">
        <f>IF(OR(B276&lt;$O$4, B276&gt;$P$4), "Outlier", "Okay")</f>
        <v>Okay</v>
      </c>
      <c r="F276" s="4" t="str">
        <f>IF(OR(C276&lt;$O$5, C276&gt;$P$5), "Outlier", "Okay")</f>
        <v>Okay</v>
      </c>
      <c r="G276" s="5" t="str">
        <f t="shared" si="12"/>
        <v>Okay</v>
      </c>
      <c r="H276" s="5" t="str">
        <f t="shared" si="13"/>
        <v>Okay</v>
      </c>
      <c r="I276" s="5" t="str">
        <f t="shared" si="14"/>
        <v>Okay</v>
      </c>
    </row>
    <row r="277" spans="1:9" x14ac:dyDescent="0.25">
      <c r="A277" s="4">
        <v>38</v>
      </c>
      <c r="B277" s="4">
        <v>10</v>
      </c>
      <c r="C277" s="4">
        <v>110000</v>
      </c>
      <c r="D277" s="4" t="str">
        <f>IF(OR(A277&lt;$O$3, A277&gt;$P$3), "Outlier", "Okay")</f>
        <v>Okay</v>
      </c>
      <c r="E277" s="4" t="str">
        <f>IF(OR(B277&lt;$O$4, B277&gt;$P$4), "Outlier", "Okay")</f>
        <v>Okay</v>
      </c>
      <c r="F277" s="4" t="str">
        <f>IF(OR(C277&lt;$O$5, C277&gt;$P$5), "Outlier", "Okay")</f>
        <v>Okay</v>
      </c>
      <c r="G277" s="5" t="str">
        <f t="shared" si="12"/>
        <v>Okay</v>
      </c>
      <c r="H277" s="5" t="str">
        <f t="shared" si="13"/>
        <v>Okay</v>
      </c>
      <c r="I277" s="5" t="str">
        <f t="shared" si="14"/>
        <v>Okay</v>
      </c>
    </row>
    <row r="278" spans="1:9" x14ac:dyDescent="0.25">
      <c r="A278" s="4">
        <v>49</v>
      </c>
      <c r="B278" s="4">
        <v>21</v>
      </c>
      <c r="C278" s="4">
        <v>180000</v>
      </c>
      <c r="D278" s="4" t="str">
        <f>IF(OR(A278&lt;$O$3, A278&gt;$P$3), "Outlier", "Okay")</f>
        <v>Okay</v>
      </c>
      <c r="E278" s="4" t="str">
        <f>IF(OR(B278&lt;$O$4, B278&gt;$P$4), "Outlier", "Okay")</f>
        <v>Okay</v>
      </c>
      <c r="F278" s="4" t="str">
        <f>IF(OR(C278&lt;$O$5, C278&gt;$P$5), "Outlier", "Okay")</f>
        <v>Okay</v>
      </c>
      <c r="G278" s="5" t="str">
        <f t="shared" si="12"/>
        <v>Okay</v>
      </c>
      <c r="H278" s="5" t="str">
        <f t="shared" si="13"/>
        <v>Okay</v>
      </c>
      <c r="I278" s="5" t="str">
        <f t="shared" si="14"/>
        <v>Okay</v>
      </c>
    </row>
    <row r="279" spans="1:9" x14ac:dyDescent="0.25">
      <c r="A279" s="4">
        <v>29</v>
      </c>
      <c r="B279" s="4">
        <v>2</v>
      </c>
      <c r="C279" s="4">
        <v>40000</v>
      </c>
      <c r="D279" s="4" t="str">
        <f>IF(OR(A279&lt;$O$3, A279&gt;$P$3), "Outlier", "Okay")</f>
        <v>Okay</v>
      </c>
      <c r="E279" s="4" t="str">
        <f>IF(OR(B279&lt;$O$4, B279&gt;$P$4), "Outlier", "Okay")</f>
        <v>Okay</v>
      </c>
      <c r="F279" s="4" t="str">
        <f>IF(OR(C279&lt;$O$5, C279&gt;$P$5), "Outlier", "Okay")</f>
        <v>Okay</v>
      </c>
      <c r="G279" s="5" t="str">
        <f t="shared" si="12"/>
        <v>Okay</v>
      </c>
      <c r="H279" s="5" t="str">
        <f t="shared" si="13"/>
        <v>Okay</v>
      </c>
      <c r="I279" s="5" t="str">
        <f t="shared" si="14"/>
        <v>Okay</v>
      </c>
    </row>
    <row r="280" spans="1:9" x14ac:dyDescent="0.25">
      <c r="A280" s="4">
        <v>35</v>
      </c>
      <c r="B280" s="4">
        <v>7</v>
      </c>
      <c r="C280" s="4">
        <v>90000</v>
      </c>
      <c r="D280" s="4" t="str">
        <f>IF(OR(A280&lt;$O$3, A280&gt;$P$3), "Outlier", "Okay")</f>
        <v>Okay</v>
      </c>
      <c r="E280" s="4" t="str">
        <f>IF(OR(B280&lt;$O$4, B280&gt;$P$4), "Outlier", "Okay")</f>
        <v>Okay</v>
      </c>
      <c r="F280" s="4" t="str">
        <f>IF(OR(C280&lt;$O$5, C280&gt;$P$5), "Outlier", "Okay")</f>
        <v>Okay</v>
      </c>
      <c r="G280" s="5" t="str">
        <f t="shared" si="12"/>
        <v>Okay</v>
      </c>
      <c r="H280" s="5" t="str">
        <f t="shared" si="13"/>
        <v>Okay</v>
      </c>
      <c r="I280" s="5" t="str">
        <f t="shared" si="14"/>
        <v>Okay</v>
      </c>
    </row>
    <row r="281" spans="1:9" x14ac:dyDescent="0.25">
      <c r="A281" s="4">
        <v>45</v>
      </c>
      <c r="B281" s="4">
        <v>14</v>
      </c>
      <c r="C281" s="4">
        <v>140000</v>
      </c>
      <c r="D281" s="4" t="str">
        <f>IF(OR(A281&lt;$O$3, A281&gt;$P$3), "Outlier", "Okay")</f>
        <v>Okay</v>
      </c>
      <c r="E281" s="4" t="str">
        <f>IF(OR(B281&lt;$O$4, B281&gt;$P$4), "Outlier", "Okay")</f>
        <v>Okay</v>
      </c>
      <c r="F281" s="4" t="str">
        <f>IF(OR(C281&lt;$O$5, C281&gt;$P$5), "Outlier", "Okay")</f>
        <v>Okay</v>
      </c>
      <c r="G281" s="5" t="str">
        <f t="shared" si="12"/>
        <v>Okay</v>
      </c>
      <c r="H281" s="5" t="str">
        <f t="shared" si="13"/>
        <v>Okay</v>
      </c>
      <c r="I281" s="5" t="str">
        <f t="shared" si="14"/>
        <v>Okay</v>
      </c>
    </row>
    <row r="282" spans="1:9" x14ac:dyDescent="0.25">
      <c r="A282" s="4">
        <v>33</v>
      </c>
      <c r="B282" s="4">
        <v>4</v>
      </c>
      <c r="C282" s="4">
        <v>60000</v>
      </c>
      <c r="D282" s="4" t="str">
        <f>IF(OR(A282&lt;$O$3, A282&gt;$P$3), "Outlier", "Okay")</f>
        <v>Okay</v>
      </c>
      <c r="E282" s="4" t="str">
        <f>IF(OR(B282&lt;$O$4, B282&gt;$P$4), "Outlier", "Okay")</f>
        <v>Okay</v>
      </c>
      <c r="F282" s="4" t="str">
        <f>IF(OR(C282&lt;$O$5, C282&gt;$P$5), "Outlier", "Okay")</f>
        <v>Okay</v>
      </c>
      <c r="G282" s="5" t="str">
        <f t="shared" si="12"/>
        <v>Okay</v>
      </c>
      <c r="H282" s="5" t="str">
        <f t="shared" si="13"/>
        <v>Okay</v>
      </c>
      <c r="I282" s="5" t="str">
        <f t="shared" si="14"/>
        <v>Okay</v>
      </c>
    </row>
    <row r="283" spans="1:9" x14ac:dyDescent="0.25">
      <c r="A283" s="4">
        <v>40</v>
      </c>
      <c r="B283" s="4">
        <v>12</v>
      </c>
      <c r="C283" s="4">
        <v>130000</v>
      </c>
      <c r="D283" s="4" t="str">
        <f>IF(OR(A283&lt;$O$3, A283&gt;$P$3), "Outlier", "Okay")</f>
        <v>Okay</v>
      </c>
      <c r="E283" s="4" t="str">
        <f>IF(OR(B283&lt;$O$4, B283&gt;$P$4), "Outlier", "Okay")</f>
        <v>Okay</v>
      </c>
      <c r="F283" s="4" t="str">
        <f>IF(OR(C283&lt;$O$5, C283&gt;$P$5), "Outlier", "Okay")</f>
        <v>Okay</v>
      </c>
      <c r="G283" s="5" t="str">
        <f t="shared" si="12"/>
        <v>Okay</v>
      </c>
      <c r="H283" s="5" t="str">
        <f t="shared" si="13"/>
        <v>Okay</v>
      </c>
      <c r="I283" s="5" t="str">
        <f t="shared" si="14"/>
        <v>Okay</v>
      </c>
    </row>
    <row r="284" spans="1:9" x14ac:dyDescent="0.25">
      <c r="A284" s="4">
        <v>44</v>
      </c>
      <c r="B284" s="4">
        <v>16</v>
      </c>
      <c r="C284" s="4">
        <v>160000</v>
      </c>
      <c r="D284" s="4" t="str">
        <f>IF(OR(A284&lt;$O$3, A284&gt;$P$3), "Outlier", "Okay")</f>
        <v>Okay</v>
      </c>
      <c r="E284" s="4" t="str">
        <f>IF(OR(B284&lt;$O$4, B284&gt;$P$4), "Outlier", "Okay")</f>
        <v>Okay</v>
      </c>
      <c r="F284" s="4" t="str">
        <f>IF(OR(C284&lt;$O$5, C284&gt;$P$5), "Outlier", "Okay")</f>
        <v>Okay</v>
      </c>
      <c r="G284" s="5" t="str">
        <f t="shared" si="12"/>
        <v>Okay</v>
      </c>
      <c r="H284" s="5" t="str">
        <f t="shared" si="13"/>
        <v>Okay</v>
      </c>
      <c r="I284" s="5" t="str">
        <f t="shared" si="14"/>
        <v>Okay</v>
      </c>
    </row>
    <row r="285" spans="1:9" x14ac:dyDescent="0.25">
      <c r="A285" s="4">
        <v>30</v>
      </c>
      <c r="B285" s="4">
        <v>2</v>
      </c>
      <c r="C285" s="4">
        <v>40000</v>
      </c>
      <c r="D285" s="4" t="str">
        <f>IF(OR(A285&lt;$O$3, A285&gt;$P$3), "Outlier", "Okay")</f>
        <v>Okay</v>
      </c>
      <c r="E285" s="4" t="str">
        <f>IF(OR(B285&lt;$O$4, B285&gt;$P$4), "Outlier", "Okay")</f>
        <v>Okay</v>
      </c>
      <c r="F285" s="4" t="str">
        <f>IF(OR(C285&lt;$O$5, C285&gt;$P$5), "Outlier", "Okay")</f>
        <v>Okay</v>
      </c>
      <c r="G285" s="5" t="str">
        <f t="shared" si="12"/>
        <v>Okay</v>
      </c>
      <c r="H285" s="5" t="str">
        <f t="shared" si="13"/>
        <v>Okay</v>
      </c>
      <c r="I285" s="5" t="str">
        <f t="shared" si="14"/>
        <v>Okay</v>
      </c>
    </row>
    <row r="286" spans="1:9" x14ac:dyDescent="0.25">
      <c r="A286" s="4">
        <v>37</v>
      </c>
      <c r="B286" s="4">
        <v>9</v>
      </c>
      <c r="C286" s="4">
        <v>100000</v>
      </c>
      <c r="D286" s="4" t="str">
        <f>IF(OR(A286&lt;$O$3, A286&gt;$P$3), "Outlier", "Okay")</f>
        <v>Okay</v>
      </c>
      <c r="E286" s="4" t="str">
        <f>IF(OR(B286&lt;$O$4, B286&gt;$P$4), "Outlier", "Okay")</f>
        <v>Okay</v>
      </c>
      <c r="F286" s="4" t="str">
        <f>IF(OR(C286&lt;$O$5, C286&gt;$P$5), "Outlier", "Okay")</f>
        <v>Okay</v>
      </c>
      <c r="G286" s="5" t="str">
        <f t="shared" si="12"/>
        <v>Okay</v>
      </c>
      <c r="H286" s="5" t="str">
        <f t="shared" si="13"/>
        <v>Okay</v>
      </c>
      <c r="I286" s="5" t="str">
        <f t="shared" si="14"/>
        <v>Okay</v>
      </c>
    </row>
    <row r="287" spans="1:9" x14ac:dyDescent="0.25">
      <c r="A287" s="4">
        <v>48</v>
      </c>
      <c r="B287" s="4">
        <v>20</v>
      </c>
      <c r="C287" s="4">
        <v>180000</v>
      </c>
      <c r="D287" s="4" t="str">
        <f>IF(OR(A287&lt;$O$3, A287&gt;$P$3), "Outlier", "Okay")</f>
        <v>Okay</v>
      </c>
      <c r="E287" s="4" t="str">
        <f>IF(OR(B287&lt;$O$4, B287&gt;$P$4), "Outlier", "Okay")</f>
        <v>Okay</v>
      </c>
      <c r="F287" s="4" t="str">
        <f>IF(OR(C287&lt;$O$5, C287&gt;$P$5), "Outlier", "Okay")</f>
        <v>Okay</v>
      </c>
      <c r="G287" s="5" t="str">
        <f t="shared" si="12"/>
        <v>Okay</v>
      </c>
      <c r="H287" s="5" t="str">
        <f t="shared" si="13"/>
        <v>Okay</v>
      </c>
      <c r="I287" s="5" t="str">
        <f t="shared" si="14"/>
        <v>Okay</v>
      </c>
    </row>
    <row r="288" spans="1:9" x14ac:dyDescent="0.25">
      <c r="A288" s="4">
        <v>31</v>
      </c>
      <c r="B288" s="4">
        <v>3</v>
      </c>
      <c r="C288" s="4">
        <v>55000</v>
      </c>
      <c r="D288" s="4" t="str">
        <f>IF(OR(A288&lt;$O$3, A288&gt;$P$3), "Outlier", "Okay")</f>
        <v>Okay</v>
      </c>
      <c r="E288" s="4" t="str">
        <f>IF(OR(B288&lt;$O$4, B288&gt;$P$4), "Outlier", "Okay")</f>
        <v>Okay</v>
      </c>
      <c r="F288" s="4" t="str">
        <f>IF(OR(C288&lt;$O$5, C288&gt;$P$5), "Outlier", "Okay")</f>
        <v>Okay</v>
      </c>
      <c r="G288" s="5" t="str">
        <f t="shared" si="12"/>
        <v>Okay</v>
      </c>
      <c r="H288" s="5" t="str">
        <f t="shared" si="13"/>
        <v>Okay</v>
      </c>
      <c r="I288" s="5" t="str">
        <f t="shared" si="14"/>
        <v>Okay</v>
      </c>
    </row>
    <row r="289" spans="1:9" x14ac:dyDescent="0.25">
      <c r="A289" s="4">
        <v>38</v>
      </c>
      <c r="B289" s="4">
        <v>9</v>
      </c>
      <c r="C289" s="4">
        <v>120000</v>
      </c>
      <c r="D289" s="4" t="str">
        <f>IF(OR(A289&lt;$O$3, A289&gt;$P$3), "Outlier", "Okay")</f>
        <v>Okay</v>
      </c>
      <c r="E289" s="4" t="str">
        <f>IF(OR(B289&lt;$O$4, B289&gt;$P$4), "Outlier", "Okay")</f>
        <v>Okay</v>
      </c>
      <c r="F289" s="4" t="str">
        <f>IF(OR(C289&lt;$O$5, C289&gt;$P$5), "Outlier", "Okay")</f>
        <v>Okay</v>
      </c>
      <c r="G289" s="5" t="str">
        <f t="shared" si="12"/>
        <v>Okay</v>
      </c>
      <c r="H289" s="5" t="str">
        <f t="shared" si="13"/>
        <v>Okay</v>
      </c>
      <c r="I289" s="5" t="str">
        <f t="shared" si="14"/>
        <v>Okay</v>
      </c>
    </row>
    <row r="290" spans="1:9" x14ac:dyDescent="0.25">
      <c r="A290" s="4">
        <v>33</v>
      </c>
      <c r="B290" s="4">
        <v>5</v>
      </c>
      <c r="C290" s="4">
        <v>70000</v>
      </c>
      <c r="D290" s="4" t="str">
        <f>IF(OR(A290&lt;$O$3, A290&gt;$P$3), "Outlier", "Okay")</f>
        <v>Okay</v>
      </c>
      <c r="E290" s="4" t="str">
        <f>IF(OR(B290&lt;$O$4, B290&gt;$P$4), "Outlier", "Okay")</f>
        <v>Okay</v>
      </c>
      <c r="F290" s="4" t="str">
        <f>IF(OR(C290&lt;$O$5, C290&gt;$P$5), "Outlier", "Okay")</f>
        <v>Okay</v>
      </c>
      <c r="G290" s="5" t="str">
        <f t="shared" si="12"/>
        <v>Okay</v>
      </c>
      <c r="H290" s="5" t="str">
        <f t="shared" si="13"/>
        <v>Okay</v>
      </c>
      <c r="I290" s="5" t="str">
        <f t="shared" si="14"/>
        <v>Okay</v>
      </c>
    </row>
    <row r="291" spans="1:9" x14ac:dyDescent="0.25">
      <c r="A291" s="4">
        <v>36</v>
      </c>
      <c r="B291" s="4">
        <v>8</v>
      </c>
      <c r="C291" s="4">
        <v>95000</v>
      </c>
      <c r="D291" s="4" t="str">
        <f>IF(OR(A291&lt;$O$3, A291&gt;$P$3), "Outlier", "Okay")</f>
        <v>Okay</v>
      </c>
      <c r="E291" s="4" t="str">
        <f>IF(OR(B291&lt;$O$4, B291&gt;$P$4), "Outlier", "Okay")</f>
        <v>Okay</v>
      </c>
      <c r="F291" s="4" t="str">
        <f>IF(OR(C291&lt;$O$5, C291&gt;$P$5), "Outlier", "Okay")</f>
        <v>Okay</v>
      </c>
      <c r="G291" s="5" t="str">
        <f t="shared" si="12"/>
        <v>Okay</v>
      </c>
      <c r="H291" s="5" t="str">
        <f t="shared" si="13"/>
        <v>Okay</v>
      </c>
      <c r="I291" s="5" t="str">
        <f t="shared" si="14"/>
        <v>Okay</v>
      </c>
    </row>
    <row r="292" spans="1:9" x14ac:dyDescent="0.25">
      <c r="A292" s="4">
        <v>42</v>
      </c>
      <c r="B292" s="4">
        <v>12</v>
      </c>
      <c r="C292" s="4">
        <v>120000</v>
      </c>
      <c r="D292" s="4" t="str">
        <f>IF(OR(A292&lt;$O$3, A292&gt;$P$3), "Outlier", "Okay")</f>
        <v>Okay</v>
      </c>
      <c r="E292" s="4" t="str">
        <f>IF(OR(B292&lt;$O$4, B292&gt;$P$4), "Outlier", "Okay")</f>
        <v>Okay</v>
      </c>
      <c r="F292" s="4" t="str">
        <f>IF(OR(C292&lt;$O$5, C292&gt;$P$5), "Outlier", "Okay")</f>
        <v>Okay</v>
      </c>
      <c r="G292" s="5" t="str">
        <f t="shared" si="12"/>
        <v>Okay</v>
      </c>
      <c r="H292" s="5" t="str">
        <f t="shared" si="13"/>
        <v>Okay</v>
      </c>
      <c r="I292" s="5" t="str">
        <f t="shared" si="14"/>
        <v>Okay</v>
      </c>
    </row>
    <row r="293" spans="1:9" x14ac:dyDescent="0.25">
      <c r="A293" s="4">
        <v>34</v>
      </c>
      <c r="B293" s="4">
        <v>6</v>
      </c>
      <c r="C293" s="4">
        <v>80000</v>
      </c>
      <c r="D293" s="4" t="str">
        <f>IF(OR(A293&lt;$O$3, A293&gt;$P$3), "Outlier", "Okay")</f>
        <v>Okay</v>
      </c>
      <c r="E293" s="4" t="str">
        <f>IF(OR(B293&lt;$O$4, B293&gt;$P$4), "Outlier", "Okay")</f>
        <v>Okay</v>
      </c>
      <c r="F293" s="4" t="str">
        <f>IF(OR(C293&lt;$O$5, C293&gt;$P$5), "Outlier", "Okay")</f>
        <v>Okay</v>
      </c>
      <c r="G293" s="5" t="str">
        <f t="shared" si="12"/>
        <v>Okay</v>
      </c>
      <c r="H293" s="5" t="str">
        <f t="shared" si="13"/>
        <v>Okay</v>
      </c>
      <c r="I293" s="5" t="str">
        <f t="shared" si="14"/>
        <v>Okay</v>
      </c>
    </row>
    <row r="294" spans="1:9" x14ac:dyDescent="0.25">
      <c r="A294" s="4">
        <v>30</v>
      </c>
      <c r="B294" s="4">
        <v>2</v>
      </c>
      <c r="C294" s="4">
        <v>40000</v>
      </c>
      <c r="D294" s="4" t="str">
        <f>IF(OR(A294&lt;$O$3, A294&gt;$P$3), "Outlier", "Okay")</f>
        <v>Okay</v>
      </c>
      <c r="E294" s="4" t="str">
        <f>IF(OR(B294&lt;$O$4, B294&gt;$P$4), "Outlier", "Okay")</f>
        <v>Okay</v>
      </c>
      <c r="F294" s="4" t="str">
        <f>IF(OR(C294&lt;$O$5, C294&gt;$P$5), "Outlier", "Okay")</f>
        <v>Okay</v>
      </c>
      <c r="G294" s="5" t="str">
        <f t="shared" si="12"/>
        <v>Okay</v>
      </c>
      <c r="H294" s="5" t="str">
        <f t="shared" si="13"/>
        <v>Okay</v>
      </c>
      <c r="I294" s="5" t="str">
        <f t="shared" si="14"/>
        <v>Okay</v>
      </c>
    </row>
    <row r="295" spans="1:9" x14ac:dyDescent="0.25">
      <c r="A295" s="4">
        <v>37</v>
      </c>
      <c r="B295" s="4">
        <v>10</v>
      </c>
      <c r="C295" s="4">
        <v>120000</v>
      </c>
      <c r="D295" s="4" t="str">
        <f>IF(OR(A295&lt;$O$3, A295&gt;$P$3), "Outlier", "Okay")</f>
        <v>Okay</v>
      </c>
      <c r="E295" s="4" t="str">
        <f>IF(OR(B295&lt;$O$4, B295&gt;$P$4), "Outlier", "Okay")</f>
        <v>Okay</v>
      </c>
      <c r="F295" s="4" t="str">
        <f>IF(OR(C295&lt;$O$5, C295&gt;$P$5), "Outlier", "Okay")</f>
        <v>Okay</v>
      </c>
      <c r="G295" s="5" t="str">
        <f t="shared" si="12"/>
        <v>Okay</v>
      </c>
      <c r="H295" s="5" t="str">
        <f t="shared" si="13"/>
        <v>Okay</v>
      </c>
      <c r="I295" s="5" t="str">
        <f t="shared" si="14"/>
        <v>Okay</v>
      </c>
    </row>
    <row r="296" spans="1:9" x14ac:dyDescent="0.25">
      <c r="A296" s="4">
        <v>45</v>
      </c>
      <c r="B296" s="4">
        <v>16</v>
      </c>
      <c r="C296" s="4">
        <v>160000</v>
      </c>
      <c r="D296" s="4" t="str">
        <f>IF(OR(A296&lt;$O$3, A296&gt;$P$3), "Outlier", "Okay")</f>
        <v>Okay</v>
      </c>
      <c r="E296" s="4" t="str">
        <f>IF(OR(B296&lt;$O$4, B296&gt;$P$4), "Outlier", "Okay")</f>
        <v>Okay</v>
      </c>
      <c r="F296" s="4" t="str">
        <f>IF(OR(C296&lt;$O$5, C296&gt;$P$5), "Outlier", "Okay")</f>
        <v>Okay</v>
      </c>
      <c r="G296" s="5" t="str">
        <f t="shared" si="12"/>
        <v>Okay</v>
      </c>
      <c r="H296" s="5" t="str">
        <f t="shared" si="13"/>
        <v>Okay</v>
      </c>
      <c r="I296" s="5" t="str">
        <f t="shared" si="14"/>
        <v>Okay</v>
      </c>
    </row>
    <row r="297" spans="1:9" x14ac:dyDescent="0.25">
      <c r="A297" s="4">
        <v>32</v>
      </c>
      <c r="B297" s="4">
        <v>4</v>
      </c>
      <c r="C297" s="4">
        <v>65000</v>
      </c>
      <c r="D297" s="4" t="str">
        <f>IF(OR(A297&lt;$O$3, A297&gt;$P$3), "Outlier", "Okay")</f>
        <v>Okay</v>
      </c>
      <c r="E297" s="4" t="str">
        <f>IF(OR(B297&lt;$O$4, B297&gt;$P$4), "Outlier", "Okay")</f>
        <v>Okay</v>
      </c>
      <c r="F297" s="4" t="str">
        <f>IF(OR(C297&lt;$O$5, C297&gt;$P$5), "Outlier", "Okay")</f>
        <v>Okay</v>
      </c>
      <c r="G297" s="5" t="str">
        <f t="shared" si="12"/>
        <v>Okay</v>
      </c>
      <c r="H297" s="5" t="str">
        <f t="shared" si="13"/>
        <v>Okay</v>
      </c>
      <c r="I297" s="5" t="str">
        <f t="shared" si="14"/>
        <v>Okay</v>
      </c>
    </row>
    <row r="298" spans="1:9" x14ac:dyDescent="0.25">
      <c r="A298" s="4">
        <v>39</v>
      </c>
      <c r="B298" s="4">
        <v>12</v>
      </c>
      <c r="C298" s="4">
        <v>130000</v>
      </c>
      <c r="D298" s="4" t="str">
        <f>IF(OR(A298&lt;$O$3, A298&gt;$P$3), "Outlier", "Okay")</f>
        <v>Okay</v>
      </c>
      <c r="E298" s="4" t="str">
        <f>IF(OR(B298&lt;$O$4, B298&gt;$P$4), "Outlier", "Okay")</f>
        <v>Okay</v>
      </c>
      <c r="F298" s="4" t="str">
        <f>IF(OR(C298&lt;$O$5, C298&gt;$P$5), "Outlier", "Okay")</f>
        <v>Okay</v>
      </c>
      <c r="G298" s="5" t="str">
        <f t="shared" si="12"/>
        <v>Okay</v>
      </c>
      <c r="H298" s="5" t="str">
        <f t="shared" si="13"/>
        <v>Okay</v>
      </c>
      <c r="I298" s="5" t="str">
        <f t="shared" si="14"/>
        <v>Okay</v>
      </c>
    </row>
    <row r="299" spans="1:9" x14ac:dyDescent="0.25">
      <c r="A299" s="4">
        <v>47</v>
      </c>
      <c r="B299" s="4">
        <v>20</v>
      </c>
      <c r="C299" s="4">
        <v>180000</v>
      </c>
      <c r="D299" s="4" t="str">
        <f>IF(OR(A299&lt;$O$3, A299&gt;$P$3), "Outlier", "Okay")</f>
        <v>Okay</v>
      </c>
      <c r="E299" s="4" t="str">
        <f>IF(OR(B299&lt;$O$4, B299&gt;$P$4), "Outlier", "Okay")</f>
        <v>Okay</v>
      </c>
      <c r="F299" s="4" t="str">
        <f>IF(OR(C299&lt;$O$5, C299&gt;$P$5), "Outlier", "Okay")</f>
        <v>Okay</v>
      </c>
      <c r="G299" s="5" t="str">
        <f t="shared" si="12"/>
        <v>Okay</v>
      </c>
      <c r="H299" s="5" t="str">
        <f t="shared" si="13"/>
        <v>Okay</v>
      </c>
      <c r="I299" s="5" t="str">
        <f t="shared" si="14"/>
        <v>Okay</v>
      </c>
    </row>
    <row r="300" spans="1:9" x14ac:dyDescent="0.25">
      <c r="A300" s="4">
        <v>29</v>
      </c>
      <c r="B300" s="4">
        <v>2</v>
      </c>
      <c r="C300" s="4">
        <v>40000</v>
      </c>
      <c r="D300" s="4" t="str">
        <f>IF(OR(A300&lt;$O$3, A300&gt;$P$3), "Outlier", "Okay")</f>
        <v>Okay</v>
      </c>
      <c r="E300" s="4" t="str">
        <f>IF(OR(B300&lt;$O$4, B300&gt;$P$4), "Outlier", "Okay")</f>
        <v>Okay</v>
      </c>
      <c r="F300" s="4" t="str">
        <f>IF(OR(C300&lt;$O$5, C300&gt;$P$5), "Outlier", "Okay")</f>
        <v>Okay</v>
      </c>
      <c r="G300" s="5" t="str">
        <f t="shared" si="12"/>
        <v>Okay</v>
      </c>
      <c r="H300" s="5" t="str">
        <f t="shared" si="13"/>
        <v>Okay</v>
      </c>
      <c r="I300" s="5" t="str">
        <f t="shared" si="14"/>
        <v>Okay</v>
      </c>
    </row>
    <row r="301" spans="1:9" x14ac:dyDescent="0.25">
      <c r="A301" s="4">
        <v>36</v>
      </c>
      <c r="B301" s="4">
        <v>9</v>
      </c>
      <c r="C301" s="4">
        <v>100000</v>
      </c>
      <c r="D301" s="4" t="str">
        <f>IF(OR(A301&lt;$O$3, A301&gt;$P$3), "Outlier", "Okay")</f>
        <v>Okay</v>
      </c>
      <c r="E301" s="4" t="str">
        <f>IF(OR(B301&lt;$O$4, B301&gt;$P$4), "Outlier", "Okay")</f>
        <v>Okay</v>
      </c>
      <c r="F301" s="4" t="str">
        <f>IF(OR(C301&lt;$O$5, C301&gt;$P$5), "Outlier", "Okay")</f>
        <v>Okay</v>
      </c>
      <c r="G301" s="5" t="str">
        <f t="shared" si="12"/>
        <v>Okay</v>
      </c>
      <c r="H301" s="5" t="str">
        <f t="shared" si="13"/>
        <v>Okay</v>
      </c>
      <c r="I301" s="5" t="str">
        <f t="shared" si="14"/>
        <v>Okay</v>
      </c>
    </row>
    <row r="302" spans="1:9" x14ac:dyDescent="0.25">
      <c r="A302" s="4">
        <v>43</v>
      </c>
      <c r="B302" s="4">
        <v>15</v>
      </c>
      <c r="C302" s="4">
        <v>150000</v>
      </c>
      <c r="D302" s="4" t="str">
        <f>IF(OR(A302&lt;$O$3, A302&gt;$P$3), "Outlier", "Okay")</f>
        <v>Okay</v>
      </c>
      <c r="E302" s="4" t="str">
        <f>IF(OR(B302&lt;$O$4, B302&gt;$P$4), "Outlier", "Okay")</f>
        <v>Okay</v>
      </c>
      <c r="F302" s="4" t="str">
        <f>IF(OR(C302&lt;$O$5, C302&gt;$P$5), "Outlier", "Okay")</f>
        <v>Okay</v>
      </c>
      <c r="G302" s="5" t="str">
        <f t="shared" si="12"/>
        <v>Okay</v>
      </c>
      <c r="H302" s="5" t="str">
        <f t="shared" si="13"/>
        <v>Okay</v>
      </c>
      <c r="I302" s="5" t="str">
        <f t="shared" si="14"/>
        <v>Okay</v>
      </c>
    </row>
    <row r="303" spans="1:9" x14ac:dyDescent="0.25">
      <c r="A303" s="4">
        <v>32</v>
      </c>
      <c r="B303" s="4">
        <v>3</v>
      </c>
      <c r="C303" s="4">
        <v>55000</v>
      </c>
      <c r="D303" s="4" t="str">
        <f>IF(OR(A303&lt;$O$3, A303&gt;$P$3), "Outlier", "Okay")</f>
        <v>Okay</v>
      </c>
      <c r="E303" s="4" t="str">
        <f>IF(OR(B303&lt;$O$4, B303&gt;$P$4), "Outlier", "Okay")</f>
        <v>Okay</v>
      </c>
      <c r="F303" s="4" t="str">
        <f>IF(OR(C303&lt;$O$5, C303&gt;$P$5), "Outlier", "Okay")</f>
        <v>Okay</v>
      </c>
      <c r="G303" s="5" t="str">
        <f t="shared" si="12"/>
        <v>Okay</v>
      </c>
      <c r="H303" s="5" t="str">
        <f t="shared" si="13"/>
        <v>Okay</v>
      </c>
      <c r="I303" s="5" t="str">
        <f t="shared" si="14"/>
        <v>Okay</v>
      </c>
    </row>
    <row r="304" spans="1:9" x14ac:dyDescent="0.25">
      <c r="A304" s="4">
        <v>48</v>
      </c>
      <c r="B304" s="4">
        <v>21</v>
      </c>
      <c r="C304" s="4">
        <v>180000</v>
      </c>
      <c r="D304" s="4" t="str">
        <f>IF(OR(A304&lt;$O$3, A304&gt;$P$3), "Outlier", "Okay")</f>
        <v>Okay</v>
      </c>
      <c r="E304" s="4" t="str">
        <f>IF(OR(B304&lt;$O$4, B304&gt;$P$4), "Outlier", "Okay")</f>
        <v>Okay</v>
      </c>
      <c r="F304" s="4" t="str">
        <f>IF(OR(C304&lt;$O$5, C304&gt;$P$5), "Outlier", "Okay")</f>
        <v>Okay</v>
      </c>
      <c r="G304" s="5" t="str">
        <f t="shared" si="12"/>
        <v>Okay</v>
      </c>
      <c r="H304" s="5" t="str">
        <f t="shared" si="13"/>
        <v>Okay</v>
      </c>
      <c r="I304" s="5" t="str">
        <f t="shared" si="14"/>
        <v>Okay</v>
      </c>
    </row>
    <row r="305" spans="1:9" x14ac:dyDescent="0.25">
      <c r="A305" s="4">
        <v>31</v>
      </c>
      <c r="B305" s="4">
        <v>3</v>
      </c>
      <c r="C305" s="4">
        <v>50000</v>
      </c>
      <c r="D305" s="4" t="str">
        <f>IF(OR(A305&lt;$O$3, A305&gt;$P$3), "Outlier", "Okay")</f>
        <v>Okay</v>
      </c>
      <c r="E305" s="4" t="str">
        <f>IF(OR(B305&lt;$O$4, B305&gt;$P$4), "Outlier", "Okay")</f>
        <v>Okay</v>
      </c>
      <c r="F305" s="4" t="str">
        <f>IF(OR(C305&lt;$O$5, C305&gt;$P$5), "Outlier", "Okay")</f>
        <v>Okay</v>
      </c>
      <c r="G305" s="5" t="str">
        <f t="shared" si="12"/>
        <v>Okay</v>
      </c>
      <c r="H305" s="5" t="str">
        <f t="shared" si="13"/>
        <v>Okay</v>
      </c>
      <c r="I305" s="5" t="str">
        <f t="shared" si="14"/>
        <v>Okay</v>
      </c>
    </row>
    <row r="306" spans="1:9" x14ac:dyDescent="0.25">
      <c r="A306" s="4">
        <v>40</v>
      </c>
      <c r="B306" s="4">
        <v>12</v>
      </c>
      <c r="C306" s="4">
        <v>130000</v>
      </c>
      <c r="D306" s="4" t="str">
        <f>IF(OR(A306&lt;$O$3, A306&gt;$P$3), "Outlier", "Okay")</f>
        <v>Okay</v>
      </c>
      <c r="E306" s="4" t="str">
        <f>IF(OR(B306&lt;$O$4, B306&gt;$P$4), "Outlier", "Okay")</f>
        <v>Okay</v>
      </c>
      <c r="F306" s="4" t="str">
        <f>IF(OR(C306&lt;$O$5, C306&gt;$P$5), "Outlier", "Okay")</f>
        <v>Okay</v>
      </c>
      <c r="G306" s="5" t="str">
        <f t="shared" si="12"/>
        <v>Okay</v>
      </c>
      <c r="H306" s="5" t="str">
        <f t="shared" si="13"/>
        <v>Okay</v>
      </c>
      <c r="I306" s="5" t="str">
        <f t="shared" si="14"/>
        <v>Okay</v>
      </c>
    </row>
    <row r="307" spans="1:9" x14ac:dyDescent="0.25">
      <c r="A307" s="4">
        <v>45</v>
      </c>
      <c r="B307" s="4">
        <v>16</v>
      </c>
      <c r="C307" s="4">
        <v>160000</v>
      </c>
      <c r="D307" s="4" t="str">
        <f>IF(OR(A307&lt;$O$3, A307&gt;$P$3), "Outlier", "Okay")</f>
        <v>Okay</v>
      </c>
      <c r="E307" s="4" t="str">
        <f>IF(OR(B307&lt;$O$4, B307&gt;$P$4), "Outlier", "Okay")</f>
        <v>Okay</v>
      </c>
      <c r="F307" s="4" t="str">
        <f>IF(OR(C307&lt;$O$5, C307&gt;$P$5), "Outlier", "Okay")</f>
        <v>Okay</v>
      </c>
      <c r="G307" s="5" t="str">
        <f t="shared" si="12"/>
        <v>Okay</v>
      </c>
      <c r="H307" s="5" t="str">
        <f t="shared" si="13"/>
        <v>Okay</v>
      </c>
      <c r="I307" s="5" t="str">
        <f t="shared" si="14"/>
        <v>Okay</v>
      </c>
    </row>
    <row r="308" spans="1:9" x14ac:dyDescent="0.25">
      <c r="A308" s="4">
        <v>33</v>
      </c>
      <c r="B308" s="4">
        <v>4</v>
      </c>
      <c r="C308" s="4">
        <v>60000</v>
      </c>
      <c r="D308" s="4" t="str">
        <f>IF(OR(A308&lt;$O$3, A308&gt;$P$3), "Outlier", "Okay")</f>
        <v>Okay</v>
      </c>
      <c r="E308" s="4" t="str">
        <f>IF(OR(B308&lt;$O$4, B308&gt;$P$4), "Outlier", "Okay")</f>
        <v>Okay</v>
      </c>
      <c r="F308" s="4" t="str">
        <f>IF(OR(C308&lt;$O$5, C308&gt;$P$5), "Outlier", "Okay")</f>
        <v>Okay</v>
      </c>
      <c r="G308" s="5" t="str">
        <f t="shared" si="12"/>
        <v>Okay</v>
      </c>
      <c r="H308" s="5" t="str">
        <f t="shared" si="13"/>
        <v>Okay</v>
      </c>
      <c r="I308" s="5" t="str">
        <f t="shared" si="14"/>
        <v>Okay</v>
      </c>
    </row>
    <row r="309" spans="1:9" x14ac:dyDescent="0.25">
      <c r="A309" s="4">
        <v>36</v>
      </c>
      <c r="B309" s="4">
        <v>8</v>
      </c>
      <c r="C309" s="4">
        <v>95000</v>
      </c>
      <c r="D309" s="4" t="str">
        <f>IF(OR(A309&lt;$O$3, A309&gt;$P$3), "Outlier", "Okay")</f>
        <v>Okay</v>
      </c>
      <c r="E309" s="4" t="str">
        <f>IF(OR(B309&lt;$O$4, B309&gt;$P$4), "Outlier", "Okay")</f>
        <v>Okay</v>
      </c>
      <c r="F309" s="4" t="str">
        <f>IF(OR(C309&lt;$O$5, C309&gt;$P$5), "Outlier", "Okay")</f>
        <v>Okay</v>
      </c>
      <c r="G309" s="5" t="str">
        <f t="shared" si="12"/>
        <v>Okay</v>
      </c>
      <c r="H309" s="5" t="str">
        <f t="shared" si="13"/>
        <v>Okay</v>
      </c>
      <c r="I309" s="5" t="str">
        <f t="shared" si="14"/>
        <v>Okay</v>
      </c>
    </row>
    <row r="310" spans="1:9" x14ac:dyDescent="0.25">
      <c r="A310" s="4">
        <v>47</v>
      </c>
      <c r="B310" s="4">
        <v>19</v>
      </c>
      <c r="C310" s="4">
        <v>170000</v>
      </c>
      <c r="D310" s="4" t="str">
        <f>IF(OR(A310&lt;$O$3, A310&gt;$P$3), "Outlier", "Okay")</f>
        <v>Okay</v>
      </c>
      <c r="E310" s="4" t="str">
        <f>IF(OR(B310&lt;$O$4, B310&gt;$P$4), "Outlier", "Okay")</f>
        <v>Okay</v>
      </c>
      <c r="F310" s="4" t="str">
        <f>IF(OR(C310&lt;$O$5, C310&gt;$P$5), "Outlier", "Okay")</f>
        <v>Okay</v>
      </c>
      <c r="G310" s="5" t="str">
        <f t="shared" si="12"/>
        <v>Okay</v>
      </c>
      <c r="H310" s="5" t="str">
        <f t="shared" si="13"/>
        <v>Okay</v>
      </c>
      <c r="I310" s="5" t="str">
        <f t="shared" si="14"/>
        <v>Okay</v>
      </c>
    </row>
    <row r="311" spans="1:9" x14ac:dyDescent="0.25">
      <c r="A311" s="4">
        <v>29</v>
      </c>
      <c r="B311" s="4">
        <v>2</v>
      </c>
      <c r="C311" s="4">
        <v>40000</v>
      </c>
      <c r="D311" s="4" t="str">
        <f>IF(OR(A311&lt;$O$3, A311&gt;$P$3), "Outlier", "Okay")</f>
        <v>Okay</v>
      </c>
      <c r="E311" s="4" t="str">
        <f>IF(OR(B311&lt;$O$4, B311&gt;$P$4), "Outlier", "Okay")</f>
        <v>Okay</v>
      </c>
      <c r="F311" s="4" t="str">
        <f>IF(OR(C311&lt;$O$5, C311&gt;$P$5), "Outlier", "Okay")</f>
        <v>Okay</v>
      </c>
      <c r="G311" s="5" t="str">
        <f t="shared" si="12"/>
        <v>Okay</v>
      </c>
      <c r="H311" s="5" t="str">
        <f t="shared" si="13"/>
        <v>Okay</v>
      </c>
      <c r="I311" s="5" t="str">
        <f t="shared" si="14"/>
        <v>Okay</v>
      </c>
    </row>
    <row r="312" spans="1:9" x14ac:dyDescent="0.25">
      <c r="A312" s="4">
        <v>34</v>
      </c>
      <c r="B312" s="4">
        <v>7</v>
      </c>
      <c r="C312" s="4">
        <v>90000</v>
      </c>
      <c r="D312" s="4" t="str">
        <f>IF(OR(A312&lt;$O$3, A312&gt;$P$3), "Outlier", "Okay")</f>
        <v>Okay</v>
      </c>
      <c r="E312" s="4" t="str">
        <f>IF(OR(B312&lt;$O$4, B312&gt;$P$4), "Outlier", "Okay")</f>
        <v>Okay</v>
      </c>
      <c r="F312" s="4" t="str">
        <f>IF(OR(C312&lt;$O$5, C312&gt;$P$5), "Outlier", "Okay")</f>
        <v>Okay</v>
      </c>
      <c r="G312" s="5" t="str">
        <f t="shared" si="12"/>
        <v>Okay</v>
      </c>
      <c r="H312" s="5" t="str">
        <f t="shared" si="13"/>
        <v>Okay</v>
      </c>
      <c r="I312" s="5" t="str">
        <f t="shared" si="14"/>
        <v>Okay</v>
      </c>
    </row>
    <row r="313" spans="1:9" x14ac:dyDescent="0.25">
      <c r="A313" s="4">
        <v>44</v>
      </c>
      <c r="B313" s="4">
        <v>15</v>
      </c>
      <c r="C313" s="4">
        <v>150000</v>
      </c>
      <c r="D313" s="4" t="str">
        <f>IF(OR(A313&lt;$O$3, A313&gt;$P$3), "Outlier", "Okay")</f>
        <v>Okay</v>
      </c>
      <c r="E313" s="4" t="str">
        <f>IF(OR(B313&lt;$O$4, B313&gt;$P$4), "Outlier", "Okay")</f>
        <v>Okay</v>
      </c>
      <c r="F313" s="4" t="str">
        <f>IF(OR(C313&lt;$O$5, C313&gt;$P$5), "Outlier", "Okay")</f>
        <v>Okay</v>
      </c>
      <c r="G313" s="5" t="str">
        <f t="shared" si="12"/>
        <v>Okay</v>
      </c>
      <c r="H313" s="5" t="str">
        <f t="shared" si="13"/>
        <v>Okay</v>
      </c>
      <c r="I313" s="5" t="str">
        <f t="shared" si="14"/>
        <v>Okay</v>
      </c>
    </row>
    <row r="314" spans="1:9" x14ac:dyDescent="0.25">
      <c r="A314" s="4">
        <v>33</v>
      </c>
      <c r="B314" s="4">
        <v>5</v>
      </c>
      <c r="C314" s="4">
        <v>70000</v>
      </c>
      <c r="D314" s="4" t="str">
        <f>IF(OR(A314&lt;$O$3, A314&gt;$P$3), "Outlier", "Okay")</f>
        <v>Okay</v>
      </c>
      <c r="E314" s="4" t="str">
        <f>IF(OR(B314&lt;$O$4, B314&gt;$P$4), "Outlier", "Okay")</f>
        <v>Okay</v>
      </c>
      <c r="F314" s="4" t="str">
        <f>IF(OR(C314&lt;$O$5, C314&gt;$P$5), "Outlier", "Okay")</f>
        <v>Okay</v>
      </c>
      <c r="G314" s="5" t="str">
        <f t="shared" si="12"/>
        <v>Okay</v>
      </c>
      <c r="H314" s="5" t="str">
        <f t="shared" si="13"/>
        <v>Okay</v>
      </c>
      <c r="I314" s="5" t="str">
        <f t="shared" si="14"/>
        <v>Okay</v>
      </c>
    </row>
    <row r="315" spans="1:9" x14ac:dyDescent="0.25">
      <c r="A315" s="4">
        <v>35</v>
      </c>
      <c r="B315" s="4">
        <v>8</v>
      </c>
      <c r="C315" s="4">
        <v>90000</v>
      </c>
      <c r="D315" s="4" t="str">
        <f>IF(OR(A315&lt;$O$3, A315&gt;$P$3), "Outlier", "Okay")</f>
        <v>Okay</v>
      </c>
      <c r="E315" s="4" t="str">
        <f>IF(OR(B315&lt;$O$4, B315&gt;$P$4), "Outlier", "Okay")</f>
        <v>Okay</v>
      </c>
      <c r="F315" s="4" t="str">
        <f>IF(OR(C315&lt;$O$5, C315&gt;$P$5), "Outlier", "Okay")</f>
        <v>Okay</v>
      </c>
      <c r="G315" s="5" t="str">
        <f t="shared" si="12"/>
        <v>Okay</v>
      </c>
      <c r="H315" s="5" t="str">
        <f t="shared" si="13"/>
        <v>Okay</v>
      </c>
      <c r="I315" s="5" t="str">
        <f t="shared" si="14"/>
        <v>Okay</v>
      </c>
    </row>
    <row r="316" spans="1:9" x14ac:dyDescent="0.25">
      <c r="A316" s="4">
        <v>43</v>
      </c>
      <c r="B316" s="4">
        <v>18</v>
      </c>
      <c r="C316" s="4">
        <v>170000</v>
      </c>
      <c r="D316" s="4" t="str">
        <f>IF(OR(A316&lt;$O$3, A316&gt;$P$3), "Outlier", "Okay")</f>
        <v>Okay</v>
      </c>
      <c r="E316" s="4" t="str">
        <f>IF(OR(B316&lt;$O$4, B316&gt;$P$4), "Outlier", "Okay")</f>
        <v>Okay</v>
      </c>
      <c r="F316" s="4" t="str">
        <f>IF(OR(C316&lt;$O$5, C316&gt;$P$5), "Outlier", "Okay")</f>
        <v>Okay</v>
      </c>
      <c r="G316" s="5" t="str">
        <f t="shared" si="12"/>
        <v>Okay</v>
      </c>
      <c r="H316" s="5" t="str">
        <f t="shared" si="13"/>
        <v>Okay</v>
      </c>
      <c r="I316" s="5" t="str">
        <f t="shared" si="14"/>
        <v>Okay</v>
      </c>
    </row>
    <row r="317" spans="1:9" x14ac:dyDescent="0.25">
      <c r="A317" s="4">
        <v>31</v>
      </c>
      <c r="B317" s="4">
        <v>3</v>
      </c>
      <c r="C317" s="4">
        <v>50000</v>
      </c>
      <c r="D317" s="4" t="str">
        <f>IF(OR(A317&lt;$O$3, A317&gt;$P$3), "Outlier", "Okay")</f>
        <v>Okay</v>
      </c>
      <c r="E317" s="4" t="str">
        <f>IF(OR(B317&lt;$O$4, B317&gt;$P$4), "Outlier", "Okay")</f>
        <v>Okay</v>
      </c>
      <c r="F317" s="4" t="str">
        <f>IF(OR(C317&lt;$O$5, C317&gt;$P$5), "Outlier", "Okay")</f>
        <v>Okay</v>
      </c>
      <c r="G317" s="5" t="str">
        <f t="shared" si="12"/>
        <v>Okay</v>
      </c>
      <c r="H317" s="5" t="str">
        <f t="shared" si="13"/>
        <v>Okay</v>
      </c>
      <c r="I317" s="5" t="str">
        <f t="shared" si="14"/>
        <v>Okay</v>
      </c>
    </row>
    <row r="318" spans="1:9" x14ac:dyDescent="0.25">
      <c r="A318" s="4">
        <v>41</v>
      </c>
      <c r="B318" s="4">
        <v>14</v>
      </c>
      <c r="C318" s="4">
        <v>150000</v>
      </c>
      <c r="D318" s="4" t="str">
        <f>IF(OR(A318&lt;$O$3, A318&gt;$P$3), "Outlier", "Okay")</f>
        <v>Okay</v>
      </c>
      <c r="E318" s="4" t="str">
        <f>IF(OR(B318&lt;$O$4, B318&gt;$P$4), "Outlier", "Okay")</f>
        <v>Okay</v>
      </c>
      <c r="F318" s="4" t="str">
        <f>IF(OR(C318&lt;$O$5, C318&gt;$P$5), "Outlier", "Okay")</f>
        <v>Okay</v>
      </c>
      <c r="G318" s="5" t="str">
        <f t="shared" si="12"/>
        <v>Okay</v>
      </c>
      <c r="H318" s="5" t="str">
        <f t="shared" si="13"/>
        <v>Okay</v>
      </c>
      <c r="I318" s="5" t="str">
        <f t="shared" si="14"/>
        <v>Okay</v>
      </c>
    </row>
    <row r="319" spans="1:9" x14ac:dyDescent="0.25">
      <c r="A319" s="4">
        <v>44</v>
      </c>
      <c r="B319" s="4">
        <v>16</v>
      </c>
      <c r="C319" s="4">
        <v>160000</v>
      </c>
      <c r="D319" s="4" t="str">
        <f>IF(OR(A319&lt;$O$3, A319&gt;$P$3), "Outlier", "Okay")</f>
        <v>Okay</v>
      </c>
      <c r="E319" s="4" t="str">
        <f>IF(OR(B319&lt;$O$4, B319&gt;$P$4), "Outlier", "Okay")</f>
        <v>Okay</v>
      </c>
      <c r="F319" s="4" t="str">
        <f>IF(OR(C319&lt;$O$5, C319&gt;$P$5), "Outlier", "Okay")</f>
        <v>Okay</v>
      </c>
      <c r="G319" s="5" t="str">
        <f t="shared" si="12"/>
        <v>Okay</v>
      </c>
      <c r="H319" s="5" t="str">
        <f t="shared" si="13"/>
        <v>Okay</v>
      </c>
      <c r="I319" s="5" t="str">
        <f t="shared" si="14"/>
        <v>Okay</v>
      </c>
    </row>
    <row r="320" spans="1:9" x14ac:dyDescent="0.25">
      <c r="A320" s="4">
        <v>45</v>
      </c>
      <c r="B320" s="4">
        <v>19</v>
      </c>
      <c r="C320" s="4">
        <v>180000</v>
      </c>
      <c r="D320" s="4" t="str">
        <f>IF(OR(A320&lt;$O$3, A320&gt;$P$3), "Outlier", "Okay")</f>
        <v>Okay</v>
      </c>
      <c r="E320" s="4" t="str">
        <f>IF(OR(B320&lt;$O$4, B320&gt;$P$4), "Outlier", "Okay")</f>
        <v>Okay</v>
      </c>
      <c r="F320" s="4" t="str">
        <f>IF(OR(C320&lt;$O$5, C320&gt;$P$5), "Outlier", "Okay")</f>
        <v>Okay</v>
      </c>
      <c r="G320" s="5" t="str">
        <f t="shared" si="12"/>
        <v>Okay</v>
      </c>
      <c r="H320" s="5" t="str">
        <f t="shared" si="13"/>
        <v>Okay</v>
      </c>
      <c r="I320" s="5" t="str">
        <f t="shared" si="14"/>
        <v>Okay</v>
      </c>
    </row>
    <row r="321" spans="1:9" x14ac:dyDescent="0.25">
      <c r="A321" s="4">
        <v>28</v>
      </c>
      <c r="B321" s="4">
        <v>1</v>
      </c>
      <c r="C321" s="4">
        <v>35000</v>
      </c>
      <c r="D321" s="4" t="str">
        <f>IF(OR(A321&lt;$O$3, A321&gt;$P$3), "Outlier", "Okay")</f>
        <v>Okay</v>
      </c>
      <c r="E321" s="4" t="str">
        <f>IF(OR(B321&lt;$O$4, B321&gt;$P$4), "Outlier", "Okay")</f>
        <v>Okay</v>
      </c>
      <c r="F321" s="4" t="str">
        <f>IF(OR(C321&lt;$O$5, C321&gt;$P$5), "Outlier", "Okay")</f>
        <v>Okay</v>
      </c>
      <c r="G321" s="5" t="str">
        <f t="shared" si="12"/>
        <v>Okay</v>
      </c>
      <c r="H321" s="5" t="str">
        <f t="shared" si="13"/>
        <v>Okay</v>
      </c>
      <c r="I321" s="5" t="str">
        <f t="shared" si="14"/>
        <v>Okay</v>
      </c>
    </row>
    <row r="322" spans="1:9" x14ac:dyDescent="0.25">
      <c r="A322" s="4">
        <v>36</v>
      </c>
      <c r="B322" s="4">
        <v>8</v>
      </c>
      <c r="C322" s="4">
        <v>110000</v>
      </c>
      <c r="D322" s="4" t="str">
        <f>IF(OR(A322&lt;$O$3, A322&gt;$P$3), "Outlier", "Okay")</f>
        <v>Okay</v>
      </c>
      <c r="E322" s="4" t="str">
        <f>IF(OR(B322&lt;$O$4, B322&gt;$P$4), "Outlier", "Okay")</f>
        <v>Okay</v>
      </c>
      <c r="F322" s="4" t="str">
        <f>IF(OR(C322&lt;$O$5, C322&gt;$P$5), "Outlier", "Okay")</f>
        <v>Okay</v>
      </c>
      <c r="G322" s="5" t="str">
        <f t="shared" ref="G322:G385" si="15">IF(B322&gt;A322, "Inconsistent", "Okay")</f>
        <v>Okay</v>
      </c>
      <c r="H322" s="5" t="str">
        <f t="shared" ref="H322:H385" si="16">IF(A322&lt;18, "Inconsistent", "Okay")</f>
        <v>Okay</v>
      </c>
      <c r="I322" s="5" t="str">
        <f t="shared" ref="I322:I385" si="17">IF(B322&lt;0,"Inconsistent", "Okay")</f>
        <v>Okay</v>
      </c>
    </row>
    <row r="323" spans="1:9" x14ac:dyDescent="0.25">
      <c r="A323" s="4">
        <v>44</v>
      </c>
      <c r="B323" s="4">
        <v>16</v>
      </c>
      <c r="C323" s="4">
        <v>160000</v>
      </c>
      <c r="D323" s="4" t="str">
        <f>IF(OR(A323&lt;$O$3, A323&gt;$P$3), "Outlier", "Okay")</f>
        <v>Okay</v>
      </c>
      <c r="E323" s="4" t="str">
        <f>IF(OR(B323&lt;$O$4, B323&gt;$P$4), "Outlier", "Okay")</f>
        <v>Okay</v>
      </c>
      <c r="F323" s="4" t="str">
        <f>IF(OR(C323&lt;$O$5, C323&gt;$P$5), "Outlier", "Okay")</f>
        <v>Okay</v>
      </c>
      <c r="G323" s="5" t="str">
        <f t="shared" si="15"/>
        <v>Okay</v>
      </c>
      <c r="H323" s="5" t="str">
        <f t="shared" si="16"/>
        <v>Okay</v>
      </c>
      <c r="I323" s="5" t="str">
        <f t="shared" si="17"/>
        <v>Okay</v>
      </c>
    </row>
    <row r="324" spans="1:9" x14ac:dyDescent="0.25">
      <c r="A324" s="4">
        <v>31</v>
      </c>
      <c r="B324" s="4">
        <v>3</v>
      </c>
      <c r="C324" s="4">
        <v>55000</v>
      </c>
      <c r="D324" s="4" t="str">
        <f>IF(OR(A324&lt;$O$3, A324&gt;$P$3), "Outlier", "Okay")</f>
        <v>Okay</v>
      </c>
      <c r="E324" s="4" t="str">
        <f>IF(OR(B324&lt;$O$4, B324&gt;$P$4), "Outlier", "Okay")</f>
        <v>Okay</v>
      </c>
      <c r="F324" s="4" t="str">
        <f>IF(OR(C324&lt;$O$5, C324&gt;$P$5), "Outlier", "Okay")</f>
        <v>Okay</v>
      </c>
      <c r="G324" s="5" t="str">
        <f t="shared" si="15"/>
        <v>Okay</v>
      </c>
      <c r="H324" s="5" t="str">
        <f t="shared" si="16"/>
        <v>Okay</v>
      </c>
      <c r="I324" s="5" t="str">
        <f t="shared" si="17"/>
        <v>Okay</v>
      </c>
    </row>
    <row r="325" spans="1:9" x14ac:dyDescent="0.25">
      <c r="A325" s="4">
        <v>43</v>
      </c>
      <c r="B325" s="4">
        <v>19</v>
      </c>
      <c r="C325" s="4">
        <v>170000</v>
      </c>
      <c r="D325" s="4" t="str">
        <f>IF(OR(A325&lt;$O$3, A325&gt;$P$3), "Outlier", "Okay")</f>
        <v>Okay</v>
      </c>
      <c r="E325" s="4" t="str">
        <f>IF(OR(B325&lt;$O$4, B325&gt;$P$4), "Outlier", "Okay")</f>
        <v>Okay</v>
      </c>
      <c r="F325" s="4" t="str">
        <f>IF(OR(C325&lt;$O$5, C325&gt;$P$5), "Outlier", "Okay")</f>
        <v>Okay</v>
      </c>
      <c r="G325" s="5" t="str">
        <f t="shared" si="15"/>
        <v>Okay</v>
      </c>
      <c r="H325" s="5" t="str">
        <f t="shared" si="16"/>
        <v>Okay</v>
      </c>
      <c r="I325" s="5" t="str">
        <f t="shared" si="17"/>
        <v>Okay</v>
      </c>
    </row>
    <row r="326" spans="1:9" x14ac:dyDescent="0.25">
      <c r="A326" s="4">
        <v>31</v>
      </c>
      <c r="B326" s="4">
        <v>6</v>
      </c>
      <c r="C326" s="4">
        <v>160000</v>
      </c>
      <c r="D326" s="4" t="str">
        <f>IF(OR(A326&lt;$O$3, A326&gt;$P$3), "Outlier", "Okay")</f>
        <v>Okay</v>
      </c>
      <c r="E326" s="4" t="str">
        <f>IF(OR(B326&lt;$O$4, B326&gt;$P$4), "Outlier", "Okay")</f>
        <v>Okay</v>
      </c>
      <c r="F326" s="4" t="str">
        <f>IF(OR(C326&lt;$O$5, C326&gt;$P$5), "Outlier", "Okay")</f>
        <v>Okay</v>
      </c>
      <c r="G326" s="5" t="str">
        <f t="shared" si="15"/>
        <v>Okay</v>
      </c>
      <c r="H326" s="5" t="str">
        <f t="shared" si="16"/>
        <v>Okay</v>
      </c>
      <c r="I326" s="5" t="str">
        <f t="shared" si="17"/>
        <v>Okay</v>
      </c>
    </row>
    <row r="327" spans="1:9" x14ac:dyDescent="0.25">
      <c r="A327" s="4">
        <v>28</v>
      </c>
      <c r="B327" s="4">
        <v>3</v>
      </c>
      <c r="C327" s="4">
        <v>125000</v>
      </c>
      <c r="D327" s="4" t="str">
        <f>IF(OR(A327&lt;$O$3, A327&gt;$P$3), "Outlier", "Okay")</f>
        <v>Okay</v>
      </c>
      <c r="E327" s="4" t="str">
        <f>IF(OR(B327&lt;$O$4, B327&gt;$P$4), "Outlier", "Okay")</f>
        <v>Okay</v>
      </c>
      <c r="F327" s="4" t="str">
        <f>IF(OR(C327&lt;$O$5, C327&gt;$P$5), "Outlier", "Okay")</f>
        <v>Okay</v>
      </c>
      <c r="G327" s="5" t="str">
        <f t="shared" si="15"/>
        <v>Okay</v>
      </c>
      <c r="H327" s="5" t="str">
        <f t="shared" si="16"/>
        <v>Okay</v>
      </c>
      <c r="I327" s="5" t="str">
        <f t="shared" si="17"/>
        <v>Okay</v>
      </c>
    </row>
    <row r="328" spans="1:9" x14ac:dyDescent="0.25">
      <c r="A328" s="4">
        <v>26</v>
      </c>
      <c r="B328" s="4">
        <v>2</v>
      </c>
      <c r="C328" s="4">
        <v>120000</v>
      </c>
      <c r="D328" s="4" t="str">
        <f>IF(OR(A328&lt;$O$3, A328&gt;$P$3), "Outlier", "Okay")</f>
        <v>Okay</v>
      </c>
      <c r="E328" s="4" t="str">
        <f>IF(OR(B328&lt;$O$4, B328&gt;$P$4), "Outlier", "Okay")</f>
        <v>Okay</v>
      </c>
      <c r="F328" s="4" t="str">
        <f>IF(OR(C328&lt;$O$5, C328&gt;$P$5), "Outlier", "Okay")</f>
        <v>Okay</v>
      </c>
      <c r="G328" s="5" t="str">
        <f t="shared" si="15"/>
        <v>Okay</v>
      </c>
      <c r="H328" s="5" t="str">
        <f t="shared" si="16"/>
        <v>Okay</v>
      </c>
      <c r="I328" s="5" t="str">
        <f t="shared" si="17"/>
        <v>Okay</v>
      </c>
    </row>
    <row r="329" spans="1:9" x14ac:dyDescent="0.25">
      <c r="A329" s="4">
        <v>27</v>
      </c>
      <c r="B329" s="4">
        <v>2</v>
      </c>
      <c r="C329" s="4">
        <v>110000</v>
      </c>
      <c r="D329" s="4" t="str">
        <f>IF(OR(A329&lt;$O$3, A329&gt;$P$3), "Outlier", "Okay")</f>
        <v>Okay</v>
      </c>
      <c r="E329" s="4" t="str">
        <f>IF(OR(B329&lt;$O$4, B329&gt;$P$4), "Outlier", "Okay")</f>
        <v>Okay</v>
      </c>
      <c r="F329" s="4" t="str">
        <f>IF(OR(C329&lt;$O$5, C329&gt;$P$5), "Outlier", "Okay")</f>
        <v>Okay</v>
      </c>
      <c r="G329" s="5" t="str">
        <f t="shared" si="15"/>
        <v>Okay</v>
      </c>
      <c r="H329" s="5" t="str">
        <f t="shared" si="16"/>
        <v>Okay</v>
      </c>
      <c r="I329" s="5" t="str">
        <f t="shared" si="17"/>
        <v>Okay</v>
      </c>
    </row>
    <row r="330" spans="1:9" x14ac:dyDescent="0.25">
      <c r="A330" s="4">
        <v>30</v>
      </c>
      <c r="B330" s="4">
        <v>5</v>
      </c>
      <c r="C330" s="4">
        <v>180000</v>
      </c>
      <c r="D330" s="4" t="str">
        <f>IF(OR(A330&lt;$O$3, A330&gt;$P$3), "Outlier", "Okay")</f>
        <v>Okay</v>
      </c>
      <c r="E330" s="4" t="str">
        <f>IF(OR(B330&lt;$O$4, B330&gt;$P$4), "Outlier", "Okay")</f>
        <v>Okay</v>
      </c>
      <c r="F330" s="4" t="str">
        <f>IF(OR(C330&lt;$O$5, C330&gt;$P$5), "Outlier", "Okay")</f>
        <v>Okay</v>
      </c>
      <c r="G330" s="5" t="str">
        <f t="shared" si="15"/>
        <v>Okay</v>
      </c>
      <c r="H330" s="5" t="str">
        <f t="shared" si="16"/>
        <v>Okay</v>
      </c>
      <c r="I330" s="5" t="str">
        <f t="shared" si="17"/>
        <v>Okay</v>
      </c>
    </row>
    <row r="331" spans="1:9" x14ac:dyDescent="0.25">
      <c r="A331" s="4">
        <v>29</v>
      </c>
      <c r="B331" s="4">
        <v>4</v>
      </c>
      <c r="C331" s="4">
        <v>140000</v>
      </c>
      <c r="D331" s="4" t="str">
        <f>IF(OR(A331&lt;$O$3, A331&gt;$P$3), "Outlier", "Okay")</f>
        <v>Okay</v>
      </c>
      <c r="E331" s="4" t="str">
        <f>IF(OR(B331&lt;$O$4, B331&gt;$P$4), "Outlier", "Okay")</f>
        <v>Okay</v>
      </c>
      <c r="F331" s="4" t="str">
        <f>IF(OR(C331&lt;$O$5, C331&gt;$P$5), "Outlier", "Okay")</f>
        <v>Okay</v>
      </c>
      <c r="G331" s="5" t="str">
        <f t="shared" si="15"/>
        <v>Okay</v>
      </c>
      <c r="H331" s="5" t="str">
        <f t="shared" si="16"/>
        <v>Okay</v>
      </c>
      <c r="I331" s="5" t="str">
        <f t="shared" si="17"/>
        <v>Okay</v>
      </c>
    </row>
    <row r="332" spans="1:9" x14ac:dyDescent="0.25">
      <c r="A332" s="4">
        <v>32</v>
      </c>
      <c r="B332" s="4">
        <v>7</v>
      </c>
      <c r="C332" s="4">
        <v>170000</v>
      </c>
      <c r="D332" s="4" t="str">
        <f>IF(OR(A332&lt;$O$3, A332&gt;$P$3), "Outlier", "Okay")</f>
        <v>Okay</v>
      </c>
      <c r="E332" s="4" t="str">
        <f>IF(OR(B332&lt;$O$4, B332&gt;$P$4), "Outlier", "Okay")</f>
        <v>Okay</v>
      </c>
      <c r="F332" s="4" t="str">
        <f>IF(OR(C332&lt;$O$5, C332&gt;$P$5), "Outlier", "Okay")</f>
        <v>Okay</v>
      </c>
      <c r="G332" s="5" t="str">
        <f t="shared" si="15"/>
        <v>Okay</v>
      </c>
      <c r="H332" s="5" t="str">
        <f t="shared" si="16"/>
        <v>Okay</v>
      </c>
      <c r="I332" s="5" t="str">
        <f t="shared" si="17"/>
        <v>Okay</v>
      </c>
    </row>
    <row r="333" spans="1:9" x14ac:dyDescent="0.25">
      <c r="A333" s="4">
        <v>25</v>
      </c>
      <c r="B333" s="4">
        <v>1</v>
      </c>
      <c r="C333" s="4">
        <v>100000</v>
      </c>
      <c r="D333" s="4" t="str">
        <f>IF(OR(A333&lt;$O$3, A333&gt;$P$3), "Outlier", "Okay")</f>
        <v>Okay</v>
      </c>
      <c r="E333" s="4" t="str">
        <f>IF(OR(B333&lt;$O$4, B333&gt;$P$4), "Outlier", "Okay")</f>
        <v>Okay</v>
      </c>
      <c r="F333" s="4" t="str">
        <f>IF(OR(C333&lt;$O$5, C333&gt;$P$5), "Outlier", "Okay")</f>
        <v>Okay</v>
      </c>
      <c r="G333" s="5" t="str">
        <f t="shared" si="15"/>
        <v>Okay</v>
      </c>
      <c r="H333" s="5" t="str">
        <f t="shared" si="16"/>
        <v>Okay</v>
      </c>
      <c r="I333" s="5" t="str">
        <f t="shared" si="17"/>
        <v>Okay</v>
      </c>
    </row>
    <row r="334" spans="1:9" x14ac:dyDescent="0.25">
      <c r="A334" s="4">
        <v>33</v>
      </c>
      <c r="B334" s="4">
        <v>8</v>
      </c>
      <c r="C334" s="4">
        <v>190000</v>
      </c>
      <c r="D334" s="4" t="str">
        <f>IF(OR(A334&lt;$O$3, A334&gt;$P$3), "Outlier", "Okay")</f>
        <v>Okay</v>
      </c>
      <c r="E334" s="4" t="str">
        <f>IF(OR(B334&lt;$O$4, B334&gt;$P$4), "Outlier", "Okay")</f>
        <v>Okay</v>
      </c>
      <c r="F334" s="4" t="str">
        <f>IF(OR(C334&lt;$O$5, C334&gt;$P$5), "Outlier", "Okay")</f>
        <v>Okay</v>
      </c>
      <c r="G334" s="5" t="str">
        <f t="shared" si="15"/>
        <v>Okay</v>
      </c>
      <c r="H334" s="5" t="str">
        <f t="shared" si="16"/>
        <v>Okay</v>
      </c>
      <c r="I334" s="5" t="str">
        <f t="shared" si="17"/>
        <v>Okay</v>
      </c>
    </row>
    <row r="335" spans="1:9" x14ac:dyDescent="0.25">
      <c r="A335" s="4">
        <v>31</v>
      </c>
      <c r="B335" s="4">
        <v>6</v>
      </c>
      <c r="C335" s="4">
        <v>155000</v>
      </c>
      <c r="D335" s="4" t="str">
        <f>IF(OR(A335&lt;$O$3, A335&gt;$P$3), "Outlier", "Okay")</f>
        <v>Okay</v>
      </c>
      <c r="E335" s="4" t="str">
        <f>IF(OR(B335&lt;$O$4, B335&gt;$P$4), "Outlier", "Okay")</f>
        <v>Okay</v>
      </c>
      <c r="F335" s="4" t="str">
        <f>IF(OR(C335&lt;$O$5, C335&gt;$P$5), "Outlier", "Okay")</f>
        <v>Okay</v>
      </c>
      <c r="G335" s="5" t="str">
        <f t="shared" si="15"/>
        <v>Okay</v>
      </c>
      <c r="H335" s="5" t="str">
        <f t="shared" si="16"/>
        <v>Okay</v>
      </c>
      <c r="I335" s="5" t="str">
        <f t="shared" si="17"/>
        <v>Okay</v>
      </c>
    </row>
    <row r="336" spans="1:9" x14ac:dyDescent="0.25">
      <c r="A336" s="4">
        <v>28</v>
      </c>
      <c r="B336" s="4">
        <v>3</v>
      </c>
      <c r="C336" s="4">
        <v>130000</v>
      </c>
      <c r="D336" s="4" t="str">
        <f>IF(OR(A336&lt;$O$3, A336&gt;$P$3), "Outlier", "Okay")</f>
        <v>Okay</v>
      </c>
      <c r="E336" s="4" t="str">
        <f>IF(OR(B336&lt;$O$4, B336&gt;$P$4), "Outlier", "Okay")</f>
        <v>Okay</v>
      </c>
      <c r="F336" s="4" t="str">
        <f>IF(OR(C336&lt;$O$5, C336&gt;$P$5), "Outlier", "Okay")</f>
        <v>Okay</v>
      </c>
      <c r="G336" s="5" t="str">
        <f t="shared" si="15"/>
        <v>Okay</v>
      </c>
      <c r="H336" s="5" t="str">
        <f t="shared" si="16"/>
        <v>Okay</v>
      </c>
      <c r="I336" s="5" t="str">
        <f t="shared" si="17"/>
        <v>Okay</v>
      </c>
    </row>
    <row r="337" spans="1:9" x14ac:dyDescent="0.25">
      <c r="A337" s="4">
        <v>30</v>
      </c>
      <c r="B337" s="4">
        <v>5</v>
      </c>
      <c r="C337" s="4">
        <v>145000</v>
      </c>
      <c r="D337" s="4" t="str">
        <f>IF(OR(A337&lt;$O$3, A337&gt;$P$3), "Outlier", "Okay")</f>
        <v>Okay</v>
      </c>
      <c r="E337" s="4" t="str">
        <f>IF(OR(B337&lt;$O$4, B337&gt;$P$4), "Outlier", "Okay")</f>
        <v>Okay</v>
      </c>
      <c r="F337" s="4" t="str">
        <f>IF(OR(C337&lt;$O$5, C337&gt;$P$5), "Outlier", "Okay")</f>
        <v>Okay</v>
      </c>
      <c r="G337" s="5" t="str">
        <f t="shared" si="15"/>
        <v>Okay</v>
      </c>
      <c r="H337" s="5" t="str">
        <f t="shared" si="16"/>
        <v>Okay</v>
      </c>
      <c r="I337" s="5" t="str">
        <f t="shared" si="17"/>
        <v>Okay</v>
      </c>
    </row>
    <row r="338" spans="1:9" x14ac:dyDescent="0.25">
      <c r="A338" s="4">
        <v>27</v>
      </c>
      <c r="B338" s="4">
        <v>2</v>
      </c>
      <c r="C338" s="4">
        <v>115000</v>
      </c>
      <c r="D338" s="4" t="str">
        <f>IF(OR(A338&lt;$O$3, A338&gt;$P$3), "Outlier", "Okay")</f>
        <v>Okay</v>
      </c>
      <c r="E338" s="4" t="str">
        <f>IF(OR(B338&lt;$O$4, B338&gt;$P$4), "Outlier", "Okay")</f>
        <v>Okay</v>
      </c>
      <c r="F338" s="4" t="str">
        <f>IF(OR(C338&lt;$O$5, C338&gt;$P$5), "Outlier", "Okay")</f>
        <v>Okay</v>
      </c>
      <c r="G338" s="5" t="str">
        <f t="shared" si="15"/>
        <v>Okay</v>
      </c>
      <c r="H338" s="5" t="str">
        <f t="shared" si="16"/>
        <v>Okay</v>
      </c>
      <c r="I338" s="5" t="str">
        <f t="shared" si="17"/>
        <v>Okay</v>
      </c>
    </row>
    <row r="339" spans="1:9" x14ac:dyDescent="0.25">
      <c r="A339" s="4">
        <v>34</v>
      </c>
      <c r="B339" s="4">
        <v>9</v>
      </c>
      <c r="C339" s="4">
        <v>185000</v>
      </c>
      <c r="D339" s="4" t="str">
        <f>IF(OR(A339&lt;$O$3, A339&gt;$P$3), "Outlier", "Okay")</f>
        <v>Okay</v>
      </c>
      <c r="E339" s="4" t="str">
        <f>IF(OR(B339&lt;$O$4, B339&gt;$P$4), "Outlier", "Okay")</f>
        <v>Okay</v>
      </c>
      <c r="F339" s="4" t="str">
        <f>IF(OR(C339&lt;$O$5, C339&gt;$P$5), "Outlier", "Okay")</f>
        <v>Okay</v>
      </c>
      <c r="G339" s="5" t="str">
        <f t="shared" si="15"/>
        <v>Okay</v>
      </c>
      <c r="H339" s="5" t="str">
        <f t="shared" si="16"/>
        <v>Okay</v>
      </c>
      <c r="I339" s="5" t="str">
        <f t="shared" si="17"/>
        <v>Okay</v>
      </c>
    </row>
    <row r="340" spans="1:9" x14ac:dyDescent="0.25">
      <c r="A340" s="4">
        <v>28</v>
      </c>
      <c r="B340" s="4">
        <v>3</v>
      </c>
      <c r="C340" s="4">
        <v>125000</v>
      </c>
      <c r="D340" s="4" t="str">
        <f>IF(OR(A340&lt;$O$3, A340&gt;$P$3), "Outlier", "Okay")</f>
        <v>Okay</v>
      </c>
      <c r="E340" s="4" t="str">
        <f>IF(OR(B340&lt;$O$4, B340&gt;$P$4), "Outlier", "Okay")</f>
        <v>Okay</v>
      </c>
      <c r="F340" s="4" t="str">
        <f>IF(OR(C340&lt;$O$5, C340&gt;$P$5), "Outlier", "Okay")</f>
        <v>Okay</v>
      </c>
      <c r="G340" s="5" t="str">
        <f t="shared" si="15"/>
        <v>Okay</v>
      </c>
      <c r="H340" s="5" t="str">
        <f t="shared" si="16"/>
        <v>Okay</v>
      </c>
      <c r="I340" s="5" t="str">
        <f t="shared" si="17"/>
        <v>Okay</v>
      </c>
    </row>
    <row r="341" spans="1:9" x14ac:dyDescent="0.25">
      <c r="A341" s="4">
        <v>26</v>
      </c>
      <c r="B341" s="4">
        <v>2</v>
      </c>
      <c r="C341" s="4">
        <v>120000</v>
      </c>
      <c r="D341" s="4" t="str">
        <f>IF(OR(A341&lt;$O$3, A341&gt;$P$3), "Outlier", "Okay")</f>
        <v>Okay</v>
      </c>
      <c r="E341" s="4" t="str">
        <f>IF(OR(B341&lt;$O$4, B341&gt;$P$4), "Outlier", "Okay")</f>
        <v>Okay</v>
      </c>
      <c r="F341" s="4" t="str">
        <f>IF(OR(C341&lt;$O$5, C341&gt;$P$5), "Outlier", "Okay")</f>
        <v>Okay</v>
      </c>
      <c r="G341" s="5" t="str">
        <f t="shared" si="15"/>
        <v>Okay</v>
      </c>
      <c r="H341" s="5" t="str">
        <f t="shared" si="16"/>
        <v>Okay</v>
      </c>
      <c r="I341" s="5" t="str">
        <f t="shared" si="17"/>
        <v>Okay</v>
      </c>
    </row>
    <row r="342" spans="1:9" x14ac:dyDescent="0.25">
      <c r="A342" s="4">
        <v>27</v>
      </c>
      <c r="B342" s="4">
        <v>2</v>
      </c>
      <c r="C342" s="4">
        <v>110000</v>
      </c>
      <c r="D342" s="4" t="str">
        <f>IF(OR(A342&lt;$O$3, A342&gt;$P$3), "Outlier", "Okay")</f>
        <v>Okay</v>
      </c>
      <c r="E342" s="4" t="str">
        <f>IF(OR(B342&lt;$O$4, B342&gt;$P$4), "Outlier", "Okay")</f>
        <v>Okay</v>
      </c>
      <c r="F342" s="4" t="str">
        <f>IF(OR(C342&lt;$O$5, C342&gt;$P$5), "Outlier", "Okay")</f>
        <v>Okay</v>
      </c>
      <c r="G342" s="5" t="str">
        <f t="shared" si="15"/>
        <v>Okay</v>
      </c>
      <c r="H342" s="5" t="str">
        <f t="shared" si="16"/>
        <v>Okay</v>
      </c>
      <c r="I342" s="5" t="str">
        <f t="shared" si="17"/>
        <v>Okay</v>
      </c>
    </row>
    <row r="343" spans="1:9" x14ac:dyDescent="0.25">
      <c r="A343" s="4">
        <v>30</v>
      </c>
      <c r="B343" s="4">
        <v>5</v>
      </c>
      <c r="C343" s="4">
        <v>180000</v>
      </c>
      <c r="D343" s="4" t="str">
        <f>IF(OR(A343&lt;$O$3, A343&gt;$P$3), "Outlier", "Okay")</f>
        <v>Okay</v>
      </c>
      <c r="E343" s="4" t="str">
        <f>IF(OR(B343&lt;$O$4, B343&gt;$P$4), "Outlier", "Okay")</f>
        <v>Okay</v>
      </c>
      <c r="F343" s="4" t="str">
        <f>IF(OR(C343&lt;$O$5, C343&gt;$P$5), "Outlier", "Okay")</f>
        <v>Okay</v>
      </c>
      <c r="G343" s="5" t="str">
        <f t="shared" si="15"/>
        <v>Okay</v>
      </c>
      <c r="H343" s="5" t="str">
        <f t="shared" si="16"/>
        <v>Okay</v>
      </c>
      <c r="I343" s="5" t="str">
        <f t="shared" si="17"/>
        <v>Okay</v>
      </c>
    </row>
    <row r="344" spans="1:9" x14ac:dyDescent="0.25">
      <c r="A344" s="4">
        <v>29</v>
      </c>
      <c r="B344" s="4">
        <v>4</v>
      </c>
      <c r="C344" s="4">
        <v>140000</v>
      </c>
      <c r="D344" s="4" t="str">
        <f>IF(OR(A344&lt;$O$3, A344&gt;$P$3), "Outlier", "Okay")</f>
        <v>Okay</v>
      </c>
      <c r="E344" s="4" t="str">
        <f>IF(OR(B344&lt;$O$4, B344&gt;$P$4), "Outlier", "Okay")</f>
        <v>Okay</v>
      </c>
      <c r="F344" s="4" t="str">
        <f>IF(OR(C344&lt;$O$5, C344&gt;$P$5), "Outlier", "Okay")</f>
        <v>Okay</v>
      </c>
      <c r="G344" s="5" t="str">
        <f t="shared" si="15"/>
        <v>Okay</v>
      </c>
      <c r="H344" s="5" t="str">
        <f t="shared" si="16"/>
        <v>Okay</v>
      </c>
      <c r="I344" s="5" t="str">
        <f t="shared" si="17"/>
        <v>Okay</v>
      </c>
    </row>
    <row r="345" spans="1:9" x14ac:dyDescent="0.25">
      <c r="A345" s="4">
        <v>26</v>
      </c>
      <c r="B345" s="4">
        <v>3</v>
      </c>
      <c r="C345" s="4">
        <v>130000</v>
      </c>
      <c r="D345" s="4" t="str">
        <f>IF(OR(A345&lt;$O$3, A345&gt;$P$3), "Outlier", "Okay")</f>
        <v>Okay</v>
      </c>
      <c r="E345" s="4" t="str">
        <f>IF(OR(B345&lt;$O$4, B345&gt;$P$4), "Outlier", "Okay")</f>
        <v>Okay</v>
      </c>
      <c r="F345" s="4" t="str">
        <f>IF(OR(C345&lt;$O$5, C345&gt;$P$5), "Outlier", "Okay")</f>
        <v>Okay</v>
      </c>
      <c r="G345" s="5" t="str">
        <f t="shared" si="15"/>
        <v>Okay</v>
      </c>
      <c r="H345" s="5" t="str">
        <f t="shared" si="16"/>
        <v>Okay</v>
      </c>
      <c r="I345" s="5" t="str">
        <f t="shared" si="17"/>
        <v>Okay</v>
      </c>
    </row>
    <row r="346" spans="1:9" x14ac:dyDescent="0.25">
      <c r="A346" s="4">
        <v>29</v>
      </c>
      <c r="B346" s="4">
        <v>6</v>
      </c>
      <c r="C346" s="4">
        <v>180000</v>
      </c>
      <c r="D346" s="4" t="str">
        <f>IF(OR(A346&lt;$O$3, A346&gt;$P$3), "Outlier", "Okay")</f>
        <v>Okay</v>
      </c>
      <c r="E346" s="4" t="str">
        <f>IF(OR(B346&lt;$O$4, B346&gt;$P$4), "Outlier", "Okay")</f>
        <v>Okay</v>
      </c>
      <c r="F346" s="4" t="str">
        <f>IF(OR(C346&lt;$O$5, C346&gt;$P$5), "Outlier", "Okay")</f>
        <v>Okay</v>
      </c>
      <c r="G346" s="5" t="str">
        <f t="shared" si="15"/>
        <v>Okay</v>
      </c>
      <c r="H346" s="5" t="str">
        <f t="shared" si="16"/>
        <v>Okay</v>
      </c>
      <c r="I346" s="5" t="str">
        <f t="shared" si="17"/>
        <v>Okay</v>
      </c>
    </row>
    <row r="347" spans="1:9" x14ac:dyDescent="0.25">
      <c r="A347" s="4">
        <v>32</v>
      </c>
      <c r="B347" s="4">
        <v>8</v>
      </c>
      <c r="C347" s="4">
        <v>190000</v>
      </c>
      <c r="D347" s="4" t="str">
        <f>IF(OR(A347&lt;$O$3, A347&gt;$P$3), "Outlier", "Okay")</f>
        <v>Okay</v>
      </c>
      <c r="E347" s="4" t="str">
        <f>IF(OR(B347&lt;$O$4, B347&gt;$P$4), "Outlier", "Okay")</f>
        <v>Okay</v>
      </c>
      <c r="F347" s="4" t="str">
        <f>IF(OR(C347&lt;$O$5, C347&gt;$P$5), "Outlier", "Okay")</f>
        <v>Okay</v>
      </c>
      <c r="G347" s="5" t="str">
        <f t="shared" si="15"/>
        <v>Okay</v>
      </c>
      <c r="H347" s="5" t="str">
        <f t="shared" si="16"/>
        <v>Okay</v>
      </c>
      <c r="I347" s="5" t="str">
        <f t="shared" si="17"/>
        <v>Okay</v>
      </c>
    </row>
    <row r="348" spans="1:9" x14ac:dyDescent="0.25">
      <c r="A348" s="4">
        <v>27</v>
      </c>
      <c r="B348" s="4">
        <v>4</v>
      </c>
      <c r="C348" s="4">
        <v>150000</v>
      </c>
      <c r="D348" s="4" t="str">
        <f>IF(OR(A348&lt;$O$3, A348&gt;$P$3), "Outlier", "Okay")</f>
        <v>Okay</v>
      </c>
      <c r="E348" s="4" t="str">
        <f>IF(OR(B348&lt;$O$4, B348&gt;$P$4), "Outlier", "Okay")</f>
        <v>Okay</v>
      </c>
      <c r="F348" s="4" t="str">
        <f>IF(OR(C348&lt;$O$5, C348&gt;$P$5), "Outlier", "Okay")</f>
        <v>Okay</v>
      </c>
      <c r="G348" s="5" t="str">
        <f t="shared" si="15"/>
        <v>Okay</v>
      </c>
      <c r="H348" s="5" t="str">
        <f t="shared" si="16"/>
        <v>Okay</v>
      </c>
      <c r="I348" s="5" t="str">
        <f t="shared" si="17"/>
        <v>Okay</v>
      </c>
    </row>
    <row r="349" spans="1:9" x14ac:dyDescent="0.25">
      <c r="A349" s="4">
        <v>24</v>
      </c>
      <c r="B349" s="4">
        <v>1</v>
      </c>
      <c r="C349" s="4">
        <v>90000</v>
      </c>
      <c r="D349" s="4" t="str">
        <f>IF(OR(A349&lt;$O$3, A349&gt;$P$3), "Outlier", "Okay")</f>
        <v>Okay</v>
      </c>
      <c r="E349" s="4" t="str">
        <f>IF(OR(B349&lt;$O$4, B349&gt;$P$4), "Outlier", "Okay")</f>
        <v>Okay</v>
      </c>
      <c r="F349" s="4" t="str">
        <f>IF(OR(C349&lt;$O$5, C349&gt;$P$5), "Outlier", "Okay")</f>
        <v>Okay</v>
      </c>
      <c r="G349" s="5" t="str">
        <f t="shared" si="15"/>
        <v>Okay</v>
      </c>
      <c r="H349" s="5" t="str">
        <f t="shared" si="16"/>
        <v>Okay</v>
      </c>
      <c r="I349" s="5" t="str">
        <f t="shared" si="17"/>
        <v>Okay</v>
      </c>
    </row>
    <row r="350" spans="1:9" x14ac:dyDescent="0.25">
      <c r="A350" s="4">
        <v>31</v>
      </c>
      <c r="B350" s="4">
        <v>9</v>
      </c>
      <c r="C350" s="4">
        <v>195000</v>
      </c>
      <c r="D350" s="4" t="str">
        <f>IF(OR(A350&lt;$O$3, A350&gt;$P$3), "Outlier", "Okay")</f>
        <v>Okay</v>
      </c>
      <c r="E350" s="4" t="str">
        <f>IF(OR(B350&lt;$O$4, B350&gt;$P$4), "Outlier", "Okay")</f>
        <v>Okay</v>
      </c>
      <c r="F350" s="4" t="str">
        <f>IF(OR(C350&lt;$O$5, C350&gt;$P$5), "Outlier", "Okay")</f>
        <v>Okay</v>
      </c>
      <c r="G350" s="5" t="str">
        <f t="shared" si="15"/>
        <v>Okay</v>
      </c>
      <c r="H350" s="5" t="str">
        <f t="shared" si="16"/>
        <v>Okay</v>
      </c>
      <c r="I350" s="5" t="str">
        <f t="shared" si="17"/>
        <v>Okay</v>
      </c>
    </row>
    <row r="351" spans="1:9" x14ac:dyDescent="0.25">
      <c r="A351" s="4">
        <v>28</v>
      </c>
      <c r="B351" s="4">
        <v>5</v>
      </c>
      <c r="C351" s="4">
        <v>160000</v>
      </c>
      <c r="D351" s="4" t="str">
        <f>IF(OR(A351&lt;$O$3, A351&gt;$P$3), "Outlier", "Okay")</f>
        <v>Okay</v>
      </c>
      <c r="E351" s="4" t="str">
        <f>IF(OR(B351&lt;$O$4, B351&gt;$P$4), "Outlier", "Okay")</f>
        <v>Okay</v>
      </c>
      <c r="F351" s="4" t="str">
        <f>IF(OR(C351&lt;$O$5, C351&gt;$P$5), "Outlier", "Okay")</f>
        <v>Okay</v>
      </c>
      <c r="G351" s="5" t="str">
        <f t="shared" si="15"/>
        <v>Okay</v>
      </c>
      <c r="H351" s="5" t="str">
        <f t="shared" si="16"/>
        <v>Okay</v>
      </c>
      <c r="I351" s="5" t="str">
        <f t="shared" si="17"/>
        <v>Okay</v>
      </c>
    </row>
    <row r="352" spans="1:9" x14ac:dyDescent="0.25">
      <c r="A352" s="4">
        <v>33</v>
      </c>
      <c r="B352" s="4">
        <v>11</v>
      </c>
      <c r="C352" s="4">
        <v>198000</v>
      </c>
      <c r="D352" s="4" t="str">
        <f>IF(OR(A352&lt;$O$3, A352&gt;$P$3), "Outlier", "Okay")</f>
        <v>Okay</v>
      </c>
      <c r="E352" s="4" t="str">
        <f>IF(OR(B352&lt;$O$4, B352&gt;$P$4), "Outlier", "Okay")</f>
        <v>Okay</v>
      </c>
      <c r="F352" s="4" t="str">
        <f>IF(OR(C352&lt;$O$5, C352&gt;$P$5), "Outlier", "Okay")</f>
        <v>Okay</v>
      </c>
      <c r="G352" s="5" t="str">
        <f t="shared" si="15"/>
        <v>Okay</v>
      </c>
      <c r="H352" s="5" t="str">
        <f t="shared" si="16"/>
        <v>Okay</v>
      </c>
      <c r="I352" s="5" t="str">
        <f t="shared" si="17"/>
        <v>Okay</v>
      </c>
    </row>
    <row r="353" spans="1:9" x14ac:dyDescent="0.25">
      <c r="A353" s="4">
        <v>25</v>
      </c>
      <c r="B353" s="4">
        <v>2</v>
      </c>
      <c r="C353" s="4">
        <v>110000</v>
      </c>
      <c r="D353" s="4" t="str">
        <f>IF(OR(A353&lt;$O$3, A353&gt;$P$3), "Outlier", "Okay")</f>
        <v>Okay</v>
      </c>
      <c r="E353" s="4" t="str">
        <f>IF(OR(B353&lt;$O$4, B353&gt;$P$4), "Outlier", "Okay")</f>
        <v>Okay</v>
      </c>
      <c r="F353" s="4" t="str">
        <f>IF(OR(C353&lt;$O$5, C353&gt;$P$5), "Outlier", "Okay")</f>
        <v>Okay</v>
      </c>
      <c r="G353" s="5" t="str">
        <f t="shared" si="15"/>
        <v>Okay</v>
      </c>
      <c r="H353" s="5" t="str">
        <f t="shared" si="16"/>
        <v>Okay</v>
      </c>
      <c r="I353" s="5" t="str">
        <f t="shared" si="17"/>
        <v>Okay</v>
      </c>
    </row>
    <row r="354" spans="1:9" x14ac:dyDescent="0.25">
      <c r="A354" s="4">
        <v>30</v>
      </c>
      <c r="B354" s="4">
        <v>7</v>
      </c>
      <c r="C354" s="4">
        <v>185000</v>
      </c>
      <c r="D354" s="4" t="str">
        <f>IF(OR(A354&lt;$O$3, A354&gt;$P$3), "Outlier", "Okay")</f>
        <v>Okay</v>
      </c>
      <c r="E354" s="4" t="str">
        <f>IF(OR(B354&lt;$O$4, B354&gt;$P$4), "Outlier", "Okay")</f>
        <v>Okay</v>
      </c>
      <c r="F354" s="4" t="str">
        <f>IF(OR(C354&lt;$O$5, C354&gt;$P$5), "Outlier", "Okay")</f>
        <v>Okay</v>
      </c>
      <c r="G354" s="5" t="str">
        <f t="shared" si="15"/>
        <v>Okay</v>
      </c>
      <c r="H354" s="5" t="str">
        <f t="shared" si="16"/>
        <v>Okay</v>
      </c>
      <c r="I354" s="5" t="str">
        <f t="shared" si="17"/>
        <v>Okay</v>
      </c>
    </row>
    <row r="355" spans="1:9" x14ac:dyDescent="0.25">
      <c r="A355" s="4">
        <v>27</v>
      </c>
      <c r="B355" s="4">
        <v>4</v>
      </c>
      <c r="C355" s="4">
        <v>140000</v>
      </c>
      <c r="D355" s="4" t="str">
        <f>IF(OR(A355&lt;$O$3, A355&gt;$P$3), "Outlier", "Okay")</f>
        <v>Okay</v>
      </c>
      <c r="E355" s="4" t="str">
        <f>IF(OR(B355&lt;$O$4, B355&gt;$P$4), "Outlier", "Okay")</f>
        <v>Okay</v>
      </c>
      <c r="F355" s="4" t="str">
        <f>IF(OR(C355&lt;$O$5, C355&gt;$P$5), "Outlier", "Okay")</f>
        <v>Okay</v>
      </c>
      <c r="G355" s="5" t="str">
        <f t="shared" si="15"/>
        <v>Okay</v>
      </c>
      <c r="H355" s="5" t="str">
        <f t="shared" si="16"/>
        <v>Okay</v>
      </c>
      <c r="I355" s="5" t="str">
        <f t="shared" si="17"/>
        <v>Okay</v>
      </c>
    </row>
    <row r="356" spans="1:9" x14ac:dyDescent="0.25">
      <c r="A356" s="4">
        <v>34</v>
      </c>
      <c r="B356" s="4">
        <v>12</v>
      </c>
      <c r="C356" s="4">
        <v>196000</v>
      </c>
      <c r="D356" s="4" t="str">
        <f>IF(OR(A356&lt;$O$3, A356&gt;$P$3), "Outlier", "Okay")</f>
        <v>Okay</v>
      </c>
      <c r="E356" s="4" t="str">
        <f>IF(OR(B356&lt;$O$4, B356&gt;$P$4), "Outlier", "Okay")</f>
        <v>Okay</v>
      </c>
      <c r="F356" s="4" t="str">
        <f>IF(OR(C356&lt;$O$5, C356&gt;$P$5), "Outlier", "Okay")</f>
        <v>Okay</v>
      </c>
      <c r="G356" s="5" t="str">
        <f t="shared" si="15"/>
        <v>Okay</v>
      </c>
      <c r="H356" s="5" t="str">
        <f t="shared" si="16"/>
        <v>Okay</v>
      </c>
      <c r="I356" s="5" t="str">
        <f t="shared" si="17"/>
        <v>Okay</v>
      </c>
    </row>
    <row r="357" spans="1:9" x14ac:dyDescent="0.25">
      <c r="A357" s="4">
        <v>23</v>
      </c>
      <c r="B357" s="4">
        <v>1</v>
      </c>
      <c r="C357" s="4">
        <v>95000</v>
      </c>
      <c r="D357" s="4" t="str">
        <f>IF(OR(A357&lt;$O$3, A357&gt;$P$3), "Outlier", "Okay")</f>
        <v>Okay</v>
      </c>
      <c r="E357" s="4" t="str">
        <f>IF(OR(B357&lt;$O$4, B357&gt;$P$4), "Outlier", "Okay")</f>
        <v>Okay</v>
      </c>
      <c r="F357" s="4" t="str">
        <f>IF(OR(C357&lt;$O$5, C357&gt;$P$5), "Outlier", "Okay")</f>
        <v>Okay</v>
      </c>
      <c r="G357" s="5" t="str">
        <f t="shared" si="15"/>
        <v>Okay</v>
      </c>
      <c r="H357" s="5" t="str">
        <f t="shared" si="16"/>
        <v>Okay</v>
      </c>
      <c r="I357" s="5" t="str">
        <f t="shared" si="17"/>
        <v>Okay</v>
      </c>
    </row>
    <row r="358" spans="1:9" x14ac:dyDescent="0.25">
      <c r="A358" s="4">
        <v>32</v>
      </c>
      <c r="B358" s="4">
        <v>10</v>
      </c>
      <c r="C358" s="4">
        <v>193000</v>
      </c>
      <c r="D358" s="4" t="str">
        <f>IF(OR(A358&lt;$O$3, A358&gt;$P$3), "Outlier", "Okay")</f>
        <v>Okay</v>
      </c>
      <c r="E358" s="4" t="str">
        <f>IF(OR(B358&lt;$O$4, B358&gt;$P$4), "Outlier", "Okay")</f>
        <v>Okay</v>
      </c>
      <c r="F358" s="4" t="str">
        <f>IF(OR(C358&lt;$O$5, C358&gt;$P$5), "Outlier", "Okay")</f>
        <v>Okay</v>
      </c>
      <c r="G358" s="5" t="str">
        <f t="shared" si="15"/>
        <v>Okay</v>
      </c>
      <c r="H358" s="5" t="str">
        <f t="shared" si="16"/>
        <v>Okay</v>
      </c>
      <c r="I358" s="5" t="str">
        <f t="shared" si="17"/>
        <v>Okay</v>
      </c>
    </row>
    <row r="359" spans="1:9" x14ac:dyDescent="0.25">
      <c r="A359" s="4">
        <v>29</v>
      </c>
      <c r="B359" s="4">
        <v>6</v>
      </c>
      <c r="C359" s="4">
        <v>175000</v>
      </c>
      <c r="D359" s="4" t="str">
        <f>IF(OR(A359&lt;$O$3, A359&gt;$P$3), "Outlier", "Okay")</f>
        <v>Okay</v>
      </c>
      <c r="E359" s="4" t="str">
        <f>IF(OR(B359&lt;$O$4, B359&gt;$P$4), "Outlier", "Okay")</f>
        <v>Okay</v>
      </c>
      <c r="F359" s="4" t="str">
        <f>IF(OR(C359&lt;$O$5, C359&gt;$P$5), "Outlier", "Okay")</f>
        <v>Okay</v>
      </c>
      <c r="G359" s="5" t="str">
        <f t="shared" si="15"/>
        <v>Okay</v>
      </c>
      <c r="H359" s="5" t="str">
        <f t="shared" si="16"/>
        <v>Okay</v>
      </c>
      <c r="I359" s="5" t="str">
        <f t="shared" si="17"/>
        <v>Okay</v>
      </c>
    </row>
    <row r="360" spans="1:9" x14ac:dyDescent="0.25">
      <c r="A360" s="4">
        <v>30</v>
      </c>
      <c r="B360" s="4">
        <v>5</v>
      </c>
      <c r="C360" s="4">
        <v>160000</v>
      </c>
      <c r="D360" s="4" t="str">
        <f>IF(OR(A360&lt;$O$3, A360&gt;$P$3), "Outlier", "Okay")</f>
        <v>Okay</v>
      </c>
      <c r="E360" s="4" t="str">
        <f>IF(OR(B360&lt;$O$4, B360&gt;$P$4), "Outlier", "Okay")</f>
        <v>Okay</v>
      </c>
      <c r="F360" s="4" t="str">
        <f>IF(OR(C360&lt;$O$5, C360&gt;$P$5), "Outlier", "Okay")</f>
        <v>Okay</v>
      </c>
      <c r="G360" s="5" t="str">
        <f t="shared" si="15"/>
        <v>Okay</v>
      </c>
      <c r="H360" s="5" t="str">
        <f t="shared" si="16"/>
        <v>Okay</v>
      </c>
      <c r="I360" s="5" t="str">
        <f t="shared" si="17"/>
        <v>Okay</v>
      </c>
    </row>
    <row r="361" spans="1:9" x14ac:dyDescent="0.25">
      <c r="A361" s="4">
        <v>31</v>
      </c>
      <c r="B361" s="4">
        <v>6</v>
      </c>
      <c r="C361" s="4">
        <v>180000</v>
      </c>
      <c r="D361" s="4" t="str">
        <f>IF(OR(A361&lt;$O$3, A361&gt;$P$3), "Outlier", "Okay")</f>
        <v>Okay</v>
      </c>
      <c r="E361" s="4" t="str">
        <f>IF(OR(B361&lt;$O$4, B361&gt;$P$4), "Outlier", "Okay")</f>
        <v>Okay</v>
      </c>
      <c r="F361" s="4" t="str">
        <f>IF(OR(C361&lt;$O$5, C361&gt;$P$5), "Outlier", "Okay")</f>
        <v>Okay</v>
      </c>
      <c r="G361" s="5" t="str">
        <f t="shared" si="15"/>
        <v>Okay</v>
      </c>
      <c r="H361" s="5" t="str">
        <f t="shared" si="16"/>
        <v>Okay</v>
      </c>
      <c r="I361" s="5" t="str">
        <f t="shared" si="17"/>
        <v>Okay</v>
      </c>
    </row>
    <row r="362" spans="1:9" x14ac:dyDescent="0.25">
      <c r="A362" s="4">
        <v>31</v>
      </c>
      <c r="B362" s="4">
        <v>9</v>
      </c>
      <c r="C362" s="4">
        <v>195000</v>
      </c>
      <c r="D362" s="4" t="str">
        <f>IF(OR(A362&lt;$O$3, A362&gt;$P$3), "Outlier", "Okay")</f>
        <v>Okay</v>
      </c>
      <c r="E362" s="4" t="str">
        <f>IF(OR(B362&lt;$O$4, B362&gt;$P$4), "Outlier", "Okay")</f>
        <v>Okay</v>
      </c>
      <c r="F362" s="4" t="str">
        <f>IF(OR(C362&lt;$O$5, C362&gt;$P$5), "Outlier", "Okay")</f>
        <v>Okay</v>
      </c>
      <c r="G362" s="5" t="str">
        <f t="shared" si="15"/>
        <v>Okay</v>
      </c>
      <c r="H362" s="5" t="str">
        <f t="shared" si="16"/>
        <v>Okay</v>
      </c>
      <c r="I362" s="5" t="str">
        <f t="shared" si="17"/>
        <v>Okay</v>
      </c>
    </row>
    <row r="363" spans="1:9" x14ac:dyDescent="0.25">
      <c r="A363" s="4">
        <v>28</v>
      </c>
      <c r="B363" s="4">
        <v>5</v>
      </c>
      <c r="C363" s="4">
        <v>160000</v>
      </c>
      <c r="D363" s="4" t="str">
        <f>IF(OR(A363&lt;$O$3, A363&gt;$P$3), "Outlier", "Okay")</f>
        <v>Okay</v>
      </c>
      <c r="E363" s="4" t="str">
        <f>IF(OR(B363&lt;$O$4, B363&gt;$P$4), "Outlier", "Okay")</f>
        <v>Okay</v>
      </c>
      <c r="F363" s="4" t="str">
        <f>IF(OR(C363&lt;$O$5, C363&gt;$P$5), "Outlier", "Okay")</f>
        <v>Okay</v>
      </c>
      <c r="G363" s="5" t="str">
        <f t="shared" si="15"/>
        <v>Okay</v>
      </c>
      <c r="H363" s="5" t="str">
        <f t="shared" si="16"/>
        <v>Okay</v>
      </c>
      <c r="I363" s="5" t="str">
        <f t="shared" si="17"/>
        <v>Okay</v>
      </c>
    </row>
    <row r="364" spans="1:9" x14ac:dyDescent="0.25">
      <c r="A364" s="4">
        <v>33</v>
      </c>
      <c r="B364" s="4">
        <v>11</v>
      </c>
      <c r="C364" s="4">
        <v>198000</v>
      </c>
      <c r="D364" s="4" t="str">
        <f>IF(OR(A364&lt;$O$3, A364&gt;$P$3), "Outlier", "Okay")</f>
        <v>Okay</v>
      </c>
      <c r="E364" s="4" t="str">
        <f>IF(OR(B364&lt;$O$4, B364&gt;$P$4), "Outlier", "Okay")</f>
        <v>Okay</v>
      </c>
      <c r="F364" s="4" t="str">
        <f>IF(OR(C364&lt;$O$5, C364&gt;$P$5), "Outlier", "Okay")</f>
        <v>Okay</v>
      </c>
      <c r="G364" s="5" t="str">
        <f t="shared" si="15"/>
        <v>Okay</v>
      </c>
      <c r="H364" s="5" t="str">
        <f t="shared" si="16"/>
        <v>Okay</v>
      </c>
      <c r="I364" s="5" t="str">
        <f t="shared" si="17"/>
        <v>Okay</v>
      </c>
    </row>
    <row r="365" spans="1:9" x14ac:dyDescent="0.25">
      <c r="A365" s="4">
        <v>26</v>
      </c>
      <c r="B365" s="4">
        <v>3</v>
      </c>
      <c r="C365" s="4">
        <v>130000</v>
      </c>
      <c r="D365" s="4" t="str">
        <f>IF(OR(A365&lt;$O$3, A365&gt;$P$3), "Outlier", "Okay")</f>
        <v>Okay</v>
      </c>
      <c r="E365" s="4" t="str">
        <f>IF(OR(B365&lt;$O$4, B365&gt;$P$4), "Outlier", "Okay")</f>
        <v>Okay</v>
      </c>
      <c r="F365" s="4" t="str">
        <f>IF(OR(C365&lt;$O$5, C365&gt;$P$5), "Outlier", "Okay")</f>
        <v>Okay</v>
      </c>
      <c r="G365" s="5" t="str">
        <f t="shared" si="15"/>
        <v>Okay</v>
      </c>
      <c r="H365" s="5" t="str">
        <f t="shared" si="16"/>
        <v>Okay</v>
      </c>
      <c r="I365" s="5" t="str">
        <f t="shared" si="17"/>
        <v>Okay</v>
      </c>
    </row>
    <row r="366" spans="1:9" x14ac:dyDescent="0.25">
      <c r="A366" s="4">
        <v>30</v>
      </c>
      <c r="B366" s="4">
        <v>7</v>
      </c>
      <c r="C366" s="4">
        <v>185000</v>
      </c>
      <c r="D366" s="4" t="str">
        <f>IF(OR(A366&lt;$O$3, A366&gt;$P$3), "Outlier", "Okay")</f>
        <v>Okay</v>
      </c>
      <c r="E366" s="4" t="str">
        <f>IF(OR(B366&lt;$O$4, B366&gt;$P$4), "Outlier", "Okay")</f>
        <v>Okay</v>
      </c>
      <c r="F366" s="4" t="str">
        <f>IF(OR(C366&lt;$O$5, C366&gt;$P$5), "Outlier", "Okay")</f>
        <v>Okay</v>
      </c>
      <c r="G366" s="5" t="str">
        <f t="shared" si="15"/>
        <v>Okay</v>
      </c>
      <c r="H366" s="5" t="str">
        <f t="shared" si="16"/>
        <v>Okay</v>
      </c>
      <c r="I366" s="5" t="str">
        <f t="shared" si="17"/>
        <v>Okay</v>
      </c>
    </row>
    <row r="367" spans="1:9" x14ac:dyDescent="0.25">
      <c r="A367" s="4">
        <v>27</v>
      </c>
      <c r="B367" s="4">
        <v>4</v>
      </c>
      <c r="C367" s="4">
        <v>140000</v>
      </c>
      <c r="D367" s="4" t="str">
        <f>IF(OR(A367&lt;$O$3, A367&gt;$P$3), "Outlier", "Okay")</f>
        <v>Okay</v>
      </c>
      <c r="E367" s="4" t="str">
        <f>IF(OR(B367&lt;$O$4, B367&gt;$P$4), "Outlier", "Okay")</f>
        <v>Okay</v>
      </c>
      <c r="F367" s="4" t="str">
        <f>IF(OR(C367&lt;$O$5, C367&gt;$P$5), "Outlier", "Okay")</f>
        <v>Okay</v>
      </c>
      <c r="G367" s="5" t="str">
        <f t="shared" si="15"/>
        <v>Okay</v>
      </c>
      <c r="H367" s="5" t="str">
        <f t="shared" si="16"/>
        <v>Okay</v>
      </c>
      <c r="I367" s="5" t="str">
        <f t="shared" si="17"/>
        <v>Okay</v>
      </c>
    </row>
    <row r="368" spans="1:9" x14ac:dyDescent="0.25">
      <c r="A368" s="4">
        <v>34</v>
      </c>
      <c r="B368" s="4">
        <v>12</v>
      </c>
      <c r="C368" s="4">
        <v>196000</v>
      </c>
      <c r="D368" s="4" t="str">
        <f>IF(OR(A368&lt;$O$3, A368&gt;$P$3), "Outlier", "Okay")</f>
        <v>Okay</v>
      </c>
      <c r="E368" s="4" t="str">
        <f>IF(OR(B368&lt;$O$4, B368&gt;$P$4), "Outlier", "Okay")</f>
        <v>Okay</v>
      </c>
      <c r="F368" s="4" t="str">
        <f>IF(OR(C368&lt;$O$5, C368&gt;$P$5), "Outlier", "Okay")</f>
        <v>Okay</v>
      </c>
      <c r="G368" s="5" t="str">
        <f t="shared" si="15"/>
        <v>Okay</v>
      </c>
      <c r="H368" s="5" t="str">
        <f t="shared" si="16"/>
        <v>Okay</v>
      </c>
      <c r="I368" s="5" t="str">
        <f t="shared" si="17"/>
        <v>Okay</v>
      </c>
    </row>
    <row r="369" spans="1:9" x14ac:dyDescent="0.25">
      <c r="A369" s="4">
        <v>25</v>
      </c>
      <c r="B369" s="4">
        <v>2</v>
      </c>
      <c r="C369" s="4">
        <v>110000</v>
      </c>
      <c r="D369" s="4" t="str">
        <f>IF(OR(A369&lt;$O$3, A369&gt;$P$3), "Outlier", "Okay")</f>
        <v>Okay</v>
      </c>
      <c r="E369" s="4" t="str">
        <f>IF(OR(B369&lt;$O$4, B369&gt;$P$4), "Outlier", "Okay")</f>
        <v>Okay</v>
      </c>
      <c r="F369" s="4" t="str">
        <f>IF(OR(C369&lt;$O$5, C369&gt;$P$5), "Outlier", "Okay")</f>
        <v>Okay</v>
      </c>
      <c r="G369" s="5" t="str">
        <f t="shared" si="15"/>
        <v>Okay</v>
      </c>
      <c r="H369" s="5" t="str">
        <f t="shared" si="16"/>
        <v>Okay</v>
      </c>
      <c r="I369" s="5" t="str">
        <f t="shared" si="17"/>
        <v>Okay</v>
      </c>
    </row>
    <row r="370" spans="1:9" x14ac:dyDescent="0.25">
      <c r="A370" s="4">
        <v>30</v>
      </c>
      <c r="B370" s="4">
        <v>5</v>
      </c>
      <c r="C370" s="4">
        <v>160000</v>
      </c>
      <c r="D370" s="4" t="str">
        <f>IF(OR(A370&lt;$O$3, A370&gt;$P$3), "Outlier", "Okay")</f>
        <v>Okay</v>
      </c>
      <c r="E370" s="4" t="str">
        <f>IF(OR(B370&lt;$O$4, B370&gt;$P$4), "Outlier", "Okay")</f>
        <v>Okay</v>
      </c>
      <c r="F370" s="4" t="str">
        <f>IF(OR(C370&lt;$O$5, C370&gt;$P$5), "Outlier", "Okay")</f>
        <v>Okay</v>
      </c>
      <c r="G370" s="5" t="str">
        <f t="shared" si="15"/>
        <v>Okay</v>
      </c>
      <c r="H370" s="5" t="str">
        <f t="shared" si="16"/>
        <v>Okay</v>
      </c>
      <c r="I370" s="5" t="str">
        <f t="shared" si="17"/>
        <v>Okay</v>
      </c>
    </row>
    <row r="371" spans="1:9" x14ac:dyDescent="0.25">
      <c r="A371" s="4">
        <v>31</v>
      </c>
      <c r="B371" s="4">
        <v>9</v>
      </c>
      <c r="C371" s="4">
        <v>195000</v>
      </c>
      <c r="D371" s="4" t="str">
        <f>IF(OR(A371&lt;$O$3, A371&gt;$P$3), "Outlier", "Okay")</f>
        <v>Okay</v>
      </c>
      <c r="E371" s="4" t="str">
        <f>IF(OR(B371&lt;$O$4, B371&gt;$P$4), "Outlier", "Okay")</f>
        <v>Okay</v>
      </c>
      <c r="F371" s="4" t="str">
        <f>IF(OR(C371&lt;$O$5, C371&gt;$P$5), "Outlier", "Okay")</f>
        <v>Okay</v>
      </c>
      <c r="G371" s="5" t="str">
        <f t="shared" si="15"/>
        <v>Okay</v>
      </c>
      <c r="H371" s="5" t="str">
        <f t="shared" si="16"/>
        <v>Okay</v>
      </c>
      <c r="I371" s="5" t="str">
        <f t="shared" si="17"/>
        <v>Okay</v>
      </c>
    </row>
    <row r="372" spans="1:9" x14ac:dyDescent="0.25">
      <c r="A372" s="4">
        <v>25</v>
      </c>
      <c r="B372" s="4">
        <v>2</v>
      </c>
      <c r="C372" s="4">
        <v>125000</v>
      </c>
      <c r="D372" s="4" t="str">
        <f>IF(OR(A372&lt;$O$3, A372&gt;$P$3), "Outlier", "Okay")</f>
        <v>Okay</v>
      </c>
      <c r="E372" s="4" t="str">
        <f>IF(OR(B372&lt;$O$4, B372&gt;$P$4), "Outlier", "Okay")</f>
        <v>Okay</v>
      </c>
      <c r="F372" s="4" t="str">
        <f>IF(OR(C372&lt;$O$5, C372&gt;$P$5), "Outlier", "Okay")</f>
        <v>Okay</v>
      </c>
      <c r="G372" s="5" t="str">
        <f t="shared" si="15"/>
        <v>Okay</v>
      </c>
      <c r="H372" s="5" t="str">
        <f t="shared" si="16"/>
        <v>Okay</v>
      </c>
      <c r="I372" s="5" t="str">
        <f t="shared" si="17"/>
        <v>Okay</v>
      </c>
    </row>
    <row r="373" spans="1:9" x14ac:dyDescent="0.25">
      <c r="A373" s="4">
        <v>28</v>
      </c>
      <c r="B373" s="4">
        <v>6</v>
      </c>
      <c r="C373" s="4">
        <v>175000</v>
      </c>
      <c r="D373" s="4" t="str">
        <f>IF(OR(A373&lt;$O$3, A373&gt;$P$3), "Outlier", "Okay")</f>
        <v>Okay</v>
      </c>
      <c r="E373" s="4" t="str">
        <f>IF(OR(B373&lt;$O$4, B373&gt;$P$4), "Outlier", "Okay")</f>
        <v>Okay</v>
      </c>
      <c r="F373" s="4" t="str">
        <f>IF(OR(C373&lt;$O$5, C373&gt;$P$5), "Outlier", "Okay")</f>
        <v>Okay</v>
      </c>
      <c r="G373" s="5" t="str">
        <f t="shared" si="15"/>
        <v>Okay</v>
      </c>
      <c r="H373" s="5" t="str">
        <f t="shared" si="16"/>
        <v>Okay</v>
      </c>
      <c r="I373" s="5" t="str">
        <f t="shared" si="17"/>
        <v>Okay</v>
      </c>
    </row>
    <row r="374" spans="1:9" x14ac:dyDescent="0.25">
      <c r="A374" s="4">
        <v>30</v>
      </c>
      <c r="B374" s="4">
        <v>8</v>
      </c>
      <c r="C374" s="4">
        <v>190000</v>
      </c>
      <c r="D374" s="4" t="str">
        <f>IF(OR(A374&lt;$O$3, A374&gt;$P$3), "Outlier", "Okay")</f>
        <v>Okay</v>
      </c>
      <c r="E374" s="4" t="str">
        <f>IF(OR(B374&lt;$O$4, B374&gt;$P$4), "Outlier", "Okay")</f>
        <v>Okay</v>
      </c>
      <c r="F374" s="4" t="str">
        <f>IF(OR(C374&lt;$O$5, C374&gt;$P$5), "Outlier", "Okay")</f>
        <v>Okay</v>
      </c>
      <c r="G374" s="5" t="str">
        <f t="shared" si="15"/>
        <v>Okay</v>
      </c>
      <c r="H374" s="5" t="str">
        <f t="shared" si="16"/>
        <v>Okay</v>
      </c>
      <c r="I374" s="5" t="str">
        <f t="shared" si="17"/>
        <v>Okay</v>
      </c>
    </row>
    <row r="375" spans="1:9" x14ac:dyDescent="0.25">
      <c r="A375" s="4">
        <v>24</v>
      </c>
      <c r="B375" s="4">
        <v>1</v>
      </c>
      <c r="C375" s="4">
        <v>95000</v>
      </c>
      <c r="D375" s="4" t="str">
        <f>IF(OR(A375&lt;$O$3, A375&gt;$P$3), "Outlier", "Okay")</f>
        <v>Okay</v>
      </c>
      <c r="E375" s="4" t="str">
        <f>IF(OR(B375&lt;$O$4, B375&gt;$P$4), "Outlier", "Okay")</f>
        <v>Okay</v>
      </c>
      <c r="F375" s="4" t="str">
        <f>IF(OR(C375&lt;$O$5, C375&gt;$P$5), "Outlier", "Okay")</f>
        <v>Okay</v>
      </c>
      <c r="G375" s="5" t="str">
        <f t="shared" si="15"/>
        <v>Okay</v>
      </c>
      <c r="H375" s="5" t="str">
        <f t="shared" si="16"/>
        <v>Okay</v>
      </c>
      <c r="I375" s="5" t="str">
        <f t="shared" si="17"/>
        <v>Okay</v>
      </c>
    </row>
    <row r="376" spans="1:9" x14ac:dyDescent="0.25">
      <c r="A376" s="4">
        <v>31</v>
      </c>
      <c r="B376" s="4">
        <v>9</v>
      </c>
      <c r="C376" s="4">
        <v>195000</v>
      </c>
      <c r="D376" s="4" t="str">
        <f>IF(OR(A376&lt;$O$3, A376&gt;$P$3), "Outlier", "Okay")</f>
        <v>Okay</v>
      </c>
      <c r="E376" s="4" t="str">
        <f>IF(OR(B376&lt;$O$4, B376&gt;$P$4), "Outlier", "Okay")</f>
        <v>Okay</v>
      </c>
      <c r="F376" s="4" t="str">
        <f>IF(OR(C376&lt;$O$5, C376&gt;$P$5), "Outlier", "Okay")</f>
        <v>Okay</v>
      </c>
      <c r="G376" s="5" t="str">
        <f t="shared" si="15"/>
        <v>Okay</v>
      </c>
      <c r="H376" s="5" t="str">
        <f t="shared" si="16"/>
        <v>Okay</v>
      </c>
      <c r="I376" s="5" t="str">
        <f t="shared" si="17"/>
        <v>Okay</v>
      </c>
    </row>
    <row r="377" spans="1:9" x14ac:dyDescent="0.25">
      <c r="A377" s="4">
        <v>23</v>
      </c>
      <c r="B377" s="4">
        <v>1</v>
      </c>
      <c r="C377" s="4">
        <v>90000</v>
      </c>
      <c r="D377" s="4" t="str">
        <f>IF(OR(A377&lt;$O$3, A377&gt;$P$3), "Outlier", "Okay")</f>
        <v>Okay</v>
      </c>
      <c r="E377" s="4" t="str">
        <f>IF(OR(B377&lt;$O$4, B377&gt;$P$4), "Outlier", "Okay")</f>
        <v>Okay</v>
      </c>
      <c r="F377" s="4" t="str">
        <f>IF(OR(C377&lt;$O$5, C377&gt;$P$5), "Outlier", "Okay")</f>
        <v>Okay</v>
      </c>
      <c r="G377" s="5" t="str">
        <f t="shared" si="15"/>
        <v>Okay</v>
      </c>
      <c r="H377" s="5" t="str">
        <f t="shared" si="16"/>
        <v>Okay</v>
      </c>
      <c r="I377" s="5" t="str">
        <f t="shared" si="17"/>
        <v>Okay</v>
      </c>
    </row>
    <row r="378" spans="1:9" x14ac:dyDescent="0.25">
      <c r="A378" s="4">
        <v>29</v>
      </c>
      <c r="B378" s="4">
        <v>6</v>
      </c>
      <c r="C378" s="4">
        <v>170000</v>
      </c>
      <c r="D378" s="4" t="str">
        <f>IF(OR(A378&lt;$O$3, A378&gt;$P$3), "Outlier", "Okay")</f>
        <v>Okay</v>
      </c>
      <c r="E378" s="4" t="str">
        <f>IF(OR(B378&lt;$O$4, B378&gt;$P$4), "Outlier", "Okay")</f>
        <v>Okay</v>
      </c>
      <c r="F378" s="4" t="str">
        <f>IF(OR(C378&lt;$O$5, C378&gt;$P$5), "Outlier", "Okay")</f>
        <v>Okay</v>
      </c>
      <c r="G378" s="5" t="str">
        <f t="shared" si="15"/>
        <v>Okay</v>
      </c>
      <c r="H378" s="5" t="str">
        <f t="shared" si="16"/>
        <v>Okay</v>
      </c>
      <c r="I378" s="5" t="str">
        <f t="shared" si="17"/>
        <v>Okay</v>
      </c>
    </row>
    <row r="379" spans="1:9" x14ac:dyDescent="0.25">
      <c r="A379" s="4">
        <v>26</v>
      </c>
      <c r="B379" s="4">
        <v>3</v>
      </c>
      <c r="C379" s="4">
        <v>135000</v>
      </c>
      <c r="D379" s="4" t="str">
        <f>IF(OR(A379&lt;$O$3, A379&gt;$P$3), "Outlier", "Okay")</f>
        <v>Okay</v>
      </c>
      <c r="E379" s="4" t="str">
        <f>IF(OR(B379&lt;$O$4, B379&gt;$P$4), "Outlier", "Okay")</f>
        <v>Okay</v>
      </c>
      <c r="F379" s="4" t="str">
        <f>IF(OR(C379&lt;$O$5, C379&gt;$P$5), "Outlier", "Okay")</f>
        <v>Okay</v>
      </c>
      <c r="G379" s="5" t="str">
        <f t="shared" si="15"/>
        <v>Okay</v>
      </c>
      <c r="H379" s="5" t="str">
        <f t="shared" si="16"/>
        <v>Okay</v>
      </c>
      <c r="I379" s="5" t="str">
        <f t="shared" si="17"/>
        <v>Okay</v>
      </c>
    </row>
    <row r="380" spans="1:9" x14ac:dyDescent="0.25">
      <c r="A380" s="4">
        <v>25</v>
      </c>
      <c r="B380" s="4">
        <v>2</v>
      </c>
      <c r="C380" s="4">
        <v>115000</v>
      </c>
      <c r="D380" s="4" t="str">
        <f>IF(OR(A380&lt;$O$3, A380&gt;$P$3), "Outlier", "Okay")</f>
        <v>Okay</v>
      </c>
      <c r="E380" s="4" t="str">
        <f>IF(OR(B380&lt;$O$4, B380&gt;$P$4), "Outlier", "Okay")</f>
        <v>Okay</v>
      </c>
      <c r="F380" s="4" t="str">
        <f>IF(OR(C380&lt;$O$5, C380&gt;$P$5), "Outlier", "Okay")</f>
        <v>Okay</v>
      </c>
      <c r="G380" s="5" t="str">
        <f t="shared" si="15"/>
        <v>Okay</v>
      </c>
      <c r="H380" s="5" t="str">
        <f t="shared" si="16"/>
        <v>Okay</v>
      </c>
      <c r="I380" s="5" t="str">
        <f t="shared" si="17"/>
        <v>Okay</v>
      </c>
    </row>
    <row r="381" spans="1:9" x14ac:dyDescent="0.25">
      <c r="A381" s="4">
        <v>27</v>
      </c>
      <c r="B381" s="4">
        <v>4</v>
      </c>
      <c r="C381" s="4">
        <v>150000</v>
      </c>
      <c r="D381" s="4" t="str">
        <f>IF(OR(A381&lt;$O$3, A381&gt;$P$3), "Outlier", "Okay")</f>
        <v>Okay</v>
      </c>
      <c r="E381" s="4" t="str">
        <f>IF(OR(B381&lt;$O$4, B381&gt;$P$4), "Outlier", "Okay")</f>
        <v>Okay</v>
      </c>
      <c r="F381" s="4" t="str">
        <f>IF(OR(C381&lt;$O$5, C381&gt;$P$5), "Outlier", "Okay")</f>
        <v>Okay</v>
      </c>
      <c r="G381" s="5" t="str">
        <f t="shared" si="15"/>
        <v>Okay</v>
      </c>
      <c r="H381" s="5" t="str">
        <f t="shared" si="16"/>
        <v>Okay</v>
      </c>
      <c r="I381" s="5" t="str">
        <f t="shared" si="17"/>
        <v>Okay</v>
      </c>
    </row>
    <row r="382" spans="1:9" x14ac:dyDescent="0.25">
      <c r="A382" s="4">
        <v>24</v>
      </c>
      <c r="B382" s="4">
        <v>3</v>
      </c>
      <c r="C382" s="4">
        <v>125000</v>
      </c>
      <c r="D382" s="4" t="str">
        <f>IF(OR(A382&lt;$O$3, A382&gt;$P$3), "Outlier", "Okay")</f>
        <v>Okay</v>
      </c>
      <c r="E382" s="4" t="str">
        <f>IF(OR(B382&lt;$O$4, B382&gt;$P$4), "Outlier", "Okay")</f>
        <v>Okay</v>
      </c>
      <c r="F382" s="4" t="str">
        <f>IF(OR(C382&lt;$O$5, C382&gt;$P$5), "Outlier", "Okay")</f>
        <v>Okay</v>
      </c>
      <c r="G382" s="5" t="str">
        <f t="shared" si="15"/>
        <v>Okay</v>
      </c>
      <c r="H382" s="5" t="str">
        <f t="shared" si="16"/>
        <v>Okay</v>
      </c>
      <c r="I382" s="5" t="str">
        <f t="shared" si="17"/>
        <v>Okay</v>
      </c>
    </row>
    <row r="383" spans="1:9" x14ac:dyDescent="0.25">
      <c r="A383" s="4">
        <v>31</v>
      </c>
      <c r="B383" s="4">
        <v>7</v>
      </c>
      <c r="C383" s="4">
        <v>180000</v>
      </c>
      <c r="D383" s="4" t="str">
        <f>IF(OR(A383&lt;$O$3, A383&gt;$P$3), "Outlier", "Okay")</f>
        <v>Okay</v>
      </c>
      <c r="E383" s="4" t="str">
        <f>IF(OR(B383&lt;$O$4, B383&gt;$P$4), "Outlier", "Okay")</f>
        <v>Okay</v>
      </c>
      <c r="F383" s="4" t="str">
        <f>IF(OR(C383&lt;$O$5, C383&gt;$P$5), "Outlier", "Okay")</f>
        <v>Okay</v>
      </c>
      <c r="G383" s="5" t="str">
        <f t="shared" si="15"/>
        <v>Okay</v>
      </c>
      <c r="H383" s="5" t="str">
        <f t="shared" si="16"/>
        <v>Okay</v>
      </c>
      <c r="I383" s="5" t="str">
        <f t="shared" si="17"/>
        <v>Okay</v>
      </c>
    </row>
    <row r="384" spans="1:9" x14ac:dyDescent="0.25">
      <c r="A384" s="4">
        <v>33</v>
      </c>
      <c r="B384" s="4">
        <v>10</v>
      </c>
      <c r="C384" s="4">
        <v>195000</v>
      </c>
      <c r="D384" s="4" t="str">
        <f>IF(OR(A384&lt;$O$3, A384&gt;$P$3), "Outlier", "Okay")</f>
        <v>Okay</v>
      </c>
      <c r="E384" s="4" t="str">
        <f>IF(OR(B384&lt;$O$4, B384&gt;$P$4), "Outlier", "Okay")</f>
        <v>Okay</v>
      </c>
      <c r="F384" s="4" t="str">
        <f>IF(OR(C384&lt;$O$5, C384&gt;$P$5), "Outlier", "Okay")</f>
        <v>Okay</v>
      </c>
      <c r="G384" s="5" t="str">
        <f t="shared" si="15"/>
        <v>Okay</v>
      </c>
      <c r="H384" s="5" t="str">
        <f t="shared" si="16"/>
        <v>Okay</v>
      </c>
      <c r="I384" s="5" t="str">
        <f t="shared" si="17"/>
        <v>Okay</v>
      </c>
    </row>
    <row r="385" spans="1:9" x14ac:dyDescent="0.25">
      <c r="A385" s="4">
        <v>30</v>
      </c>
      <c r="B385" s="4">
        <v>6</v>
      </c>
      <c r="C385" s="4">
        <v>170000</v>
      </c>
      <c r="D385" s="4" t="str">
        <f>IF(OR(A385&lt;$O$3, A385&gt;$P$3), "Outlier", "Okay")</f>
        <v>Okay</v>
      </c>
      <c r="E385" s="4" t="str">
        <f>IF(OR(B385&lt;$O$4, B385&gt;$P$4), "Outlier", "Okay")</f>
        <v>Okay</v>
      </c>
      <c r="F385" s="4" t="str">
        <f>IF(OR(C385&lt;$O$5, C385&gt;$P$5), "Outlier", "Okay")</f>
        <v>Okay</v>
      </c>
      <c r="G385" s="5" t="str">
        <f t="shared" si="15"/>
        <v>Okay</v>
      </c>
      <c r="H385" s="5" t="str">
        <f t="shared" si="16"/>
        <v>Okay</v>
      </c>
      <c r="I385" s="5" t="str">
        <f t="shared" si="17"/>
        <v>Okay</v>
      </c>
    </row>
    <row r="386" spans="1:9" x14ac:dyDescent="0.25">
      <c r="A386" s="4">
        <v>34</v>
      </c>
      <c r="B386" s="4">
        <v>11</v>
      </c>
      <c r="C386" s="4">
        <v>196000</v>
      </c>
      <c r="D386" s="4" t="str">
        <f>IF(OR(A386&lt;$O$3, A386&gt;$P$3), "Outlier", "Okay")</f>
        <v>Okay</v>
      </c>
      <c r="E386" s="4" t="str">
        <f>IF(OR(B386&lt;$O$4, B386&gt;$P$4), "Outlier", "Okay")</f>
        <v>Okay</v>
      </c>
      <c r="F386" s="4" t="str">
        <f>IF(OR(C386&lt;$O$5, C386&gt;$P$5), "Outlier", "Okay")</f>
        <v>Okay</v>
      </c>
      <c r="G386" s="5" t="str">
        <f t="shared" ref="G386:G449" si="18">IF(B386&gt;A386, "Inconsistent", "Okay")</f>
        <v>Okay</v>
      </c>
      <c r="H386" s="5" t="str">
        <f t="shared" ref="H386:H449" si="19">IF(A386&lt;18, "Inconsistent", "Okay")</f>
        <v>Okay</v>
      </c>
      <c r="I386" s="5" t="str">
        <f t="shared" ref="I386:I449" si="20">IF(B386&lt;0,"Inconsistent", "Okay")</f>
        <v>Okay</v>
      </c>
    </row>
    <row r="387" spans="1:9" x14ac:dyDescent="0.25">
      <c r="A387" s="4">
        <v>23</v>
      </c>
      <c r="B387" s="4">
        <v>1</v>
      </c>
      <c r="C387" s="4">
        <v>92000</v>
      </c>
      <c r="D387" s="4" t="str">
        <f>IF(OR(A387&lt;$O$3, A387&gt;$P$3), "Outlier", "Okay")</f>
        <v>Okay</v>
      </c>
      <c r="E387" s="4" t="str">
        <f>IF(OR(B387&lt;$O$4, B387&gt;$P$4), "Outlier", "Okay")</f>
        <v>Okay</v>
      </c>
      <c r="F387" s="4" t="str">
        <f>IF(OR(C387&lt;$O$5, C387&gt;$P$5), "Outlier", "Okay")</f>
        <v>Okay</v>
      </c>
      <c r="G387" s="5" t="str">
        <f t="shared" si="18"/>
        <v>Okay</v>
      </c>
      <c r="H387" s="5" t="str">
        <f t="shared" si="19"/>
        <v>Okay</v>
      </c>
      <c r="I387" s="5" t="str">
        <f t="shared" si="20"/>
        <v>Okay</v>
      </c>
    </row>
    <row r="388" spans="1:9" x14ac:dyDescent="0.25">
      <c r="A388" s="4">
        <v>32</v>
      </c>
      <c r="B388" s="4">
        <v>9</v>
      </c>
      <c r="C388" s="4">
        <v>195000</v>
      </c>
      <c r="D388" s="4" t="str">
        <f>IF(OR(A388&lt;$O$3, A388&gt;$P$3), "Outlier", "Okay")</f>
        <v>Okay</v>
      </c>
      <c r="E388" s="4" t="str">
        <f>IF(OR(B388&lt;$O$4, B388&gt;$P$4), "Outlier", "Okay")</f>
        <v>Okay</v>
      </c>
      <c r="F388" s="4" t="str">
        <f>IF(OR(C388&lt;$O$5, C388&gt;$P$5), "Outlier", "Okay")</f>
        <v>Okay</v>
      </c>
      <c r="G388" s="5" t="str">
        <f t="shared" si="18"/>
        <v>Okay</v>
      </c>
      <c r="H388" s="5" t="str">
        <f t="shared" si="19"/>
        <v>Okay</v>
      </c>
      <c r="I388" s="5" t="str">
        <f t="shared" si="20"/>
        <v>Okay</v>
      </c>
    </row>
    <row r="389" spans="1:9" x14ac:dyDescent="0.25">
      <c r="A389" s="4">
        <v>28</v>
      </c>
      <c r="B389" s="4">
        <v>5</v>
      </c>
      <c r="C389" s="4">
        <v>165000</v>
      </c>
      <c r="D389" s="4" t="str">
        <f>IF(OR(A389&lt;$O$3, A389&gt;$P$3), "Outlier", "Okay")</f>
        <v>Okay</v>
      </c>
      <c r="E389" s="4" t="str">
        <f>IF(OR(B389&lt;$O$4, B389&gt;$P$4), "Outlier", "Okay")</f>
        <v>Okay</v>
      </c>
      <c r="F389" s="4" t="str">
        <f>IF(OR(C389&lt;$O$5, C389&gt;$P$5), "Outlier", "Okay")</f>
        <v>Okay</v>
      </c>
      <c r="G389" s="5" t="str">
        <f t="shared" si="18"/>
        <v>Okay</v>
      </c>
      <c r="H389" s="5" t="str">
        <f t="shared" si="19"/>
        <v>Okay</v>
      </c>
      <c r="I389" s="5" t="str">
        <f t="shared" si="20"/>
        <v>Okay</v>
      </c>
    </row>
    <row r="390" spans="1:9" x14ac:dyDescent="0.25">
      <c r="A390" s="4">
        <v>25</v>
      </c>
      <c r="B390" s="4">
        <v>3</v>
      </c>
      <c r="C390" s="4">
        <v>135000</v>
      </c>
      <c r="D390" s="4" t="str">
        <f>IF(OR(A390&lt;$O$3, A390&gt;$P$3), "Outlier", "Okay")</f>
        <v>Okay</v>
      </c>
      <c r="E390" s="4" t="str">
        <f>IF(OR(B390&lt;$O$4, B390&gt;$P$4), "Outlier", "Okay")</f>
        <v>Okay</v>
      </c>
      <c r="F390" s="4" t="str">
        <f>IF(OR(C390&lt;$O$5, C390&gt;$P$5), "Outlier", "Okay")</f>
        <v>Okay</v>
      </c>
      <c r="G390" s="5" t="str">
        <f t="shared" si="18"/>
        <v>Okay</v>
      </c>
      <c r="H390" s="5" t="str">
        <f t="shared" si="19"/>
        <v>Okay</v>
      </c>
      <c r="I390" s="5" t="str">
        <f t="shared" si="20"/>
        <v>Okay</v>
      </c>
    </row>
    <row r="391" spans="1:9" x14ac:dyDescent="0.25">
      <c r="A391" s="4">
        <v>33</v>
      </c>
      <c r="B391" s="4">
        <v>11</v>
      </c>
      <c r="C391" s="4">
        <v>196000</v>
      </c>
      <c r="D391" s="4" t="str">
        <f>IF(OR(A391&lt;$O$3, A391&gt;$P$3), "Outlier", "Okay")</f>
        <v>Okay</v>
      </c>
      <c r="E391" s="4" t="str">
        <f>IF(OR(B391&lt;$O$4, B391&gt;$P$4), "Outlier", "Okay")</f>
        <v>Okay</v>
      </c>
      <c r="F391" s="4" t="str">
        <f>IF(OR(C391&lt;$O$5, C391&gt;$P$5), "Outlier", "Okay")</f>
        <v>Okay</v>
      </c>
      <c r="G391" s="5" t="str">
        <f t="shared" si="18"/>
        <v>Okay</v>
      </c>
      <c r="H391" s="5" t="str">
        <f t="shared" si="19"/>
        <v>Okay</v>
      </c>
      <c r="I391" s="5" t="str">
        <f t="shared" si="20"/>
        <v>Okay</v>
      </c>
    </row>
    <row r="392" spans="1:9" x14ac:dyDescent="0.25">
      <c r="A392" s="4">
        <v>24</v>
      </c>
      <c r="B392" s="4">
        <v>1</v>
      </c>
      <c r="C392" s="4">
        <v>92000</v>
      </c>
      <c r="D392" s="4" t="str">
        <f>IF(OR(A392&lt;$O$3, A392&gt;$P$3), "Outlier", "Okay")</f>
        <v>Okay</v>
      </c>
      <c r="E392" s="4" t="str">
        <f>IF(OR(B392&lt;$O$4, B392&gt;$P$4), "Outlier", "Okay")</f>
        <v>Okay</v>
      </c>
      <c r="F392" s="4" t="str">
        <f>IF(OR(C392&lt;$O$5, C392&gt;$P$5), "Outlier", "Okay")</f>
        <v>Okay</v>
      </c>
      <c r="G392" s="5" t="str">
        <f t="shared" si="18"/>
        <v>Okay</v>
      </c>
      <c r="H392" s="5" t="str">
        <f t="shared" si="19"/>
        <v>Okay</v>
      </c>
      <c r="I392" s="5" t="str">
        <f t="shared" si="20"/>
        <v>Okay</v>
      </c>
    </row>
    <row r="393" spans="1:9" x14ac:dyDescent="0.25">
      <c r="A393" s="4">
        <v>32</v>
      </c>
      <c r="B393" s="4">
        <v>5</v>
      </c>
      <c r="C393" s="4">
        <v>135000</v>
      </c>
      <c r="D393" s="4" t="str">
        <f>IF(OR(A393&lt;$O$3, A393&gt;$P$3), "Outlier", "Okay")</f>
        <v>Okay</v>
      </c>
      <c r="E393" s="4" t="str">
        <f>IF(OR(B393&lt;$O$4, B393&gt;$P$4), "Outlier", "Okay")</f>
        <v>Okay</v>
      </c>
      <c r="F393" s="4" t="str">
        <f>IF(OR(C393&lt;$O$5, C393&gt;$P$5), "Outlier", "Okay")</f>
        <v>Okay</v>
      </c>
      <c r="G393" s="5" t="str">
        <f t="shared" si="18"/>
        <v>Okay</v>
      </c>
      <c r="H393" s="5" t="str">
        <f t="shared" si="19"/>
        <v>Okay</v>
      </c>
      <c r="I393" s="5" t="str">
        <f t="shared" si="20"/>
        <v>Okay</v>
      </c>
    </row>
    <row r="394" spans="1:9" x14ac:dyDescent="0.25">
      <c r="A394" s="4">
        <v>27</v>
      </c>
      <c r="B394" s="4">
        <v>3</v>
      </c>
      <c r="C394" s="4">
        <v>180000</v>
      </c>
      <c r="D394" s="4" t="str">
        <f>IF(OR(A394&lt;$O$3, A394&gt;$P$3), "Outlier", "Okay")</f>
        <v>Okay</v>
      </c>
      <c r="E394" s="4" t="str">
        <f>IF(OR(B394&lt;$O$4, B394&gt;$P$4), "Outlier", "Okay")</f>
        <v>Okay</v>
      </c>
      <c r="F394" s="4" t="str">
        <f>IF(OR(C394&lt;$O$5, C394&gt;$P$5), "Outlier", "Okay")</f>
        <v>Okay</v>
      </c>
      <c r="G394" s="5" t="str">
        <f t="shared" si="18"/>
        <v>Okay</v>
      </c>
      <c r="H394" s="5" t="str">
        <f t="shared" si="19"/>
        <v>Okay</v>
      </c>
      <c r="I394" s="5" t="str">
        <f t="shared" si="20"/>
        <v>Okay</v>
      </c>
    </row>
    <row r="395" spans="1:9" x14ac:dyDescent="0.25">
      <c r="A395" s="4">
        <v>40</v>
      </c>
      <c r="B395" s="4">
        <v>12</v>
      </c>
      <c r="C395" s="4">
        <v>195000</v>
      </c>
      <c r="D395" s="4" t="str">
        <f>IF(OR(A395&lt;$O$3, A395&gt;$P$3), "Outlier", "Okay")</f>
        <v>Okay</v>
      </c>
      <c r="E395" s="4" t="str">
        <f>IF(OR(B395&lt;$O$4, B395&gt;$P$4), "Outlier", "Okay")</f>
        <v>Okay</v>
      </c>
      <c r="F395" s="4" t="str">
        <f>IF(OR(C395&lt;$O$5, C395&gt;$P$5), "Outlier", "Okay")</f>
        <v>Okay</v>
      </c>
      <c r="G395" s="5" t="str">
        <f t="shared" si="18"/>
        <v>Okay</v>
      </c>
      <c r="H395" s="5" t="str">
        <f t="shared" si="19"/>
        <v>Okay</v>
      </c>
      <c r="I395" s="5" t="str">
        <f t="shared" si="20"/>
        <v>Okay</v>
      </c>
    </row>
    <row r="396" spans="1:9" x14ac:dyDescent="0.25">
      <c r="A396" s="4">
        <v>35</v>
      </c>
      <c r="B396" s="4">
        <v>8</v>
      </c>
      <c r="C396" s="4">
        <v>165000</v>
      </c>
      <c r="D396" s="4" t="str">
        <f>IF(OR(A396&lt;$O$3, A396&gt;$P$3), "Outlier", "Okay")</f>
        <v>Okay</v>
      </c>
      <c r="E396" s="4" t="str">
        <f>IF(OR(B396&lt;$O$4, B396&gt;$P$4), "Outlier", "Okay")</f>
        <v>Okay</v>
      </c>
      <c r="F396" s="4" t="str">
        <f>IF(OR(C396&lt;$O$5, C396&gt;$P$5), "Outlier", "Okay")</f>
        <v>Okay</v>
      </c>
      <c r="G396" s="5" t="str">
        <f t="shared" si="18"/>
        <v>Okay</v>
      </c>
      <c r="H396" s="5" t="str">
        <f t="shared" si="19"/>
        <v>Okay</v>
      </c>
      <c r="I396" s="5" t="str">
        <f t="shared" si="20"/>
        <v>Okay</v>
      </c>
    </row>
    <row r="397" spans="1:9" x14ac:dyDescent="0.25">
      <c r="A397" s="4">
        <v>43</v>
      </c>
      <c r="B397" s="4">
        <v>15</v>
      </c>
      <c r="C397" s="4">
        <v>198000</v>
      </c>
      <c r="D397" s="4" t="str">
        <f>IF(OR(A397&lt;$O$3, A397&gt;$P$3), "Outlier", "Okay")</f>
        <v>Okay</v>
      </c>
      <c r="E397" s="4" t="str">
        <f>IF(OR(B397&lt;$O$4, B397&gt;$P$4), "Outlier", "Okay")</f>
        <v>Okay</v>
      </c>
      <c r="F397" s="4" t="str">
        <f>IF(OR(C397&lt;$O$5, C397&gt;$P$5), "Outlier", "Okay")</f>
        <v>Okay</v>
      </c>
      <c r="G397" s="5" t="str">
        <f t="shared" si="18"/>
        <v>Okay</v>
      </c>
      <c r="H397" s="5" t="str">
        <f t="shared" si="19"/>
        <v>Okay</v>
      </c>
      <c r="I397" s="5" t="str">
        <f t="shared" si="20"/>
        <v>Okay</v>
      </c>
    </row>
    <row r="398" spans="1:9" x14ac:dyDescent="0.25">
      <c r="A398" s="4">
        <v>29</v>
      </c>
      <c r="B398" s="4">
        <v>4</v>
      </c>
      <c r="C398" s="4">
        <v>150000</v>
      </c>
      <c r="D398" s="4" t="str">
        <f>IF(OR(A398&lt;$O$3, A398&gt;$P$3), "Outlier", "Okay")</f>
        <v>Okay</v>
      </c>
      <c r="E398" s="4" t="str">
        <f>IF(OR(B398&lt;$O$4, B398&gt;$P$4), "Outlier", "Okay")</f>
        <v>Okay</v>
      </c>
      <c r="F398" s="4" t="str">
        <f>IF(OR(C398&lt;$O$5, C398&gt;$P$5), "Outlier", "Okay")</f>
        <v>Okay</v>
      </c>
      <c r="G398" s="5" t="str">
        <f t="shared" si="18"/>
        <v>Okay</v>
      </c>
      <c r="H398" s="5" t="str">
        <f t="shared" si="19"/>
        <v>Okay</v>
      </c>
      <c r="I398" s="5" t="str">
        <f t="shared" si="20"/>
        <v>Okay</v>
      </c>
    </row>
    <row r="399" spans="1:9" x14ac:dyDescent="0.25">
      <c r="A399" s="4">
        <v>36</v>
      </c>
      <c r="B399" s="4">
        <v>9</v>
      </c>
      <c r="C399" s="4">
        <v>162000</v>
      </c>
      <c r="D399" s="4" t="str">
        <f>IF(OR(A399&lt;$O$3, A399&gt;$P$3), "Outlier", "Okay")</f>
        <v>Okay</v>
      </c>
      <c r="E399" s="4" t="str">
        <f>IF(OR(B399&lt;$O$4, B399&gt;$P$4), "Outlier", "Okay")</f>
        <v>Okay</v>
      </c>
      <c r="F399" s="4" t="str">
        <f>IF(OR(C399&lt;$O$5, C399&gt;$P$5), "Outlier", "Okay")</f>
        <v>Okay</v>
      </c>
      <c r="G399" s="5" t="str">
        <f t="shared" si="18"/>
        <v>Okay</v>
      </c>
      <c r="H399" s="5" t="str">
        <f t="shared" si="19"/>
        <v>Okay</v>
      </c>
      <c r="I399" s="5" t="str">
        <f t="shared" si="20"/>
        <v>Okay</v>
      </c>
    </row>
    <row r="400" spans="1:9" x14ac:dyDescent="0.25">
      <c r="A400" s="4">
        <v>31</v>
      </c>
      <c r="B400" s="4">
        <v>6</v>
      </c>
      <c r="C400" s="4">
        <v>175000</v>
      </c>
      <c r="D400" s="4" t="str">
        <f>IF(OR(A400&lt;$O$3, A400&gt;$P$3), "Outlier", "Okay")</f>
        <v>Okay</v>
      </c>
      <c r="E400" s="4" t="str">
        <f>IF(OR(B400&lt;$O$4, B400&gt;$P$4), "Outlier", "Okay")</f>
        <v>Okay</v>
      </c>
      <c r="F400" s="4" t="str">
        <f>IF(OR(C400&lt;$O$5, C400&gt;$P$5), "Outlier", "Okay")</f>
        <v>Okay</v>
      </c>
      <c r="G400" s="5" t="str">
        <f t="shared" si="18"/>
        <v>Okay</v>
      </c>
      <c r="H400" s="5" t="str">
        <f t="shared" si="19"/>
        <v>Okay</v>
      </c>
      <c r="I400" s="5" t="str">
        <f t="shared" si="20"/>
        <v>Okay</v>
      </c>
    </row>
    <row r="401" spans="1:9" x14ac:dyDescent="0.25">
      <c r="A401" s="4">
        <v>42</v>
      </c>
      <c r="B401" s="4">
        <v>13</v>
      </c>
      <c r="C401" s="4">
        <v>197000</v>
      </c>
      <c r="D401" s="4" t="str">
        <f>IF(OR(A401&lt;$O$3, A401&gt;$P$3), "Outlier", "Okay")</f>
        <v>Okay</v>
      </c>
      <c r="E401" s="4" t="str">
        <f>IF(OR(B401&lt;$O$4, B401&gt;$P$4), "Outlier", "Okay")</f>
        <v>Okay</v>
      </c>
      <c r="F401" s="4" t="str">
        <f>IF(OR(C401&lt;$O$5, C401&gt;$P$5), "Outlier", "Okay")</f>
        <v>Okay</v>
      </c>
      <c r="G401" s="5" t="str">
        <f t="shared" si="18"/>
        <v>Okay</v>
      </c>
      <c r="H401" s="5" t="str">
        <f t="shared" si="19"/>
        <v>Okay</v>
      </c>
      <c r="I401" s="5" t="str">
        <f t="shared" si="20"/>
        <v>Okay</v>
      </c>
    </row>
    <row r="402" spans="1:9" x14ac:dyDescent="0.25">
      <c r="A402" s="4">
        <v>33</v>
      </c>
      <c r="B402" s="4">
        <v>7</v>
      </c>
      <c r="C402" s="4">
        <v>142000</v>
      </c>
      <c r="D402" s="4" t="str">
        <f>IF(OR(A402&lt;$O$3, A402&gt;$P$3), "Outlier", "Okay")</f>
        <v>Okay</v>
      </c>
      <c r="E402" s="4" t="str">
        <f>IF(OR(B402&lt;$O$4, B402&gt;$P$4), "Outlier", "Okay")</f>
        <v>Okay</v>
      </c>
      <c r="F402" s="4" t="str">
        <f>IF(OR(C402&lt;$O$5, C402&gt;$P$5), "Outlier", "Okay")</f>
        <v>Okay</v>
      </c>
      <c r="G402" s="5" t="str">
        <f t="shared" si="18"/>
        <v>Okay</v>
      </c>
      <c r="H402" s="5" t="str">
        <f t="shared" si="19"/>
        <v>Okay</v>
      </c>
      <c r="I402" s="5" t="str">
        <f t="shared" si="20"/>
        <v>Okay</v>
      </c>
    </row>
    <row r="403" spans="1:9" x14ac:dyDescent="0.25">
      <c r="A403" s="4">
        <v>29</v>
      </c>
      <c r="B403" s="4">
        <v>4</v>
      </c>
      <c r="C403" s="4">
        <v>182000</v>
      </c>
      <c r="D403" s="4" t="str">
        <f>IF(OR(A403&lt;$O$3, A403&gt;$P$3), "Outlier", "Okay")</f>
        <v>Okay</v>
      </c>
      <c r="E403" s="4" t="str">
        <f>IF(OR(B403&lt;$O$4, B403&gt;$P$4), "Outlier", "Okay")</f>
        <v>Okay</v>
      </c>
      <c r="F403" s="4" t="str">
        <f>IF(OR(C403&lt;$O$5, C403&gt;$P$5), "Outlier", "Okay")</f>
        <v>Okay</v>
      </c>
      <c r="G403" s="5" t="str">
        <f t="shared" si="18"/>
        <v>Okay</v>
      </c>
      <c r="H403" s="5" t="str">
        <f t="shared" si="19"/>
        <v>Okay</v>
      </c>
      <c r="I403" s="5" t="str">
        <f t="shared" si="20"/>
        <v>Okay</v>
      </c>
    </row>
    <row r="404" spans="1:9" x14ac:dyDescent="0.25">
      <c r="A404" s="4">
        <v>41</v>
      </c>
      <c r="B404" s="4">
        <v>11</v>
      </c>
      <c r="C404" s="4">
        <v>185000</v>
      </c>
      <c r="D404" s="4" t="str">
        <f>IF(OR(A404&lt;$O$3, A404&gt;$P$3), "Outlier", "Okay")</f>
        <v>Okay</v>
      </c>
      <c r="E404" s="4" t="str">
        <f>IF(OR(B404&lt;$O$4, B404&gt;$P$4), "Outlier", "Okay")</f>
        <v>Okay</v>
      </c>
      <c r="F404" s="4" t="str">
        <f>IF(OR(C404&lt;$O$5, C404&gt;$P$5), "Outlier", "Okay")</f>
        <v>Okay</v>
      </c>
      <c r="G404" s="5" t="str">
        <f t="shared" si="18"/>
        <v>Okay</v>
      </c>
      <c r="H404" s="5" t="str">
        <f t="shared" si="19"/>
        <v>Okay</v>
      </c>
      <c r="I404" s="5" t="str">
        <f t="shared" si="20"/>
        <v>Okay</v>
      </c>
    </row>
    <row r="405" spans="1:9" x14ac:dyDescent="0.25">
      <c r="A405" s="4">
        <v>35</v>
      </c>
      <c r="B405" s="4">
        <v>8</v>
      </c>
      <c r="C405" s="4">
        <v>170000</v>
      </c>
      <c r="D405" s="4" t="str">
        <f>IF(OR(A405&lt;$O$3, A405&gt;$P$3), "Outlier", "Okay")</f>
        <v>Okay</v>
      </c>
      <c r="E405" s="4" t="str">
        <f>IF(OR(B405&lt;$O$4, B405&gt;$P$4), "Outlier", "Okay")</f>
        <v>Okay</v>
      </c>
      <c r="F405" s="4" t="str">
        <f>IF(OR(C405&lt;$O$5, C405&gt;$P$5), "Outlier", "Okay")</f>
        <v>Okay</v>
      </c>
      <c r="G405" s="5" t="str">
        <f t="shared" si="18"/>
        <v>Okay</v>
      </c>
      <c r="H405" s="5" t="str">
        <f t="shared" si="19"/>
        <v>Okay</v>
      </c>
      <c r="I405" s="5" t="str">
        <f t="shared" si="20"/>
        <v>Okay</v>
      </c>
    </row>
    <row r="406" spans="1:9" x14ac:dyDescent="0.25">
      <c r="A406" s="4">
        <v>27</v>
      </c>
      <c r="B406" s="4">
        <v>4</v>
      </c>
      <c r="C406" s="4">
        <v>160000</v>
      </c>
      <c r="D406" s="4" t="str">
        <f>IF(OR(A406&lt;$O$3, A406&gt;$P$3), "Outlier", "Okay")</f>
        <v>Okay</v>
      </c>
      <c r="E406" s="4" t="str">
        <f>IF(OR(B406&lt;$O$4, B406&gt;$P$4), "Outlier", "Okay")</f>
        <v>Okay</v>
      </c>
      <c r="F406" s="4" t="str">
        <f>IF(OR(C406&lt;$O$5, C406&gt;$P$5), "Outlier", "Okay")</f>
        <v>Okay</v>
      </c>
      <c r="G406" s="5" t="str">
        <f t="shared" si="18"/>
        <v>Okay</v>
      </c>
      <c r="H406" s="5" t="str">
        <f t="shared" si="19"/>
        <v>Okay</v>
      </c>
      <c r="I406" s="5" t="str">
        <f t="shared" si="20"/>
        <v>Okay</v>
      </c>
    </row>
    <row r="407" spans="1:9" x14ac:dyDescent="0.25">
      <c r="A407" s="4">
        <v>32</v>
      </c>
      <c r="B407" s="4">
        <v>8</v>
      </c>
      <c r="C407" s="4">
        <v>180000</v>
      </c>
      <c r="D407" s="4" t="str">
        <f>IF(OR(A407&lt;$O$3, A407&gt;$P$3), "Outlier", "Okay")</f>
        <v>Okay</v>
      </c>
      <c r="E407" s="4" t="str">
        <f>IF(OR(B407&lt;$O$4, B407&gt;$P$4), "Outlier", "Okay")</f>
        <v>Okay</v>
      </c>
      <c r="F407" s="4" t="str">
        <f>IF(OR(C407&lt;$O$5, C407&gt;$P$5), "Outlier", "Okay")</f>
        <v>Okay</v>
      </c>
      <c r="G407" s="5" t="str">
        <f t="shared" si="18"/>
        <v>Okay</v>
      </c>
      <c r="H407" s="5" t="str">
        <f t="shared" si="19"/>
        <v>Okay</v>
      </c>
      <c r="I407" s="5" t="str">
        <f t="shared" si="20"/>
        <v>Okay</v>
      </c>
    </row>
    <row r="408" spans="1:9" x14ac:dyDescent="0.25">
      <c r="A408" s="4">
        <v>29</v>
      </c>
      <c r="B408" s="4">
        <v>6</v>
      </c>
      <c r="C408" s="4">
        <v>150000</v>
      </c>
      <c r="D408" s="4" t="str">
        <f>IF(OR(A408&lt;$O$3, A408&gt;$P$3), "Outlier", "Okay")</f>
        <v>Okay</v>
      </c>
      <c r="E408" s="4" t="str">
        <f>IF(OR(B408&lt;$O$4, B408&gt;$P$4), "Outlier", "Okay")</f>
        <v>Okay</v>
      </c>
      <c r="F408" s="4" t="str">
        <f>IF(OR(C408&lt;$O$5, C408&gt;$P$5), "Outlier", "Okay")</f>
        <v>Okay</v>
      </c>
      <c r="G408" s="5" t="str">
        <f t="shared" si="18"/>
        <v>Okay</v>
      </c>
      <c r="H408" s="5" t="str">
        <f t="shared" si="19"/>
        <v>Okay</v>
      </c>
      <c r="I408" s="5" t="str">
        <f t="shared" si="20"/>
        <v>Okay</v>
      </c>
    </row>
    <row r="409" spans="1:9" x14ac:dyDescent="0.25">
      <c r="A409" s="4">
        <v>30</v>
      </c>
      <c r="B409" s="4">
        <v>5</v>
      </c>
      <c r="C409" s="4">
        <v>140000</v>
      </c>
      <c r="D409" s="4" t="str">
        <f>IF(OR(A409&lt;$O$3, A409&gt;$P$3), "Outlier", "Okay")</f>
        <v>Okay</v>
      </c>
      <c r="E409" s="4" t="str">
        <f>IF(OR(B409&lt;$O$4, B409&gt;$P$4), "Outlier", "Okay")</f>
        <v>Okay</v>
      </c>
      <c r="F409" s="4" t="str">
        <f>IF(OR(C409&lt;$O$5, C409&gt;$P$5), "Outlier", "Okay")</f>
        <v>Okay</v>
      </c>
      <c r="G409" s="5" t="str">
        <f t="shared" si="18"/>
        <v>Okay</v>
      </c>
      <c r="H409" s="5" t="str">
        <f t="shared" si="19"/>
        <v>Okay</v>
      </c>
      <c r="I409" s="5" t="str">
        <f t="shared" si="20"/>
        <v>Okay</v>
      </c>
    </row>
    <row r="410" spans="1:9" x14ac:dyDescent="0.25">
      <c r="A410" s="4">
        <v>24</v>
      </c>
      <c r="B410" s="4">
        <v>2</v>
      </c>
      <c r="C410" s="4">
        <v>100000</v>
      </c>
      <c r="D410" s="4" t="str">
        <f>IF(OR(A410&lt;$O$3, A410&gt;$P$3), "Outlier", "Okay")</f>
        <v>Okay</v>
      </c>
      <c r="E410" s="4" t="str">
        <f>IF(OR(B410&lt;$O$4, B410&gt;$P$4), "Outlier", "Okay")</f>
        <v>Okay</v>
      </c>
      <c r="F410" s="4" t="str">
        <f>IF(OR(C410&lt;$O$5, C410&gt;$P$5), "Outlier", "Okay")</f>
        <v>Okay</v>
      </c>
      <c r="G410" s="5" t="str">
        <f t="shared" si="18"/>
        <v>Okay</v>
      </c>
      <c r="H410" s="5" t="str">
        <f t="shared" si="19"/>
        <v>Okay</v>
      </c>
      <c r="I410" s="5" t="str">
        <f t="shared" si="20"/>
        <v>Okay</v>
      </c>
    </row>
    <row r="411" spans="1:9" x14ac:dyDescent="0.25">
      <c r="A411" s="4">
        <v>33</v>
      </c>
      <c r="B411" s="4">
        <v>11</v>
      </c>
      <c r="C411" s="4">
        <v>190000</v>
      </c>
      <c r="D411" s="4" t="str">
        <f>IF(OR(A411&lt;$O$3, A411&gt;$P$3), "Outlier", "Okay")</f>
        <v>Okay</v>
      </c>
      <c r="E411" s="4" t="str">
        <f>IF(OR(B411&lt;$O$4, B411&gt;$P$4), "Outlier", "Okay")</f>
        <v>Okay</v>
      </c>
      <c r="F411" s="4" t="str">
        <f>IF(OR(C411&lt;$O$5, C411&gt;$P$5), "Outlier", "Okay")</f>
        <v>Okay</v>
      </c>
      <c r="G411" s="5" t="str">
        <f t="shared" si="18"/>
        <v>Okay</v>
      </c>
      <c r="H411" s="5" t="str">
        <f t="shared" si="19"/>
        <v>Okay</v>
      </c>
      <c r="I411" s="5" t="str">
        <f t="shared" si="20"/>
        <v>Okay</v>
      </c>
    </row>
    <row r="412" spans="1:9" x14ac:dyDescent="0.25">
      <c r="A412" s="4">
        <v>26</v>
      </c>
      <c r="B412" s="4">
        <v>3</v>
      </c>
      <c r="C412" s="4">
        <v>120000</v>
      </c>
      <c r="D412" s="4" t="str">
        <f>IF(OR(A412&lt;$O$3, A412&gt;$P$3), "Outlier", "Okay")</f>
        <v>Okay</v>
      </c>
      <c r="E412" s="4" t="str">
        <f>IF(OR(B412&lt;$O$4, B412&gt;$P$4), "Outlier", "Okay")</f>
        <v>Okay</v>
      </c>
      <c r="F412" s="4" t="str">
        <f>IF(OR(C412&lt;$O$5, C412&gt;$P$5), "Outlier", "Okay")</f>
        <v>Okay</v>
      </c>
      <c r="G412" s="5" t="str">
        <f t="shared" si="18"/>
        <v>Okay</v>
      </c>
      <c r="H412" s="5" t="str">
        <f t="shared" si="19"/>
        <v>Okay</v>
      </c>
      <c r="I412" s="5" t="str">
        <f t="shared" si="20"/>
        <v>Okay</v>
      </c>
    </row>
    <row r="413" spans="1:9" x14ac:dyDescent="0.25">
      <c r="A413" s="4">
        <v>30</v>
      </c>
      <c r="B413" s="4">
        <v>7</v>
      </c>
      <c r="C413" s="4">
        <v>170000</v>
      </c>
      <c r="D413" s="4" t="str">
        <f>IF(OR(A413&lt;$O$3, A413&gt;$P$3), "Outlier", "Okay")</f>
        <v>Okay</v>
      </c>
      <c r="E413" s="4" t="str">
        <f>IF(OR(B413&lt;$O$4, B413&gt;$P$4), "Outlier", "Okay")</f>
        <v>Okay</v>
      </c>
      <c r="F413" s="4" t="str">
        <f>IF(OR(C413&lt;$O$5, C413&gt;$P$5), "Outlier", "Okay")</f>
        <v>Okay</v>
      </c>
      <c r="G413" s="5" t="str">
        <f t="shared" si="18"/>
        <v>Okay</v>
      </c>
      <c r="H413" s="5" t="str">
        <f t="shared" si="19"/>
        <v>Okay</v>
      </c>
      <c r="I413" s="5" t="str">
        <f t="shared" si="20"/>
        <v>Okay</v>
      </c>
    </row>
    <row r="414" spans="1:9" x14ac:dyDescent="0.25">
      <c r="A414" s="4">
        <v>31</v>
      </c>
      <c r="B414" s="4">
        <v>9</v>
      </c>
      <c r="C414" s="4">
        <v>190000</v>
      </c>
      <c r="D414" s="4" t="str">
        <f>IF(OR(A414&lt;$O$3, A414&gt;$P$3), "Outlier", "Okay")</f>
        <v>Okay</v>
      </c>
      <c r="E414" s="4" t="str">
        <f>IF(OR(B414&lt;$O$4, B414&gt;$P$4), "Outlier", "Okay")</f>
        <v>Okay</v>
      </c>
      <c r="F414" s="4" t="str">
        <f>IF(OR(C414&lt;$O$5, C414&gt;$P$5), "Outlier", "Okay")</f>
        <v>Okay</v>
      </c>
      <c r="G414" s="5" t="str">
        <f t="shared" si="18"/>
        <v>Okay</v>
      </c>
      <c r="H414" s="5" t="str">
        <f t="shared" si="19"/>
        <v>Okay</v>
      </c>
      <c r="I414" s="5" t="str">
        <f t="shared" si="20"/>
        <v>Okay</v>
      </c>
    </row>
    <row r="415" spans="1:9" x14ac:dyDescent="0.25">
      <c r="A415" s="4">
        <v>28</v>
      </c>
      <c r="B415" s="4">
        <v>5</v>
      </c>
      <c r="C415" s="4">
        <v>150000</v>
      </c>
      <c r="D415" s="4" t="str">
        <f>IF(OR(A415&lt;$O$3, A415&gt;$P$3), "Outlier", "Okay")</f>
        <v>Okay</v>
      </c>
      <c r="E415" s="4" t="str">
        <f>IF(OR(B415&lt;$O$4, B415&gt;$P$4), "Outlier", "Okay")</f>
        <v>Okay</v>
      </c>
      <c r="F415" s="4" t="str">
        <f>IF(OR(C415&lt;$O$5, C415&gt;$P$5), "Outlier", "Okay")</f>
        <v>Okay</v>
      </c>
      <c r="G415" s="5" t="str">
        <f t="shared" si="18"/>
        <v>Okay</v>
      </c>
      <c r="H415" s="5" t="str">
        <f t="shared" si="19"/>
        <v>Okay</v>
      </c>
      <c r="I415" s="5" t="str">
        <f t="shared" si="20"/>
        <v>Okay</v>
      </c>
    </row>
    <row r="416" spans="1:9" x14ac:dyDescent="0.25">
      <c r="A416" s="4">
        <v>26</v>
      </c>
      <c r="B416" s="4">
        <v>3</v>
      </c>
      <c r="C416" s="4">
        <v>120000</v>
      </c>
      <c r="D416" s="4" t="str">
        <f>IF(OR(A416&lt;$O$3, A416&gt;$P$3), "Outlier", "Okay")</f>
        <v>Okay</v>
      </c>
      <c r="E416" s="4" t="str">
        <f>IF(OR(B416&lt;$O$4, B416&gt;$P$4), "Outlier", "Okay")</f>
        <v>Okay</v>
      </c>
      <c r="F416" s="4" t="str">
        <f>IF(OR(C416&lt;$O$5, C416&gt;$P$5), "Outlier", "Okay")</f>
        <v>Okay</v>
      </c>
      <c r="G416" s="5" t="str">
        <f t="shared" si="18"/>
        <v>Okay</v>
      </c>
      <c r="H416" s="5" t="str">
        <f t="shared" si="19"/>
        <v>Okay</v>
      </c>
      <c r="I416" s="5" t="str">
        <f t="shared" si="20"/>
        <v>Okay</v>
      </c>
    </row>
    <row r="417" spans="1:9" x14ac:dyDescent="0.25">
      <c r="A417" s="4">
        <v>30</v>
      </c>
      <c r="B417" s="4">
        <v>7</v>
      </c>
      <c r="C417" s="4">
        <v>170000</v>
      </c>
      <c r="D417" s="4" t="str">
        <f>IF(OR(A417&lt;$O$3, A417&gt;$P$3), "Outlier", "Okay")</f>
        <v>Okay</v>
      </c>
      <c r="E417" s="4" t="str">
        <f>IF(OR(B417&lt;$O$4, B417&gt;$P$4), "Outlier", "Okay")</f>
        <v>Okay</v>
      </c>
      <c r="F417" s="4" t="str">
        <f>IF(OR(C417&lt;$O$5, C417&gt;$P$5), "Outlier", "Okay")</f>
        <v>Okay</v>
      </c>
      <c r="G417" s="5" t="str">
        <f t="shared" si="18"/>
        <v>Okay</v>
      </c>
      <c r="H417" s="5" t="str">
        <f t="shared" si="19"/>
        <v>Okay</v>
      </c>
      <c r="I417" s="5" t="str">
        <f t="shared" si="20"/>
        <v>Okay</v>
      </c>
    </row>
    <row r="418" spans="1:9" x14ac:dyDescent="0.25">
      <c r="A418" s="4">
        <v>27</v>
      </c>
      <c r="B418" s="4">
        <v>4</v>
      </c>
      <c r="C418" s="4">
        <v>130000</v>
      </c>
      <c r="D418" s="4" t="str">
        <f>IF(OR(A418&lt;$O$3, A418&gt;$P$3), "Outlier", "Okay")</f>
        <v>Okay</v>
      </c>
      <c r="E418" s="4" t="str">
        <f>IF(OR(B418&lt;$O$4, B418&gt;$P$4), "Outlier", "Okay")</f>
        <v>Okay</v>
      </c>
      <c r="F418" s="4" t="str">
        <f>IF(OR(C418&lt;$O$5, C418&gt;$P$5), "Outlier", "Okay")</f>
        <v>Okay</v>
      </c>
      <c r="G418" s="5" t="str">
        <f t="shared" si="18"/>
        <v>Okay</v>
      </c>
      <c r="H418" s="5" t="str">
        <f t="shared" si="19"/>
        <v>Okay</v>
      </c>
      <c r="I418" s="5" t="str">
        <f t="shared" si="20"/>
        <v>Okay</v>
      </c>
    </row>
    <row r="419" spans="1:9" x14ac:dyDescent="0.25">
      <c r="A419" s="4">
        <v>24</v>
      </c>
      <c r="B419" s="4">
        <v>2</v>
      </c>
      <c r="C419" s="4">
        <v>95000</v>
      </c>
      <c r="D419" s="4" t="str">
        <f>IF(OR(A419&lt;$O$3, A419&gt;$P$3), "Outlier", "Okay")</f>
        <v>Okay</v>
      </c>
      <c r="E419" s="4" t="str">
        <f>IF(OR(B419&lt;$O$4, B419&gt;$P$4), "Outlier", "Okay")</f>
        <v>Okay</v>
      </c>
      <c r="F419" s="4" t="str">
        <f>IF(OR(C419&lt;$O$5, C419&gt;$P$5), "Outlier", "Okay")</f>
        <v>Okay</v>
      </c>
      <c r="G419" s="5" t="str">
        <f t="shared" si="18"/>
        <v>Okay</v>
      </c>
      <c r="H419" s="5" t="str">
        <f t="shared" si="19"/>
        <v>Okay</v>
      </c>
      <c r="I419" s="5" t="str">
        <f t="shared" si="20"/>
        <v>Okay</v>
      </c>
    </row>
    <row r="420" spans="1:9" x14ac:dyDescent="0.25">
      <c r="A420" s="4">
        <v>33</v>
      </c>
      <c r="B420" s="4">
        <v>11</v>
      </c>
      <c r="C420" s="4">
        <v>195000</v>
      </c>
      <c r="D420" s="4" t="str">
        <f>IF(OR(A420&lt;$O$3, A420&gt;$P$3), "Outlier", "Okay")</f>
        <v>Okay</v>
      </c>
      <c r="E420" s="4" t="str">
        <f>IF(OR(B420&lt;$O$4, B420&gt;$P$4), "Outlier", "Okay")</f>
        <v>Okay</v>
      </c>
      <c r="F420" s="4" t="str">
        <f>IF(OR(C420&lt;$O$5, C420&gt;$P$5), "Outlier", "Okay")</f>
        <v>Okay</v>
      </c>
      <c r="G420" s="5" t="str">
        <f t="shared" si="18"/>
        <v>Okay</v>
      </c>
      <c r="H420" s="5" t="str">
        <f t="shared" si="19"/>
        <v>Okay</v>
      </c>
      <c r="I420" s="5" t="str">
        <f t="shared" si="20"/>
        <v>Okay</v>
      </c>
    </row>
    <row r="421" spans="1:9" x14ac:dyDescent="0.25">
      <c r="A421" s="4">
        <v>25</v>
      </c>
      <c r="B421" s="4">
        <v>2</v>
      </c>
      <c r="C421" s="4">
        <v>100000</v>
      </c>
      <c r="D421" s="4" t="str">
        <f>IF(OR(A421&lt;$O$3, A421&gt;$P$3), "Outlier", "Okay")</f>
        <v>Okay</v>
      </c>
      <c r="E421" s="4" t="str">
        <f>IF(OR(B421&lt;$O$4, B421&gt;$P$4), "Outlier", "Okay")</f>
        <v>Okay</v>
      </c>
      <c r="F421" s="4" t="str">
        <f>IF(OR(C421&lt;$O$5, C421&gt;$P$5), "Outlier", "Okay")</f>
        <v>Okay</v>
      </c>
      <c r="G421" s="5" t="str">
        <f t="shared" si="18"/>
        <v>Okay</v>
      </c>
      <c r="H421" s="5" t="str">
        <f t="shared" si="19"/>
        <v>Okay</v>
      </c>
      <c r="I421" s="5" t="str">
        <f t="shared" si="20"/>
        <v>Okay</v>
      </c>
    </row>
    <row r="422" spans="1:9" x14ac:dyDescent="0.25">
      <c r="A422" s="4">
        <v>28</v>
      </c>
      <c r="B422" s="4">
        <v>5</v>
      </c>
      <c r="C422" s="4">
        <v>150000</v>
      </c>
      <c r="D422" s="4" t="str">
        <f>IF(OR(A422&lt;$O$3, A422&gt;$P$3), "Outlier", "Okay")</f>
        <v>Okay</v>
      </c>
      <c r="E422" s="4" t="str">
        <f>IF(OR(B422&lt;$O$4, B422&gt;$P$4), "Outlier", "Okay")</f>
        <v>Okay</v>
      </c>
      <c r="F422" s="4" t="str">
        <f>IF(OR(C422&lt;$O$5, C422&gt;$P$5), "Outlier", "Okay")</f>
        <v>Okay</v>
      </c>
      <c r="G422" s="5" t="str">
        <f t="shared" si="18"/>
        <v>Okay</v>
      </c>
      <c r="H422" s="5" t="str">
        <f t="shared" si="19"/>
        <v>Okay</v>
      </c>
      <c r="I422" s="5" t="str">
        <f t="shared" si="20"/>
        <v>Okay</v>
      </c>
    </row>
    <row r="423" spans="1:9" x14ac:dyDescent="0.25">
      <c r="A423" s="4">
        <v>29</v>
      </c>
      <c r="B423" s="4">
        <v>6</v>
      </c>
      <c r="C423" s="4">
        <v>150000</v>
      </c>
      <c r="D423" s="4" t="str">
        <f>IF(OR(A423&lt;$O$3, A423&gt;$P$3), "Outlier", "Okay")</f>
        <v>Okay</v>
      </c>
      <c r="E423" s="4" t="str">
        <f>IF(OR(B423&lt;$O$4, B423&gt;$P$4), "Outlier", "Okay")</f>
        <v>Okay</v>
      </c>
      <c r="F423" s="4" t="str">
        <f>IF(OR(C423&lt;$O$5, C423&gt;$P$5), "Outlier", "Okay")</f>
        <v>Okay</v>
      </c>
      <c r="G423" s="5" t="str">
        <f t="shared" si="18"/>
        <v>Okay</v>
      </c>
      <c r="H423" s="5" t="str">
        <f t="shared" si="19"/>
        <v>Okay</v>
      </c>
      <c r="I423" s="5" t="str">
        <f t="shared" si="20"/>
        <v>Okay</v>
      </c>
    </row>
    <row r="424" spans="1:9" x14ac:dyDescent="0.25">
      <c r="A424" s="4">
        <v>33</v>
      </c>
      <c r="B424" s="4">
        <v>11</v>
      </c>
      <c r="C424" s="4">
        <v>195000</v>
      </c>
      <c r="D424" s="4" t="str">
        <f>IF(OR(A424&lt;$O$3, A424&gt;$P$3), "Outlier", "Okay")</f>
        <v>Okay</v>
      </c>
      <c r="E424" s="4" t="str">
        <f>IF(OR(B424&lt;$O$4, B424&gt;$P$4), "Outlier", "Okay")</f>
        <v>Okay</v>
      </c>
      <c r="F424" s="4" t="str">
        <f>IF(OR(C424&lt;$O$5, C424&gt;$P$5), "Outlier", "Okay")</f>
        <v>Okay</v>
      </c>
      <c r="G424" s="5" t="str">
        <f t="shared" si="18"/>
        <v>Okay</v>
      </c>
      <c r="H424" s="5" t="str">
        <f t="shared" si="19"/>
        <v>Okay</v>
      </c>
      <c r="I424" s="5" t="str">
        <f t="shared" si="20"/>
        <v>Okay</v>
      </c>
    </row>
    <row r="425" spans="1:9" x14ac:dyDescent="0.25">
      <c r="A425" s="4">
        <v>31</v>
      </c>
      <c r="B425" s="4">
        <v>6</v>
      </c>
      <c r="C425" s="4">
        <v>170000</v>
      </c>
      <c r="D425" s="4" t="str">
        <f>IF(OR(A425&lt;$O$3, A425&gt;$P$3), "Outlier", "Okay")</f>
        <v>Okay</v>
      </c>
      <c r="E425" s="4" t="str">
        <f>IF(OR(B425&lt;$O$4, B425&gt;$P$4), "Outlier", "Okay")</f>
        <v>Okay</v>
      </c>
      <c r="F425" s="4" t="str">
        <f>IF(OR(C425&lt;$O$5, C425&gt;$P$5), "Outlier", "Okay")</f>
        <v>Okay</v>
      </c>
      <c r="G425" s="5" t="str">
        <f t="shared" si="18"/>
        <v>Okay</v>
      </c>
      <c r="H425" s="5" t="str">
        <f t="shared" si="19"/>
        <v>Okay</v>
      </c>
      <c r="I425" s="5" t="str">
        <f t="shared" si="20"/>
        <v>Okay</v>
      </c>
    </row>
    <row r="426" spans="1:9" x14ac:dyDescent="0.25">
      <c r="A426" s="4">
        <v>32</v>
      </c>
      <c r="B426" s="4">
        <v>8</v>
      </c>
      <c r="C426" s="4">
        <v>180000</v>
      </c>
      <c r="D426" s="4" t="str">
        <f>IF(OR(A426&lt;$O$3, A426&gt;$P$3), "Outlier", "Okay")</f>
        <v>Okay</v>
      </c>
      <c r="E426" s="4" t="str">
        <f>IF(OR(B426&lt;$O$4, B426&gt;$P$4), "Outlier", "Okay")</f>
        <v>Okay</v>
      </c>
      <c r="F426" s="4" t="str">
        <f>IF(OR(C426&lt;$O$5, C426&gt;$P$5), "Outlier", "Okay")</f>
        <v>Okay</v>
      </c>
      <c r="G426" s="5" t="str">
        <f t="shared" si="18"/>
        <v>Okay</v>
      </c>
      <c r="H426" s="5" t="str">
        <f t="shared" si="19"/>
        <v>Okay</v>
      </c>
      <c r="I426" s="5" t="str">
        <f t="shared" si="20"/>
        <v>Okay</v>
      </c>
    </row>
    <row r="427" spans="1:9" x14ac:dyDescent="0.25">
      <c r="A427" s="4">
        <v>34</v>
      </c>
      <c r="B427" s="4">
        <v>12</v>
      </c>
      <c r="C427" s="4">
        <v>190000</v>
      </c>
      <c r="D427" s="4" t="str">
        <f>IF(OR(A427&lt;$O$3, A427&gt;$P$3), "Outlier", "Okay")</f>
        <v>Okay</v>
      </c>
      <c r="E427" s="4" t="str">
        <f>IF(OR(B427&lt;$O$4, B427&gt;$P$4), "Outlier", "Okay")</f>
        <v>Okay</v>
      </c>
      <c r="F427" s="4" t="str">
        <f>IF(OR(C427&lt;$O$5, C427&gt;$P$5), "Outlier", "Okay")</f>
        <v>Okay</v>
      </c>
      <c r="G427" s="5" t="str">
        <f t="shared" si="18"/>
        <v>Okay</v>
      </c>
      <c r="H427" s="5" t="str">
        <f t="shared" si="19"/>
        <v>Okay</v>
      </c>
      <c r="I427" s="5" t="str">
        <f t="shared" si="20"/>
        <v>Okay</v>
      </c>
    </row>
    <row r="428" spans="1:9" x14ac:dyDescent="0.25">
      <c r="A428" s="4">
        <v>25</v>
      </c>
      <c r="B428" s="4">
        <v>2</v>
      </c>
      <c r="C428" s="4">
        <v>100000</v>
      </c>
      <c r="D428" s="4" t="str">
        <f>IF(OR(A428&lt;$O$3, A428&gt;$P$3), "Outlier", "Okay")</f>
        <v>Okay</v>
      </c>
      <c r="E428" s="4" t="str">
        <f>IF(OR(B428&lt;$O$4, B428&gt;$P$4), "Outlier", "Okay")</f>
        <v>Okay</v>
      </c>
      <c r="F428" s="4" t="str">
        <f>IF(OR(C428&lt;$O$5, C428&gt;$P$5), "Outlier", "Okay")</f>
        <v>Okay</v>
      </c>
      <c r="G428" s="5" t="str">
        <f t="shared" si="18"/>
        <v>Okay</v>
      </c>
      <c r="H428" s="5" t="str">
        <f t="shared" si="19"/>
        <v>Okay</v>
      </c>
      <c r="I428" s="5" t="str">
        <f t="shared" si="20"/>
        <v>Okay</v>
      </c>
    </row>
    <row r="429" spans="1:9" x14ac:dyDescent="0.25">
      <c r="A429" s="4">
        <v>29</v>
      </c>
      <c r="B429" s="4">
        <v>7</v>
      </c>
      <c r="C429" s="4">
        <v>180000</v>
      </c>
      <c r="D429" s="4" t="str">
        <f>IF(OR(A429&lt;$O$3, A429&gt;$P$3), "Outlier", "Okay")</f>
        <v>Okay</v>
      </c>
      <c r="E429" s="4" t="str">
        <f>IF(OR(B429&lt;$O$4, B429&gt;$P$4), "Outlier", "Okay")</f>
        <v>Okay</v>
      </c>
      <c r="F429" s="4" t="str">
        <f>IF(OR(C429&lt;$O$5, C429&gt;$P$5), "Outlier", "Okay")</f>
        <v>Okay</v>
      </c>
      <c r="G429" s="5" t="str">
        <f t="shared" si="18"/>
        <v>Okay</v>
      </c>
      <c r="H429" s="5" t="str">
        <f t="shared" si="19"/>
        <v>Okay</v>
      </c>
      <c r="I429" s="5" t="str">
        <f t="shared" si="20"/>
        <v>Okay</v>
      </c>
    </row>
    <row r="430" spans="1:9" x14ac:dyDescent="0.25">
      <c r="A430" s="4">
        <v>27</v>
      </c>
      <c r="B430" s="4">
        <v>5</v>
      </c>
      <c r="C430" s="4">
        <v>120000</v>
      </c>
      <c r="D430" s="4" t="str">
        <f>IF(OR(A430&lt;$O$3, A430&gt;$P$3), "Outlier", "Okay")</f>
        <v>Okay</v>
      </c>
      <c r="E430" s="4" t="str">
        <f>IF(OR(B430&lt;$O$4, B430&gt;$P$4), "Outlier", "Okay")</f>
        <v>Okay</v>
      </c>
      <c r="F430" s="4" t="str">
        <f>IF(OR(C430&lt;$O$5, C430&gt;$P$5), "Outlier", "Okay")</f>
        <v>Okay</v>
      </c>
      <c r="G430" s="5" t="str">
        <f t="shared" si="18"/>
        <v>Okay</v>
      </c>
      <c r="H430" s="5" t="str">
        <f t="shared" si="19"/>
        <v>Okay</v>
      </c>
      <c r="I430" s="5" t="str">
        <f t="shared" si="20"/>
        <v>Okay</v>
      </c>
    </row>
    <row r="431" spans="1:9" x14ac:dyDescent="0.25">
      <c r="A431" s="4">
        <v>33</v>
      </c>
      <c r="B431" s="4">
        <v>10</v>
      </c>
      <c r="C431" s="4">
        <v>195000</v>
      </c>
      <c r="D431" s="4" t="str">
        <f>IF(OR(A431&lt;$O$3, A431&gt;$P$3), "Outlier", "Okay")</f>
        <v>Okay</v>
      </c>
      <c r="E431" s="4" t="str">
        <f>IF(OR(B431&lt;$O$4, B431&gt;$P$4), "Outlier", "Okay")</f>
        <v>Okay</v>
      </c>
      <c r="F431" s="4" t="str">
        <f>IF(OR(C431&lt;$O$5, C431&gt;$P$5), "Outlier", "Okay")</f>
        <v>Okay</v>
      </c>
      <c r="G431" s="5" t="str">
        <f t="shared" si="18"/>
        <v>Okay</v>
      </c>
      <c r="H431" s="5" t="str">
        <f t="shared" si="19"/>
        <v>Okay</v>
      </c>
      <c r="I431" s="5" t="str">
        <f t="shared" si="20"/>
        <v>Okay</v>
      </c>
    </row>
    <row r="432" spans="1:9" x14ac:dyDescent="0.25">
      <c r="A432" s="4">
        <v>28</v>
      </c>
      <c r="B432" s="4">
        <v>4</v>
      </c>
      <c r="C432" s="4">
        <v>160000</v>
      </c>
      <c r="D432" s="4" t="str">
        <f>IF(OR(A432&lt;$O$3, A432&gt;$P$3), "Outlier", "Okay")</f>
        <v>Okay</v>
      </c>
      <c r="E432" s="4" t="str">
        <f>IF(OR(B432&lt;$O$4, B432&gt;$P$4), "Outlier", "Okay")</f>
        <v>Okay</v>
      </c>
      <c r="F432" s="4" t="str">
        <f>IF(OR(C432&lt;$O$5, C432&gt;$P$5), "Outlier", "Okay")</f>
        <v>Okay</v>
      </c>
      <c r="G432" s="5" t="str">
        <f t="shared" si="18"/>
        <v>Okay</v>
      </c>
      <c r="H432" s="5" t="str">
        <f t="shared" si="19"/>
        <v>Okay</v>
      </c>
      <c r="I432" s="5" t="str">
        <f t="shared" si="20"/>
        <v>Okay</v>
      </c>
    </row>
    <row r="433" spans="1:9" x14ac:dyDescent="0.25">
      <c r="A433" s="4">
        <v>26</v>
      </c>
      <c r="B433" s="4">
        <v>3</v>
      </c>
      <c r="C433" s="4">
        <v>100000</v>
      </c>
      <c r="D433" s="4" t="str">
        <f>IF(OR(A433&lt;$O$3, A433&gt;$P$3), "Outlier", "Okay")</f>
        <v>Okay</v>
      </c>
      <c r="E433" s="4" t="str">
        <f>IF(OR(B433&lt;$O$4, B433&gt;$P$4), "Outlier", "Okay")</f>
        <v>Okay</v>
      </c>
      <c r="F433" s="4" t="str">
        <f>IF(OR(C433&lt;$O$5, C433&gt;$P$5), "Outlier", "Okay")</f>
        <v>Okay</v>
      </c>
      <c r="G433" s="5" t="str">
        <f t="shared" si="18"/>
        <v>Okay</v>
      </c>
      <c r="H433" s="5" t="str">
        <f t="shared" si="19"/>
        <v>Okay</v>
      </c>
      <c r="I433" s="5" t="str">
        <f t="shared" si="20"/>
        <v>Okay</v>
      </c>
    </row>
    <row r="434" spans="1:9" x14ac:dyDescent="0.25">
      <c r="A434" s="4">
        <v>31</v>
      </c>
      <c r="B434" s="4">
        <v>8</v>
      </c>
      <c r="C434" s="4">
        <v>190000</v>
      </c>
      <c r="D434" s="4" t="str">
        <f>IF(OR(A434&lt;$O$3, A434&gt;$P$3), "Outlier", "Okay")</f>
        <v>Okay</v>
      </c>
      <c r="E434" s="4" t="str">
        <f>IF(OR(B434&lt;$O$4, B434&gt;$P$4), "Outlier", "Okay")</f>
        <v>Okay</v>
      </c>
      <c r="F434" s="4" t="str">
        <f>IF(OR(C434&lt;$O$5, C434&gt;$P$5), "Outlier", "Okay")</f>
        <v>Okay</v>
      </c>
      <c r="G434" s="5" t="str">
        <f t="shared" si="18"/>
        <v>Okay</v>
      </c>
      <c r="H434" s="5" t="str">
        <f t="shared" si="19"/>
        <v>Okay</v>
      </c>
      <c r="I434" s="5" t="str">
        <f t="shared" si="20"/>
        <v>Okay</v>
      </c>
    </row>
    <row r="435" spans="1:9" x14ac:dyDescent="0.25">
      <c r="A435" s="4">
        <v>30</v>
      </c>
      <c r="B435" s="4">
        <v>6</v>
      </c>
      <c r="C435" s="4">
        <v>170000</v>
      </c>
      <c r="D435" s="4" t="str">
        <f>IF(OR(A435&lt;$O$3, A435&gt;$P$3), "Outlier", "Okay")</f>
        <v>Okay</v>
      </c>
      <c r="E435" s="4" t="str">
        <f>IF(OR(B435&lt;$O$4, B435&gt;$P$4), "Outlier", "Okay")</f>
        <v>Okay</v>
      </c>
      <c r="F435" s="4" t="str">
        <f>IF(OR(C435&lt;$O$5, C435&gt;$P$5), "Outlier", "Okay")</f>
        <v>Okay</v>
      </c>
      <c r="G435" s="5" t="str">
        <f t="shared" si="18"/>
        <v>Okay</v>
      </c>
      <c r="H435" s="5" t="str">
        <f t="shared" si="19"/>
        <v>Okay</v>
      </c>
      <c r="I435" s="5" t="str">
        <f t="shared" si="20"/>
        <v>Okay</v>
      </c>
    </row>
    <row r="436" spans="1:9" x14ac:dyDescent="0.25">
      <c r="A436" s="4">
        <v>32</v>
      </c>
      <c r="B436" s="4">
        <v>9</v>
      </c>
      <c r="C436" s="4">
        <v>185000</v>
      </c>
      <c r="D436" s="4" t="str">
        <f>IF(OR(A436&lt;$O$3, A436&gt;$P$3), "Outlier", "Okay")</f>
        <v>Okay</v>
      </c>
      <c r="E436" s="4" t="str">
        <f>IF(OR(B436&lt;$O$4, B436&gt;$P$4), "Outlier", "Okay")</f>
        <v>Okay</v>
      </c>
      <c r="F436" s="4" t="str">
        <f>IF(OR(C436&lt;$O$5, C436&gt;$P$5), "Outlier", "Okay")</f>
        <v>Okay</v>
      </c>
      <c r="G436" s="5" t="str">
        <f t="shared" si="18"/>
        <v>Okay</v>
      </c>
      <c r="H436" s="5" t="str">
        <f t="shared" si="19"/>
        <v>Okay</v>
      </c>
      <c r="I436" s="5" t="str">
        <f t="shared" si="20"/>
        <v>Okay</v>
      </c>
    </row>
    <row r="437" spans="1:9" x14ac:dyDescent="0.25">
      <c r="A437" s="4">
        <v>29</v>
      </c>
      <c r="B437" s="4">
        <v>7</v>
      </c>
      <c r="C437" s="4">
        <v>130000</v>
      </c>
      <c r="D437" s="4" t="str">
        <f>IF(OR(A437&lt;$O$3, A437&gt;$P$3), "Outlier", "Okay")</f>
        <v>Okay</v>
      </c>
      <c r="E437" s="4" t="str">
        <f>IF(OR(B437&lt;$O$4, B437&gt;$P$4), "Outlier", "Okay")</f>
        <v>Okay</v>
      </c>
      <c r="F437" s="4" t="str">
        <f>IF(OR(C437&lt;$O$5, C437&gt;$P$5), "Outlier", "Okay")</f>
        <v>Okay</v>
      </c>
      <c r="G437" s="5" t="str">
        <f t="shared" si="18"/>
        <v>Okay</v>
      </c>
      <c r="H437" s="5" t="str">
        <f t="shared" si="19"/>
        <v>Okay</v>
      </c>
      <c r="I437" s="5" t="str">
        <f t="shared" si="20"/>
        <v>Okay</v>
      </c>
    </row>
    <row r="438" spans="1:9" x14ac:dyDescent="0.25">
      <c r="A438" s="4">
        <v>35</v>
      </c>
      <c r="B438" s="4">
        <v>12</v>
      </c>
      <c r="C438" s="4">
        <v>190000</v>
      </c>
      <c r="D438" s="4" t="str">
        <f>IF(OR(A438&lt;$O$3, A438&gt;$P$3), "Outlier", "Okay")</f>
        <v>Okay</v>
      </c>
      <c r="E438" s="4" t="str">
        <f>IF(OR(B438&lt;$O$4, B438&gt;$P$4), "Outlier", "Okay")</f>
        <v>Okay</v>
      </c>
      <c r="F438" s="4" t="str">
        <f>IF(OR(C438&lt;$O$5, C438&gt;$P$5), "Outlier", "Okay")</f>
        <v>Okay</v>
      </c>
      <c r="G438" s="5" t="str">
        <f t="shared" si="18"/>
        <v>Okay</v>
      </c>
      <c r="H438" s="5" t="str">
        <f t="shared" si="19"/>
        <v>Okay</v>
      </c>
      <c r="I438" s="5" t="str">
        <f t="shared" si="20"/>
        <v>Okay</v>
      </c>
    </row>
    <row r="439" spans="1:9" x14ac:dyDescent="0.25">
      <c r="A439" s="4">
        <v>27</v>
      </c>
      <c r="B439" s="4">
        <v>5</v>
      </c>
      <c r="C439" s="4">
        <v>150000</v>
      </c>
      <c r="D439" s="4" t="str">
        <f>IF(OR(A439&lt;$O$3, A439&gt;$P$3), "Outlier", "Okay")</f>
        <v>Okay</v>
      </c>
      <c r="E439" s="4" t="str">
        <f>IF(OR(B439&lt;$O$4, B439&gt;$P$4), "Outlier", "Okay")</f>
        <v>Okay</v>
      </c>
      <c r="F439" s="4" t="str">
        <f>IF(OR(C439&lt;$O$5, C439&gt;$P$5), "Outlier", "Okay")</f>
        <v>Okay</v>
      </c>
      <c r="G439" s="5" t="str">
        <f t="shared" si="18"/>
        <v>Okay</v>
      </c>
      <c r="H439" s="5" t="str">
        <f t="shared" si="19"/>
        <v>Okay</v>
      </c>
      <c r="I439" s="5" t="str">
        <f t="shared" si="20"/>
        <v>Okay</v>
      </c>
    </row>
    <row r="440" spans="1:9" x14ac:dyDescent="0.25">
      <c r="A440" s="4">
        <v>28</v>
      </c>
      <c r="B440" s="4">
        <v>6</v>
      </c>
      <c r="C440" s="4">
        <v>150000</v>
      </c>
      <c r="D440" s="4" t="str">
        <f>IF(OR(A440&lt;$O$3, A440&gt;$P$3), "Outlier", "Okay")</f>
        <v>Okay</v>
      </c>
      <c r="E440" s="4" t="str">
        <f>IF(OR(B440&lt;$O$4, B440&gt;$P$4), "Outlier", "Okay")</f>
        <v>Okay</v>
      </c>
      <c r="F440" s="4" t="str">
        <f>IF(OR(C440&lt;$O$5, C440&gt;$P$5), "Outlier", "Okay")</f>
        <v>Okay</v>
      </c>
      <c r="G440" s="5" t="str">
        <f t="shared" si="18"/>
        <v>Okay</v>
      </c>
      <c r="H440" s="5" t="str">
        <f t="shared" si="19"/>
        <v>Okay</v>
      </c>
      <c r="I440" s="5" t="str">
        <f t="shared" si="20"/>
        <v>Okay</v>
      </c>
    </row>
    <row r="441" spans="1:9" x14ac:dyDescent="0.25">
      <c r="A441" s="4">
        <v>37</v>
      </c>
      <c r="B441" s="4">
        <v>14</v>
      </c>
      <c r="C441" s="4">
        <v>195000</v>
      </c>
      <c r="D441" s="4" t="str">
        <f>IF(OR(A441&lt;$O$3, A441&gt;$P$3), "Outlier", "Okay")</f>
        <v>Okay</v>
      </c>
      <c r="E441" s="4" t="str">
        <f>IF(OR(B441&lt;$O$4, B441&gt;$P$4), "Outlier", "Okay")</f>
        <v>Okay</v>
      </c>
      <c r="F441" s="4" t="str">
        <f>IF(OR(C441&lt;$O$5, C441&gt;$P$5), "Outlier", "Okay")</f>
        <v>Okay</v>
      </c>
      <c r="G441" s="5" t="str">
        <f t="shared" si="18"/>
        <v>Okay</v>
      </c>
      <c r="H441" s="5" t="str">
        <f t="shared" si="19"/>
        <v>Okay</v>
      </c>
      <c r="I441" s="5" t="str">
        <f t="shared" si="20"/>
        <v>Okay</v>
      </c>
    </row>
    <row r="442" spans="1:9" x14ac:dyDescent="0.25">
      <c r="A442" s="4">
        <v>26</v>
      </c>
      <c r="B442" s="4">
        <v>3</v>
      </c>
      <c r="C442" s="4">
        <v>110000</v>
      </c>
      <c r="D442" s="4" t="str">
        <f>IF(OR(A442&lt;$O$3, A442&gt;$P$3), "Outlier", "Okay")</f>
        <v>Okay</v>
      </c>
      <c r="E442" s="4" t="str">
        <f>IF(OR(B442&lt;$O$4, B442&gt;$P$4), "Outlier", "Okay")</f>
        <v>Okay</v>
      </c>
      <c r="F442" s="4" t="str">
        <f>IF(OR(C442&lt;$O$5, C442&gt;$P$5), "Outlier", "Okay")</f>
        <v>Okay</v>
      </c>
      <c r="G442" s="5" t="str">
        <f t="shared" si="18"/>
        <v>Okay</v>
      </c>
      <c r="H442" s="5" t="str">
        <f t="shared" si="19"/>
        <v>Okay</v>
      </c>
      <c r="I442" s="5" t="str">
        <f t="shared" si="20"/>
        <v>Okay</v>
      </c>
    </row>
    <row r="443" spans="1:9" x14ac:dyDescent="0.25">
      <c r="A443" s="4">
        <v>30</v>
      </c>
      <c r="B443" s="4">
        <v>8</v>
      </c>
      <c r="C443" s="4">
        <v>180000</v>
      </c>
      <c r="D443" s="4" t="str">
        <f>IF(OR(A443&lt;$O$3, A443&gt;$P$3), "Outlier", "Okay")</f>
        <v>Okay</v>
      </c>
      <c r="E443" s="4" t="str">
        <f>IF(OR(B443&lt;$O$4, B443&gt;$P$4), "Outlier", "Okay")</f>
        <v>Okay</v>
      </c>
      <c r="F443" s="4" t="str">
        <f>IF(OR(C443&lt;$O$5, C443&gt;$P$5), "Outlier", "Okay")</f>
        <v>Okay</v>
      </c>
      <c r="G443" s="5" t="str">
        <f t="shared" si="18"/>
        <v>Okay</v>
      </c>
      <c r="H443" s="5" t="str">
        <f t="shared" si="19"/>
        <v>Okay</v>
      </c>
      <c r="I443" s="5" t="str">
        <f t="shared" si="20"/>
        <v>Okay</v>
      </c>
    </row>
    <row r="444" spans="1:9" x14ac:dyDescent="0.25">
      <c r="A444" s="4">
        <v>31</v>
      </c>
      <c r="B444" s="4">
        <v>9</v>
      </c>
      <c r="C444" s="4">
        <v>185000</v>
      </c>
      <c r="D444" s="4" t="str">
        <f>IF(OR(A444&lt;$O$3, A444&gt;$P$3), "Outlier", "Okay")</f>
        <v>Okay</v>
      </c>
      <c r="E444" s="4" t="str">
        <f>IF(OR(B444&lt;$O$4, B444&gt;$P$4), "Outlier", "Okay")</f>
        <v>Okay</v>
      </c>
      <c r="F444" s="4" t="str">
        <f>IF(OR(C444&lt;$O$5, C444&gt;$P$5), "Outlier", "Okay")</f>
        <v>Okay</v>
      </c>
      <c r="G444" s="5" t="str">
        <f t="shared" si="18"/>
        <v>Okay</v>
      </c>
      <c r="H444" s="5" t="str">
        <f t="shared" si="19"/>
        <v>Okay</v>
      </c>
      <c r="I444" s="5" t="str">
        <f t="shared" si="20"/>
        <v>Okay</v>
      </c>
    </row>
    <row r="445" spans="1:9" x14ac:dyDescent="0.25">
      <c r="A445" s="4">
        <v>29</v>
      </c>
      <c r="B445" s="4">
        <v>7</v>
      </c>
      <c r="C445" s="4">
        <v>130000</v>
      </c>
      <c r="D445" s="4" t="str">
        <f>IF(OR(A445&lt;$O$3, A445&gt;$P$3), "Outlier", "Okay")</f>
        <v>Okay</v>
      </c>
      <c r="E445" s="4" t="str">
        <f>IF(OR(B445&lt;$O$4, B445&gt;$P$4), "Outlier", "Okay")</f>
        <v>Okay</v>
      </c>
      <c r="F445" s="4" t="str">
        <f>IF(OR(C445&lt;$O$5, C445&gt;$P$5), "Outlier", "Okay")</f>
        <v>Okay</v>
      </c>
      <c r="G445" s="5" t="str">
        <f t="shared" si="18"/>
        <v>Okay</v>
      </c>
      <c r="H445" s="5" t="str">
        <f t="shared" si="19"/>
        <v>Okay</v>
      </c>
      <c r="I445" s="5" t="str">
        <f t="shared" si="20"/>
        <v>Okay</v>
      </c>
    </row>
    <row r="446" spans="1:9" x14ac:dyDescent="0.25">
      <c r="A446" s="4">
        <v>32</v>
      </c>
      <c r="B446" s="4">
        <v>10</v>
      </c>
      <c r="C446" s="4">
        <v>190000</v>
      </c>
      <c r="D446" s="4" t="str">
        <f>IF(OR(A446&lt;$O$3, A446&gt;$P$3), "Outlier", "Okay")</f>
        <v>Okay</v>
      </c>
      <c r="E446" s="4" t="str">
        <f>IF(OR(B446&lt;$O$4, B446&gt;$P$4), "Outlier", "Okay")</f>
        <v>Okay</v>
      </c>
      <c r="F446" s="4" t="str">
        <f>IF(OR(C446&lt;$O$5, C446&gt;$P$5), "Outlier", "Okay")</f>
        <v>Okay</v>
      </c>
      <c r="G446" s="5" t="str">
        <f t="shared" si="18"/>
        <v>Okay</v>
      </c>
      <c r="H446" s="5" t="str">
        <f t="shared" si="19"/>
        <v>Okay</v>
      </c>
      <c r="I446" s="5" t="str">
        <f t="shared" si="20"/>
        <v>Okay</v>
      </c>
    </row>
    <row r="447" spans="1:9" x14ac:dyDescent="0.25">
      <c r="A447" s="4">
        <v>28</v>
      </c>
      <c r="B447" s="4">
        <v>6</v>
      </c>
      <c r="C447" s="4">
        <v>155000</v>
      </c>
      <c r="D447" s="4" t="str">
        <f>IF(OR(A447&lt;$O$3, A447&gt;$P$3), "Outlier", "Okay")</f>
        <v>Okay</v>
      </c>
      <c r="E447" s="4" t="str">
        <f>IF(OR(B447&lt;$O$4, B447&gt;$P$4), "Outlier", "Okay")</f>
        <v>Okay</v>
      </c>
      <c r="F447" s="4" t="str">
        <f>IF(OR(C447&lt;$O$5, C447&gt;$P$5), "Outlier", "Okay")</f>
        <v>Okay</v>
      </c>
      <c r="G447" s="5" t="str">
        <f t="shared" si="18"/>
        <v>Okay</v>
      </c>
      <c r="H447" s="5" t="str">
        <f t="shared" si="19"/>
        <v>Okay</v>
      </c>
      <c r="I447" s="5" t="str">
        <f t="shared" si="20"/>
        <v>Okay</v>
      </c>
    </row>
    <row r="448" spans="1:9" x14ac:dyDescent="0.25">
      <c r="A448" s="4">
        <v>34</v>
      </c>
      <c r="B448" s="4">
        <v>12</v>
      </c>
      <c r="C448" s="4">
        <v>195000</v>
      </c>
      <c r="D448" s="4" t="str">
        <f>IF(OR(A448&lt;$O$3, A448&gt;$P$3), "Outlier", "Okay")</f>
        <v>Okay</v>
      </c>
      <c r="E448" s="4" t="str">
        <f>IF(OR(B448&lt;$O$4, B448&gt;$P$4), "Outlier", "Okay")</f>
        <v>Okay</v>
      </c>
      <c r="F448" s="4" t="str">
        <f>IF(OR(C448&lt;$O$5, C448&gt;$P$5), "Outlier", "Okay")</f>
        <v>Okay</v>
      </c>
      <c r="G448" s="5" t="str">
        <f t="shared" si="18"/>
        <v>Okay</v>
      </c>
      <c r="H448" s="5" t="str">
        <f t="shared" si="19"/>
        <v>Okay</v>
      </c>
      <c r="I448" s="5" t="str">
        <f t="shared" si="20"/>
        <v>Okay</v>
      </c>
    </row>
    <row r="449" spans="1:9" x14ac:dyDescent="0.25">
      <c r="A449" s="4">
        <v>25</v>
      </c>
      <c r="B449" s="4">
        <v>2</v>
      </c>
      <c r="C449" s="4">
        <v>90000</v>
      </c>
      <c r="D449" s="4" t="str">
        <f>IF(OR(A449&lt;$O$3, A449&gt;$P$3), "Outlier", "Okay")</f>
        <v>Okay</v>
      </c>
      <c r="E449" s="4" t="str">
        <f>IF(OR(B449&lt;$O$4, B449&gt;$P$4), "Outlier", "Okay")</f>
        <v>Okay</v>
      </c>
      <c r="F449" s="4" t="str">
        <f>IF(OR(C449&lt;$O$5, C449&gt;$P$5), "Outlier", "Okay")</f>
        <v>Okay</v>
      </c>
      <c r="G449" s="5" t="str">
        <f t="shared" si="18"/>
        <v>Okay</v>
      </c>
      <c r="H449" s="5" t="str">
        <f t="shared" si="19"/>
        <v>Okay</v>
      </c>
      <c r="I449" s="5" t="str">
        <f t="shared" si="20"/>
        <v>Okay</v>
      </c>
    </row>
    <row r="450" spans="1:9" x14ac:dyDescent="0.25">
      <c r="A450" s="4">
        <v>30</v>
      </c>
      <c r="B450" s="4">
        <v>8</v>
      </c>
      <c r="C450" s="4">
        <v>185000</v>
      </c>
      <c r="D450" s="4" t="str">
        <f>IF(OR(A450&lt;$O$3, A450&gt;$P$3), "Outlier", "Okay")</f>
        <v>Okay</v>
      </c>
      <c r="E450" s="4" t="str">
        <f>IF(OR(B450&lt;$O$4, B450&gt;$P$4), "Outlier", "Okay")</f>
        <v>Okay</v>
      </c>
      <c r="F450" s="4" t="str">
        <f>IF(OR(C450&lt;$O$5, C450&gt;$P$5), "Outlier", "Okay")</f>
        <v>Okay</v>
      </c>
      <c r="G450" s="5" t="str">
        <f t="shared" ref="G450:G513" si="21">IF(B450&gt;A450, "Inconsistent", "Okay")</f>
        <v>Okay</v>
      </c>
      <c r="H450" s="5" t="str">
        <f t="shared" ref="H450:H513" si="22">IF(A450&lt;18, "Inconsistent", "Okay")</f>
        <v>Okay</v>
      </c>
      <c r="I450" s="5" t="str">
        <f t="shared" ref="I450:I513" si="23">IF(B450&lt;0,"Inconsistent", "Okay")</f>
        <v>Okay</v>
      </c>
    </row>
    <row r="451" spans="1:9" x14ac:dyDescent="0.25">
      <c r="A451" s="4">
        <v>29</v>
      </c>
      <c r="B451" s="4">
        <v>6</v>
      </c>
      <c r="C451" s="4">
        <v>120000</v>
      </c>
      <c r="D451" s="4" t="str">
        <f>IF(OR(A451&lt;$O$3, A451&gt;$P$3), "Outlier", "Okay")</f>
        <v>Okay</v>
      </c>
      <c r="E451" s="4" t="str">
        <f>IF(OR(B451&lt;$O$4, B451&gt;$P$4), "Outlier", "Okay")</f>
        <v>Okay</v>
      </c>
      <c r="F451" s="4" t="str">
        <f>IF(OR(C451&lt;$O$5, C451&gt;$P$5), "Outlier", "Okay")</f>
        <v>Okay</v>
      </c>
      <c r="G451" s="5" t="str">
        <f t="shared" si="21"/>
        <v>Okay</v>
      </c>
      <c r="H451" s="5" t="str">
        <f t="shared" si="22"/>
        <v>Okay</v>
      </c>
      <c r="I451" s="5" t="str">
        <f t="shared" si="23"/>
        <v>Okay</v>
      </c>
    </row>
    <row r="452" spans="1:9" x14ac:dyDescent="0.25">
      <c r="A452" s="4">
        <v>31</v>
      </c>
      <c r="B452" s="4">
        <v>9</v>
      </c>
      <c r="C452" s="4">
        <v>180000</v>
      </c>
      <c r="D452" s="4" t="str">
        <f>IF(OR(A452&lt;$O$3, A452&gt;$P$3), "Outlier", "Okay")</f>
        <v>Okay</v>
      </c>
      <c r="E452" s="4" t="str">
        <f>IF(OR(B452&lt;$O$4, B452&gt;$P$4), "Outlier", "Okay")</f>
        <v>Okay</v>
      </c>
      <c r="F452" s="4" t="str">
        <f>IF(OR(C452&lt;$O$5, C452&gt;$P$5), "Outlier", "Okay")</f>
        <v>Okay</v>
      </c>
      <c r="G452" s="5" t="str">
        <f t="shared" si="21"/>
        <v>Okay</v>
      </c>
      <c r="H452" s="5" t="str">
        <f t="shared" si="22"/>
        <v>Okay</v>
      </c>
      <c r="I452" s="5" t="str">
        <f t="shared" si="23"/>
        <v>Okay</v>
      </c>
    </row>
    <row r="453" spans="1:9" x14ac:dyDescent="0.25">
      <c r="A453" s="4">
        <v>27</v>
      </c>
      <c r="B453" s="4">
        <v>5</v>
      </c>
      <c r="C453" s="4">
        <v>125000</v>
      </c>
      <c r="D453" s="4" t="str">
        <f>IF(OR(A453&lt;$O$3, A453&gt;$P$3), "Outlier", "Okay")</f>
        <v>Okay</v>
      </c>
      <c r="E453" s="4" t="str">
        <f>IF(OR(B453&lt;$O$4, B453&gt;$P$4), "Outlier", "Okay")</f>
        <v>Okay</v>
      </c>
      <c r="F453" s="4" t="str">
        <f>IF(OR(C453&lt;$O$5, C453&gt;$P$5), "Outlier", "Okay")</f>
        <v>Okay</v>
      </c>
      <c r="G453" s="5" t="str">
        <f t="shared" si="21"/>
        <v>Okay</v>
      </c>
      <c r="H453" s="5" t="str">
        <f t="shared" si="22"/>
        <v>Okay</v>
      </c>
      <c r="I453" s="5" t="str">
        <f t="shared" si="23"/>
        <v>Okay</v>
      </c>
    </row>
    <row r="454" spans="1:9" x14ac:dyDescent="0.25">
      <c r="A454" s="4">
        <v>28</v>
      </c>
      <c r="B454" s="4">
        <v>7</v>
      </c>
      <c r="C454" s="4">
        <v>175000</v>
      </c>
      <c r="D454" s="4" t="str">
        <f>IF(OR(A454&lt;$O$3, A454&gt;$P$3), "Outlier", "Okay")</f>
        <v>Okay</v>
      </c>
      <c r="E454" s="4" t="str">
        <f>IF(OR(B454&lt;$O$4, B454&gt;$P$4), "Outlier", "Okay")</f>
        <v>Okay</v>
      </c>
      <c r="F454" s="4" t="str">
        <f>IF(OR(C454&lt;$O$5, C454&gt;$P$5), "Outlier", "Okay")</f>
        <v>Okay</v>
      </c>
      <c r="G454" s="5" t="str">
        <f t="shared" si="21"/>
        <v>Okay</v>
      </c>
      <c r="H454" s="5" t="str">
        <f t="shared" si="22"/>
        <v>Okay</v>
      </c>
      <c r="I454" s="5" t="str">
        <f t="shared" si="23"/>
        <v>Okay</v>
      </c>
    </row>
    <row r="455" spans="1:9" x14ac:dyDescent="0.25">
      <c r="A455" s="4">
        <v>44</v>
      </c>
      <c r="B455" s="4">
        <v>18</v>
      </c>
      <c r="C455" s="4">
        <v>190000</v>
      </c>
      <c r="D455" s="4" t="str">
        <f>IF(OR(A455&lt;$O$3, A455&gt;$P$3), "Outlier", "Okay")</f>
        <v>Okay</v>
      </c>
      <c r="E455" s="4" t="str">
        <f>IF(OR(B455&lt;$O$4, B455&gt;$P$4), "Outlier", "Okay")</f>
        <v>Okay</v>
      </c>
      <c r="F455" s="4" t="str">
        <f>IF(OR(C455&lt;$O$5, C455&gt;$P$5), "Outlier", "Okay")</f>
        <v>Okay</v>
      </c>
      <c r="G455" s="5" t="str">
        <f t="shared" si="21"/>
        <v>Okay</v>
      </c>
      <c r="H455" s="5" t="str">
        <f t="shared" si="22"/>
        <v>Okay</v>
      </c>
      <c r="I455" s="5" t="str">
        <f t="shared" si="23"/>
        <v>Okay</v>
      </c>
    </row>
    <row r="456" spans="1:9" x14ac:dyDescent="0.25">
      <c r="A456" s="4">
        <v>33</v>
      </c>
      <c r="B456" s="4">
        <v>5</v>
      </c>
      <c r="C456" s="4">
        <v>110000</v>
      </c>
      <c r="D456" s="4" t="str">
        <f>IF(OR(A456&lt;$O$3, A456&gt;$P$3), "Outlier", "Okay")</f>
        <v>Okay</v>
      </c>
      <c r="E456" s="4" t="str">
        <f>IF(OR(B456&lt;$O$4, B456&gt;$P$4), "Outlier", "Okay")</f>
        <v>Okay</v>
      </c>
      <c r="F456" s="4" t="str">
        <f>IF(OR(C456&lt;$O$5, C456&gt;$P$5), "Outlier", "Okay")</f>
        <v>Okay</v>
      </c>
      <c r="G456" s="5" t="str">
        <f t="shared" si="21"/>
        <v>Okay</v>
      </c>
      <c r="H456" s="5" t="str">
        <f t="shared" si="22"/>
        <v>Okay</v>
      </c>
      <c r="I456" s="5" t="str">
        <f t="shared" si="23"/>
        <v>Okay</v>
      </c>
    </row>
    <row r="457" spans="1:9" x14ac:dyDescent="0.25">
      <c r="A457" s="4">
        <v>50</v>
      </c>
      <c r="B457" s="4">
        <v>16</v>
      </c>
      <c r="C457" s="4">
        <v>195000</v>
      </c>
      <c r="D457" s="4" t="str">
        <f>IF(OR(A457&lt;$O$3, A457&gt;$P$3), "Outlier", "Okay")</f>
        <v>Okay</v>
      </c>
      <c r="E457" s="4" t="str">
        <f>IF(OR(B457&lt;$O$4, B457&gt;$P$4), "Outlier", "Okay")</f>
        <v>Okay</v>
      </c>
      <c r="F457" s="4" t="str">
        <f>IF(OR(C457&lt;$O$5, C457&gt;$P$5), "Outlier", "Okay")</f>
        <v>Okay</v>
      </c>
      <c r="G457" s="5" t="str">
        <f t="shared" si="21"/>
        <v>Okay</v>
      </c>
      <c r="H457" s="5" t="str">
        <f t="shared" si="22"/>
        <v>Okay</v>
      </c>
      <c r="I457" s="5" t="str">
        <f t="shared" si="23"/>
        <v>Okay</v>
      </c>
    </row>
    <row r="458" spans="1:9" x14ac:dyDescent="0.25">
      <c r="A458" s="4">
        <v>27</v>
      </c>
      <c r="B458" s="4">
        <v>3</v>
      </c>
      <c r="C458" s="4">
        <v>100000</v>
      </c>
      <c r="D458" s="4" t="str">
        <f>IF(OR(A458&lt;$O$3, A458&gt;$P$3), "Outlier", "Okay")</f>
        <v>Okay</v>
      </c>
      <c r="E458" s="4" t="str">
        <f>IF(OR(B458&lt;$O$4, B458&gt;$P$4), "Outlier", "Okay")</f>
        <v>Okay</v>
      </c>
      <c r="F458" s="4" t="str">
        <f>IF(OR(C458&lt;$O$5, C458&gt;$P$5), "Outlier", "Okay")</f>
        <v>Okay</v>
      </c>
      <c r="G458" s="5" t="str">
        <f t="shared" si="21"/>
        <v>Okay</v>
      </c>
      <c r="H458" s="5" t="str">
        <f t="shared" si="22"/>
        <v>Okay</v>
      </c>
      <c r="I458" s="5" t="str">
        <f t="shared" si="23"/>
        <v>Okay</v>
      </c>
    </row>
    <row r="459" spans="1:9" x14ac:dyDescent="0.25">
      <c r="A459" s="4">
        <v>25</v>
      </c>
      <c r="B459" s="4">
        <v>1</v>
      </c>
      <c r="C459" s="4">
        <v>60000</v>
      </c>
      <c r="D459" s="4" t="str">
        <f>IF(OR(A459&lt;$O$3, A459&gt;$P$3), "Outlier", "Okay")</f>
        <v>Okay</v>
      </c>
      <c r="E459" s="4" t="str">
        <f>IF(OR(B459&lt;$O$4, B459&gt;$P$4), "Outlier", "Okay")</f>
        <v>Okay</v>
      </c>
      <c r="F459" s="4" t="str">
        <f>IF(OR(C459&lt;$O$5, C459&gt;$P$5), "Outlier", "Okay")</f>
        <v>Okay</v>
      </c>
      <c r="G459" s="5" t="str">
        <f t="shared" si="21"/>
        <v>Okay</v>
      </c>
      <c r="H459" s="5" t="str">
        <f t="shared" si="22"/>
        <v>Okay</v>
      </c>
      <c r="I459" s="5" t="str">
        <f t="shared" si="23"/>
        <v>Okay</v>
      </c>
    </row>
    <row r="460" spans="1:9" x14ac:dyDescent="0.25">
      <c r="A460" s="4">
        <v>35</v>
      </c>
      <c r="B460" s="4">
        <v>8</v>
      </c>
      <c r="C460" s="4">
        <v>155000</v>
      </c>
      <c r="D460" s="4" t="str">
        <f>IF(OR(A460&lt;$O$3, A460&gt;$P$3), "Outlier", "Okay")</f>
        <v>Okay</v>
      </c>
      <c r="E460" s="4" t="str">
        <f>IF(OR(B460&lt;$O$4, B460&gt;$P$4), "Outlier", "Okay")</f>
        <v>Okay</v>
      </c>
      <c r="F460" s="4" t="str">
        <f>IF(OR(C460&lt;$O$5, C460&gt;$P$5), "Outlier", "Okay")</f>
        <v>Okay</v>
      </c>
      <c r="G460" s="5" t="str">
        <f t="shared" si="21"/>
        <v>Okay</v>
      </c>
      <c r="H460" s="5" t="str">
        <f t="shared" si="22"/>
        <v>Okay</v>
      </c>
      <c r="I460" s="5" t="str">
        <f t="shared" si="23"/>
        <v>Okay</v>
      </c>
    </row>
    <row r="461" spans="1:9" x14ac:dyDescent="0.25">
      <c r="A461" s="4">
        <v>47</v>
      </c>
      <c r="B461" s="4">
        <v>12</v>
      </c>
      <c r="C461" s="4">
        <v>175000</v>
      </c>
      <c r="D461" s="4" t="str">
        <f>IF(OR(A461&lt;$O$3, A461&gt;$P$3), "Outlier", "Okay")</f>
        <v>Okay</v>
      </c>
      <c r="E461" s="4" t="str">
        <f>IF(OR(B461&lt;$O$4, B461&gt;$P$4), "Outlier", "Okay")</f>
        <v>Okay</v>
      </c>
      <c r="F461" s="4" t="str">
        <f>IF(OR(C461&lt;$O$5, C461&gt;$P$5), "Outlier", "Okay")</f>
        <v>Okay</v>
      </c>
      <c r="G461" s="5" t="str">
        <f t="shared" si="21"/>
        <v>Okay</v>
      </c>
      <c r="H461" s="5" t="str">
        <f t="shared" si="22"/>
        <v>Okay</v>
      </c>
      <c r="I461" s="5" t="str">
        <f t="shared" si="23"/>
        <v>Okay</v>
      </c>
    </row>
    <row r="462" spans="1:9" x14ac:dyDescent="0.25">
      <c r="A462" s="4">
        <v>46</v>
      </c>
      <c r="B462" s="4">
        <v>13</v>
      </c>
      <c r="C462" s="4">
        <v>180000</v>
      </c>
      <c r="D462" s="4" t="str">
        <f>IF(OR(A462&lt;$O$3, A462&gt;$P$3), "Outlier", "Okay")</f>
        <v>Okay</v>
      </c>
      <c r="E462" s="4" t="str">
        <f>IF(OR(B462&lt;$O$4, B462&gt;$P$4), "Outlier", "Okay")</f>
        <v>Okay</v>
      </c>
      <c r="F462" s="4" t="str">
        <f>IF(OR(C462&lt;$O$5, C462&gt;$P$5), "Outlier", "Okay")</f>
        <v>Okay</v>
      </c>
      <c r="G462" s="5" t="str">
        <f t="shared" si="21"/>
        <v>Okay</v>
      </c>
      <c r="H462" s="5" t="str">
        <f t="shared" si="22"/>
        <v>Okay</v>
      </c>
      <c r="I462" s="5" t="str">
        <f t="shared" si="23"/>
        <v>Okay</v>
      </c>
    </row>
    <row r="463" spans="1:9" x14ac:dyDescent="0.25">
      <c r="A463" s="4">
        <v>32</v>
      </c>
      <c r="B463" s="4">
        <v>4</v>
      </c>
      <c r="C463" s="4">
        <v>95000</v>
      </c>
      <c r="D463" s="4" t="str">
        <f>IF(OR(A463&lt;$O$3, A463&gt;$P$3), "Outlier", "Okay")</f>
        <v>Okay</v>
      </c>
      <c r="E463" s="4" t="str">
        <f>IF(OR(B463&lt;$O$4, B463&gt;$P$4), "Outlier", "Okay")</f>
        <v>Okay</v>
      </c>
      <c r="F463" s="4" t="str">
        <f>IF(OR(C463&lt;$O$5, C463&gt;$P$5), "Outlier", "Okay")</f>
        <v>Okay</v>
      </c>
      <c r="G463" s="5" t="str">
        <f t="shared" si="21"/>
        <v>Okay</v>
      </c>
      <c r="H463" s="5" t="str">
        <f t="shared" si="22"/>
        <v>Okay</v>
      </c>
      <c r="I463" s="5" t="str">
        <f t="shared" si="23"/>
        <v>Okay</v>
      </c>
    </row>
    <row r="464" spans="1:9" x14ac:dyDescent="0.25">
      <c r="A464" s="4">
        <v>61</v>
      </c>
      <c r="B464" s="4">
        <v>20</v>
      </c>
      <c r="C464" s="4">
        <v>200000</v>
      </c>
      <c r="D464" s="4" t="str">
        <f>IF(OR(A464&lt;$O$3, A464&gt;$P$3), "Outlier", "Okay")</f>
        <v>Outlier</v>
      </c>
      <c r="E464" s="4" t="str">
        <f>IF(OR(B464&lt;$O$4, B464&gt;$P$4), "Outlier", "Okay")</f>
        <v>Okay</v>
      </c>
      <c r="F464" s="4" t="str">
        <f>IF(OR(C464&lt;$O$5, C464&gt;$P$5), "Outlier", "Okay")</f>
        <v>Okay</v>
      </c>
      <c r="G464" s="5" t="str">
        <f t="shared" si="21"/>
        <v>Okay</v>
      </c>
      <c r="H464" s="5" t="str">
        <f t="shared" si="22"/>
        <v>Okay</v>
      </c>
      <c r="I464" s="5" t="str">
        <f t="shared" si="23"/>
        <v>Okay</v>
      </c>
    </row>
    <row r="465" spans="1:9" x14ac:dyDescent="0.25">
      <c r="A465" s="4">
        <v>41</v>
      </c>
      <c r="B465" s="4">
        <v>11</v>
      </c>
      <c r="C465" s="4">
        <v>165000</v>
      </c>
      <c r="D465" s="4" t="str">
        <f>IF(OR(A465&lt;$O$3, A465&gt;$P$3), "Outlier", "Okay")</f>
        <v>Okay</v>
      </c>
      <c r="E465" s="4" t="str">
        <f>IF(OR(B465&lt;$O$4, B465&gt;$P$4), "Outlier", "Okay")</f>
        <v>Okay</v>
      </c>
      <c r="F465" s="4" t="str">
        <f>IF(OR(C465&lt;$O$5, C465&gt;$P$5), "Outlier", "Okay")</f>
        <v>Okay</v>
      </c>
      <c r="G465" s="5" t="str">
        <f t="shared" si="21"/>
        <v>Okay</v>
      </c>
      <c r="H465" s="5" t="str">
        <f t="shared" si="22"/>
        <v>Okay</v>
      </c>
      <c r="I465" s="5" t="str">
        <f t="shared" si="23"/>
        <v>Okay</v>
      </c>
    </row>
    <row r="466" spans="1:9" x14ac:dyDescent="0.25">
      <c r="A466" s="4">
        <v>37</v>
      </c>
      <c r="B466" s="4">
        <v>9</v>
      </c>
      <c r="C466" s="4">
        <v>145000</v>
      </c>
      <c r="D466" s="4" t="str">
        <f>IF(OR(A466&lt;$O$3, A466&gt;$P$3), "Outlier", "Okay")</f>
        <v>Okay</v>
      </c>
      <c r="E466" s="4" t="str">
        <f>IF(OR(B466&lt;$O$4, B466&gt;$P$4), "Outlier", "Okay")</f>
        <v>Okay</v>
      </c>
      <c r="F466" s="4" t="str">
        <f>IF(OR(C466&lt;$O$5, C466&gt;$P$5), "Outlier", "Okay")</f>
        <v>Okay</v>
      </c>
      <c r="G466" s="5" t="str">
        <f t="shared" si="21"/>
        <v>Okay</v>
      </c>
      <c r="H466" s="5" t="str">
        <f t="shared" si="22"/>
        <v>Okay</v>
      </c>
      <c r="I466" s="5" t="str">
        <f t="shared" si="23"/>
        <v>Okay</v>
      </c>
    </row>
    <row r="467" spans="1:9" x14ac:dyDescent="0.25">
      <c r="A467" s="4">
        <v>53</v>
      </c>
      <c r="B467" s="4">
        <v>19</v>
      </c>
      <c r="C467" s="4">
        <v>195000</v>
      </c>
      <c r="D467" s="4" t="str">
        <f>IF(OR(A467&lt;$O$3, A467&gt;$P$3), "Outlier", "Okay")</f>
        <v>Okay</v>
      </c>
      <c r="E467" s="4" t="str">
        <f>IF(OR(B467&lt;$O$4, B467&gt;$P$4), "Outlier", "Okay")</f>
        <v>Okay</v>
      </c>
      <c r="F467" s="4" t="str">
        <f>IF(OR(C467&lt;$O$5, C467&gt;$P$5), "Outlier", "Okay")</f>
        <v>Okay</v>
      </c>
      <c r="G467" s="5" t="str">
        <f t="shared" si="21"/>
        <v>Okay</v>
      </c>
      <c r="H467" s="5" t="str">
        <f t="shared" si="22"/>
        <v>Okay</v>
      </c>
      <c r="I467" s="5" t="str">
        <f t="shared" si="23"/>
        <v>Okay</v>
      </c>
    </row>
    <row r="468" spans="1:9" x14ac:dyDescent="0.25">
      <c r="A468" s="4">
        <v>30</v>
      </c>
      <c r="B468" s="4">
        <v>2</v>
      </c>
      <c r="C468" s="4">
        <v>75000</v>
      </c>
      <c r="D468" s="4" t="str">
        <f>IF(OR(A468&lt;$O$3, A468&gt;$P$3), "Outlier", "Okay")</f>
        <v>Okay</v>
      </c>
      <c r="E468" s="4" t="str">
        <f>IF(OR(B468&lt;$O$4, B468&gt;$P$4), "Outlier", "Okay")</f>
        <v>Okay</v>
      </c>
      <c r="F468" s="4" t="str">
        <f>IF(OR(C468&lt;$O$5, C468&gt;$P$5), "Outlier", "Okay")</f>
        <v>Okay</v>
      </c>
      <c r="G468" s="5" t="str">
        <f t="shared" si="21"/>
        <v>Okay</v>
      </c>
      <c r="H468" s="5" t="str">
        <f t="shared" si="22"/>
        <v>Okay</v>
      </c>
      <c r="I468" s="5" t="str">
        <f t="shared" si="23"/>
        <v>Okay</v>
      </c>
    </row>
    <row r="469" spans="1:9" x14ac:dyDescent="0.25">
      <c r="A469" s="4">
        <v>26</v>
      </c>
      <c r="B469" s="4">
        <v>3</v>
      </c>
      <c r="C469" s="4">
        <v>90000</v>
      </c>
      <c r="D469" s="4" t="str">
        <f>IF(OR(A469&lt;$O$3, A469&gt;$P$3), "Outlier", "Okay")</f>
        <v>Okay</v>
      </c>
      <c r="E469" s="4" t="str">
        <f>IF(OR(B469&lt;$O$4, B469&gt;$P$4), "Outlier", "Okay")</f>
        <v>Okay</v>
      </c>
      <c r="F469" s="4" t="str">
        <f>IF(OR(C469&lt;$O$5, C469&gt;$P$5), "Outlier", "Okay")</f>
        <v>Okay</v>
      </c>
      <c r="G469" s="5" t="str">
        <f t="shared" si="21"/>
        <v>Okay</v>
      </c>
      <c r="H469" s="5" t="str">
        <f t="shared" si="22"/>
        <v>Okay</v>
      </c>
      <c r="I469" s="5" t="str">
        <f t="shared" si="23"/>
        <v>Okay</v>
      </c>
    </row>
    <row r="470" spans="1:9" x14ac:dyDescent="0.25">
      <c r="A470" s="4">
        <v>37</v>
      </c>
      <c r="B470" s="4">
        <v>9</v>
      </c>
      <c r="C470" s="4">
        <v>155000</v>
      </c>
      <c r="D470" s="4" t="str">
        <f>IF(OR(A470&lt;$O$3, A470&gt;$P$3), "Outlier", "Okay")</f>
        <v>Okay</v>
      </c>
      <c r="E470" s="4" t="str">
        <f>IF(OR(B470&lt;$O$4, B470&gt;$P$4), "Outlier", "Okay")</f>
        <v>Okay</v>
      </c>
      <c r="F470" s="4" t="str">
        <f>IF(OR(C470&lt;$O$5, C470&gt;$P$5), "Outlier", "Okay")</f>
        <v>Okay</v>
      </c>
      <c r="G470" s="5" t="str">
        <f t="shared" si="21"/>
        <v>Okay</v>
      </c>
      <c r="H470" s="5" t="str">
        <f t="shared" si="22"/>
        <v>Okay</v>
      </c>
      <c r="I470" s="5" t="str">
        <f t="shared" si="23"/>
        <v>Okay</v>
      </c>
    </row>
    <row r="471" spans="1:9" x14ac:dyDescent="0.25">
      <c r="A471" s="4">
        <v>32</v>
      </c>
      <c r="B471" s="4">
        <v>5</v>
      </c>
      <c r="C471" s="4">
        <v>115000</v>
      </c>
      <c r="D471" s="4" t="str">
        <f>IF(OR(A471&lt;$O$3, A471&gt;$P$3), "Outlier", "Okay")</f>
        <v>Okay</v>
      </c>
      <c r="E471" s="4" t="str">
        <f>IF(OR(B471&lt;$O$4, B471&gt;$P$4), "Outlier", "Okay")</f>
        <v>Okay</v>
      </c>
      <c r="F471" s="4" t="str">
        <f>IF(OR(C471&lt;$O$5, C471&gt;$P$5), "Outlier", "Okay")</f>
        <v>Okay</v>
      </c>
      <c r="G471" s="5" t="str">
        <f t="shared" si="21"/>
        <v>Okay</v>
      </c>
      <c r="H471" s="5" t="str">
        <f t="shared" si="22"/>
        <v>Okay</v>
      </c>
      <c r="I471" s="5" t="str">
        <f t="shared" si="23"/>
        <v>Okay</v>
      </c>
    </row>
    <row r="472" spans="1:9" x14ac:dyDescent="0.25">
      <c r="A472" s="4">
        <v>44</v>
      </c>
      <c r="B472" s="4">
        <v>12</v>
      </c>
      <c r="C472" s="4">
        <v>170000</v>
      </c>
      <c r="D472" s="4" t="str">
        <f>IF(OR(A472&lt;$O$3, A472&gt;$P$3), "Outlier", "Okay")</f>
        <v>Okay</v>
      </c>
      <c r="E472" s="4" t="str">
        <f>IF(OR(B472&lt;$O$4, B472&gt;$P$4), "Outlier", "Okay")</f>
        <v>Okay</v>
      </c>
      <c r="F472" s="4" t="str">
        <f>IF(OR(C472&lt;$O$5, C472&gt;$P$5), "Outlier", "Okay")</f>
        <v>Okay</v>
      </c>
      <c r="G472" s="5" t="str">
        <f t="shared" si="21"/>
        <v>Okay</v>
      </c>
      <c r="H472" s="5" t="str">
        <f t="shared" si="22"/>
        <v>Okay</v>
      </c>
      <c r="I472" s="5" t="str">
        <f t="shared" si="23"/>
        <v>Okay</v>
      </c>
    </row>
    <row r="473" spans="1:9" x14ac:dyDescent="0.25">
      <c r="A473" s="4">
        <v>50</v>
      </c>
      <c r="B473" s="4">
        <v>16</v>
      </c>
      <c r="C473" s="4">
        <v>190000</v>
      </c>
      <c r="D473" s="4" t="str">
        <f>IF(OR(A473&lt;$O$3, A473&gt;$P$3), "Outlier", "Okay")</f>
        <v>Okay</v>
      </c>
      <c r="E473" s="4" t="str">
        <f>IF(OR(B473&lt;$O$4, B473&gt;$P$4), "Outlier", "Okay")</f>
        <v>Okay</v>
      </c>
      <c r="F473" s="4" t="str">
        <f>IF(OR(C473&lt;$O$5, C473&gt;$P$5), "Outlier", "Okay")</f>
        <v>Okay</v>
      </c>
      <c r="G473" s="5" t="str">
        <f t="shared" si="21"/>
        <v>Okay</v>
      </c>
      <c r="H473" s="5" t="str">
        <f t="shared" si="22"/>
        <v>Okay</v>
      </c>
      <c r="I473" s="5" t="str">
        <f t="shared" si="23"/>
        <v>Okay</v>
      </c>
    </row>
    <row r="474" spans="1:9" x14ac:dyDescent="0.25">
      <c r="A474" s="4">
        <v>27</v>
      </c>
      <c r="B474" s="4">
        <v>4</v>
      </c>
      <c r="C474" s="4">
        <v>115000</v>
      </c>
      <c r="D474" s="4" t="str">
        <f>IF(OR(A474&lt;$O$3, A474&gt;$P$3), "Outlier", "Okay")</f>
        <v>Okay</v>
      </c>
      <c r="E474" s="4" t="str">
        <f>IF(OR(B474&lt;$O$4, B474&gt;$P$4), "Outlier", "Okay")</f>
        <v>Okay</v>
      </c>
      <c r="F474" s="4" t="str">
        <f>IF(OR(C474&lt;$O$5, C474&gt;$P$5), "Outlier", "Okay")</f>
        <v>Okay</v>
      </c>
      <c r="G474" s="5" t="str">
        <f t="shared" si="21"/>
        <v>Okay</v>
      </c>
      <c r="H474" s="5" t="str">
        <f t="shared" si="22"/>
        <v>Okay</v>
      </c>
      <c r="I474" s="5" t="str">
        <f t="shared" si="23"/>
        <v>Okay</v>
      </c>
    </row>
    <row r="475" spans="1:9" x14ac:dyDescent="0.25">
      <c r="A475" s="4">
        <v>42</v>
      </c>
      <c r="B475" s="4">
        <v>14</v>
      </c>
      <c r="C475" s="4">
        <v>180000</v>
      </c>
      <c r="D475" s="4" t="str">
        <f>IF(OR(A475&lt;$O$3, A475&gt;$P$3), "Outlier", "Okay")</f>
        <v>Okay</v>
      </c>
      <c r="E475" s="4" t="str">
        <f>IF(OR(B475&lt;$O$4, B475&gt;$P$4), "Outlier", "Okay")</f>
        <v>Okay</v>
      </c>
      <c r="F475" s="4" t="str">
        <f>IF(OR(C475&lt;$O$5, C475&gt;$P$5), "Outlier", "Okay")</f>
        <v>Okay</v>
      </c>
      <c r="G475" s="5" t="str">
        <f t="shared" si="21"/>
        <v>Okay</v>
      </c>
      <c r="H475" s="5" t="str">
        <f t="shared" si="22"/>
        <v>Okay</v>
      </c>
      <c r="I475" s="5" t="str">
        <f t="shared" si="23"/>
        <v>Okay</v>
      </c>
    </row>
    <row r="476" spans="1:9" x14ac:dyDescent="0.25">
      <c r="A476" s="4">
        <v>57</v>
      </c>
      <c r="B476" s="4">
        <v>18</v>
      </c>
      <c r="C476" s="4">
        <v>195000</v>
      </c>
      <c r="D476" s="4" t="str">
        <f>IF(OR(A476&lt;$O$3, A476&gt;$P$3), "Outlier", "Okay")</f>
        <v>Okay</v>
      </c>
      <c r="E476" s="4" t="str">
        <f>IF(OR(B476&lt;$O$4, B476&gt;$P$4), "Outlier", "Okay")</f>
        <v>Okay</v>
      </c>
      <c r="F476" s="4" t="str">
        <f>IF(OR(C476&lt;$O$5, C476&gt;$P$5), "Outlier", "Okay")</f>
        <v>Okay</v>
      </c>
      <c r="G476" s="5" t="str">
        <f t="shared" si="21"/>
        <v>Okay</v>
      </c>
      <c r="H476" s="5" t="str">
        <f t="shared" si="22"/>
        <v>Okay</v>
      </c>
      <c r="I476" s="5" t="str">
        <f t="shared" si="23"/>
        <v>Okay</v>
      </c>
    </row>
    <row r="477" spans="1:9" x14ac:dyDescent="0.25">
      <c r="A477" s="4">
        <v>35</v>
      </c>
      <c r="B477" s="4">
        <v>7</v>
      </c>
      <c r="C477" s="4">
        <v>140000</v>
      </c>
      <c r="D477" s="4" t="str">
        <f>IF(OR(A477&lt;$O$3, A477&gt;$P$3), "Outlier", "Okay")</f>
        <v>Okay</v>
      </c>
      <c r="E477" s="4" t="str">
        <f>IF(OR(B477&lt;$O$4, B477&gt;$P$4), "Outlier", "Okay")</f>
        <v>Okay</v>
      </c>
      <c r="F477" s="4" t="str">
        <f>IF(OR(C477&lt;$O$5, C477&gt;$P$5), "Outlier", "Okay")</f>
        <v>Okay</v>
      </c>
      <c r="G477" s="5" t="str">
        <f t="shared" si="21"/>
        <v>Okay</v>
      </c>
      <c r="H477" s="5" t="str">
        <f t="shared" si="22"/>
        <v>Okay</v>
      </c>
      <c r="I477" s="5" t="str">
        <f t="shared" si="23"/>
        <v>Okay</v>
      </c>
    </row>
    <row r="478" spans="1:9" x14ac:dyDescent="0.25">
      <c r="A478" s="4">
        <v>62</v>
      </c>
      <c r="B478" s="4">
        <v>19</v>
      </c>
      <c r="C478" s="4">
        <v>200000</v>
      </c>
      <c r="D478" s="4" t="str">
        <f>IF(OR(A478&lt;$O$3, A478&gt;$P$3), "Outlier", "Okay")</f>
        <v>Outlier</v>
      </c>
      <c r="E478" s="4" t="str">
        <f>IF(OR(B478&lt;$O$4, B478&gt;$P$4), "Outlier", "Okay")</f>
        <v>Okay</v>
      </c>
      <c r="F478" s="4" t="str">
        <f>IF(OR(C478&lt;$O$5, C478&gt;$P$5), "Outlier", "Okay")</f>
        <v>Okay</v>
      </c>
      <c r="G478" s="5" t="str">
        <f t="shared" si="21"/>
        <v>Okay</v>
      </c>
      <c r="H478" s="5" t="str">
        <f t="shared" si="22"/>
        <v>Okay</v>
      </c>
      <c r="I478" s="5" t="str">
        <f t="shared" si="23"/>
        <v>Okay</v>
      </c>
    </row>
    <row r="479" spans="1:9" x14ac:dyDescent="0.25">
      <c r="A479" s="4">
        <v>26</v>
      </c>
      <c r="B479" s="4">
        <v>2</v>
      </c>
      <c r="C479" s="4">
        <v>70000</v>
      </c>
      <c r="D479" s="4" t="str">
        <f>IF(OR(A479&lt;$O$3, A479&gt;$P$3), "Outlier", "Okay")</f>
        <v>Okay</v>
      </c>
      <c r="E479" s="4" t="str">
        <f>IF(OR(B479&lt;$O$4, B479&gt;$P$4), "Outlier", "Okay")</f>
        <v>Okay</v>
      </c>
      <c r="F479" s="4" t="str">
        <f>IF(OR(C479&lt;$O$5, C479&gt;$P$5), "Outlier", "Okay")</f>
        <v>Okay</v>
      </c>
      <c r="G479" s="5" t="str">
        <f t="shared" si="21"/>
        <v>Okay</v>
      </c>
      <c r="H479" s="5" t="str">
        <f t="shared" si="22"/>
        <v>Okay</v>
      </c>
      <c r="I479" s="5" t="str">
        <f t="shared" si="23"/>
        <v>Okay</v>
      </c>
    </row>
    <row r="480" spans="1:9" x14ac:dyDescent="0.25">
      <c r="A480" s="4">
        <v>42</v>
      </c>
      <c r="B480" s="4">
        <v>11</v>
      </c>
      <c r="C480" s="4">
        <v>170000</v>
      </c>
      <c r="D480" s="4" t="str">
        <f>IF(OR(A480&lt;$O$3, A480&gt;$P$3), "Outlier", "Okay")</f>
        <v>Okay</v>
      </c>
      <c r="E480" s="4" t="str">
        <f>IF(OR(B480&lt;$O$4, B480&gt;$P$4), "Outlier", "Okay")</f>
        <v>Okay</v>
      </c>
      <c r="F480" s="4" t="str">
        <f>IF(OR(C480&lt;$O$5, C480&gt;$P$5), "Outlier", "Okay")</f>
        <v>Okay</v>
      </c>
      <c r="G480" s="5" t="str">
        <f t="shared" si="21"/>
        <v>Okay</v>
      </c>
      <c r="H480" s="5" t="str">
        <f t="shared" si="22"/>
        <v>Okay</v>
      </c>
      <c r="I480" s="5" t="str">
        <f t="shared" si="23"/>
        <v>Okay</v>
      </c>
    </row>
    <row r="481" spans="1:9" x14ac:dyDescent="0.25">
      <c r="A481" s="4">
        <v>41</v>
      </c>
      <c r="B481" s="4">
        <v>14</v>
      </c>
      <c r="C481" s="4">
        <v>185000</v>
      </c>
      <c r="D481" s="4" t="str">
        <f>IF(OR(A481&lt;$O$3, A481&gt;$P$3), "Outlier", "Okay")</f>
        <v>Okay</v>
      </c>
      <c r="E481" s="4" t="str">
        <f>IF(OR(B481&lt;$O$4, B481&gt;$P$4), "Outlier", "Okay")</f>
        <v>Okay</v>
      </c>
      <c r="F481" s="4" t="str">
        <f>IF(OR(C481&lt;$O$5, C481&gt;$P$5), "Outlier", "Okay")</f>
        <v>Okay</v>
      </c>
      <c r="G481" s="5" t="str">
        <f t="shared" si="21"/>
        <v>Okay</v>
      </c>
      <c r="H481" s="5" t="str">
        <f t="shared" si="22"/>
        <v>Okay</v>
      </c>
      <c r="I481" s="5" t="str">
        <f t="shared" si="23"/>
        <v>Okay</v>
      </c>
    </row>
    <row r="482" spans="1:9" x14ac:dyDescent="0.25">
      <c r="A482" s="4">
        <v>36</v>
      </c>
      <c r="B482" s="4">
        <v>8</v>
      </c>
      <c r="C482" s="4">
        <v>140000</v>
      </c>
      <c r="D482" s="4" t="str">
        <f>IF(OR(A482&lt;$O$3, A482&gt;$P$3), "Outlier", "Okay")</f>
        <v>Okay</v>
      </c>
      <c r="E482" s="4" t="str">
        <f>IF(OR(B482&lt;$O$4, B482&gt;$P$4), "Outlier", "Okay")</f>
        <v>Okay</v>
      </c>
      <c r="F482" s="4" t="str">
        <f>IF(OR(C482&lt;$O$5, C482&gt;$P$5), "Outlier", "Okay")</f>
        <v>Okay</v>
      </c>
      <c r="G482" s="5" t="str">
        <f t="shared" si="21"/>
        <v>Okay</v>
      </c>
      <c r="H482" s="5" t="str">
        <f t="shared" si="22"/>
        <v>Okay</v>
      </c>
      <c r="I482" s="5" t="str">
        <f t="shared" si="23"/>
        <v>Okay</v>
      </c>
    </row>
    <row r="483" spans="1:9" x14ac:dyDescent="0.25">
      <c r="A483" s="4">
        <v>49</v>
      </c>
      <c r="B483" s="4">
        <v>15</v>
      </c>
      <c r="C483" s="4">
        <v>185000</v>
      </c>
      <c r="D483" s="4" t="str">
        <f>IF(OR(A483&lt;$O$3, A483&gt;$P$3), "Outlier", "Okay")</f>
        <v>Okay</v>
      </c>
      <c r="E483" s="4" t="str">
        <f>IF(OR(B483&lt;$O$4, B483&gt;$P$4), "Outlier", "Okay")</f>
        <v>Okay</v>
      </c>
      <c r="F483" s="4" t="str">
        <f>IF(OR(C483&lt;$O$5, C483&gt;$P$5), "Outlier", "Okay")</f>
        <v>Okay</v>
      </c>
      <c r="G483" s="5" t="str">
        <f t="shared" si="21"/>
        <v>Okay</v>
      </c>
      <c r="H483" s="5" t="str">
        <f t="shared" si="22"/>
        <v>Okay</v>
      </c>
      <c r="I483" s="5" t="str">
        <f t="shared" si="23"/>
        <v>Okay</v>
      </c>
    </row>
    <row r="484" spans="1:9" x14ac:dyDescent="0.25">
      <c r="A484" s="4">
        <v>49</v>
      </c>
      <c r="B484" s="4">
        <v>15</v>
      </c>
      <c r="C484" s="4">
        <v>185000</v>
      </c>
      <c r="D484" s="4" t="str">
        <f>IF(OR(A484&lt;$O$3, A484&gt;$P$3), "Outlier", "Okay")</f>
        <v>Okay</v>
      </c>
      <c r="E484" s="4" t="str">
        <f>IF(OR(B484&lt;$O$4, B484&gt;$P$4), "Outlier", "Okay")</f>
        <v>Okay</v>
      </c>
      <c r="F484" s="4" t="str">
        <f>IF(OR(C484&lt;$O$5, C484&gt;$P$5), "Outlier", "Okay")</f>
        <v>Okay</v>
      </c>
      <c r="G484" s="5" t="str">
        <f t="shared" si="21"/>
        <v>Okay</v>
      </c>
      <c r="H484" s="5" t="str">
        <f t="shared" si="22"/>
        <v>Okay</v>
      </c>
      <c r="I484" s="5" t="str">
        <f t="shared" si="23"/>
        <v>Okay</v>
      </c>
    </row>
    <row r="485" spans="1:9" x14ac:dyDescent="0.25">
      <c r="A485" s="4">
        <v>47</v>
      </c>
      <c r="B485" s="4">
        <v>15</v>
      </c>
      <c r="C485" s="4">
        <v>180000</v>
      </c>
      <c r="D485" s="4" t="str">
        <f>IF(OR(A485&lt;$O$3, A485&gt;$P$3), "Outlier", "Okay")</f>
        <v>Okay</v>
      </c>
      <c r="E485" s="4" t="str">
        <f>IF(OR(B485&lt;$O$4, B485&gt;$P$4), "Outlier", "Okay")</f>
        <v>Okay</v>
      </c>
      <c r="F485" s="4" t="str">
        <f>IF(OR(C485&lt;$O$5, C485&gt;$P$5), "Outlier", "Okay")</f>
        <v>Okay</v>
      </c>
      <c r="G485" s="5" t="str">
        <f t="shared" si="21"/>
        <v>Okay</v>
      </c>
      <c r="H485" s="5" t="str">
        <f t="shared" si="22"/>
        <v>Okay</v>
      </c>
      <c r="I485" s="5" t="str">
        <f t="shared" si="23"/>
        <v>Okay</v>
      </c>
    </row>
    <row r="486" spans="1:9" x14ac:dyDescent="0.25">
      <c r="A486" s="4">
        <v>47</v>
      </c>
      <c r="B486" s="4">
        <v>14</v>
      </c>
      <c r="C486" s="4">
        <v>175000</v>
      </c>
      <c r="D486" s="4" t="str">
        <f>IF(OR(A486&lt;$O$3, A486&gt;$P$3), "Outlier", "Okay")</f>
        <v>Okay</v>
      </c>
      <c r="E486" s="4" t="str">
        <f>IF(OR(B486&lt;$O$4, B486&gt;$P$4), "Outlier", "Okay")</f>
        <v>Okay</v>
      </c>
      <c r="F486" s="4" t="str">
        <f>IF(OR(C486&lt;$O$5, C486&gt;$P$5), "Outlier", "Okay")</f>
        <v>Okay</v>
      </c>
      <c r="G486" s="5" t="str">
        <f t="shared" si="21"/>
        <v>Okay</v>
      </c>
      <c r="H486" s="5" t="str">
        <f t="shared" si="22"/>
        <v>Okay</v>
      </c>
      <c r="I486" s="5" t="str">
        <f t="shared" si="23"/>
        <v>Okay</v>
      </c>
    </row>
    <row r="487" spans="1:9" x14ac:dyDescent="0.25">
      <c r="A487" s="4">
        <v>26</v>
      </c>
      <c r="B487" s="4">
        <v>2</v>
      </c>
      <c r="C487" s="4">
        <v>70000</v>
      </c>
      <c r="D487" s="4" t="str">
        <f>IF(OR(A487&lt;$O$3, A487&gt;$P$3), "Outlier", "Okay")</f>
        <v>Okay</v>
      </c>
      <c r="E487" s="4" t="str">
        <f>IF(OR(B487&lt;$O$4, B487&gt;$P$4), "Outlier", "Okay")</f>
        <v>Okay</v>
      </c>
      <c r="F487" s="4" t="str">
        <f>IF(OR(C487&lt;$O$5, C487&gt;$P$5), "Outlier", "Okay")</f>
        <v>Okay</v>
      </c>
      <c r="G487" s="5" t="str">
        <f t="shared" si="21"/>
        <v>Okay</v>
      </c>
      <c r="H487" s="5" t="str">
        <f t="shared" si="22"/>
        <v>Okay</v>
      </c>
      <c r="I487" s="5" t="str">
        <f t="shared" si="23"/>
        <v>Okay</v>
      </c>
    </row>
    <row r="488" spans="1:9" x14ac:dyDescent="0.25">
      <c r="A488" s="4">
        <v>24</v>
      </c>
      <c r="B488" s="4">
        <v>1</v>
      </c>
      <c r="C488" s="4">
        <v>60000</v>
      </c>
      <c r="D488" s="4" t="str">
        <f>IF(OR(A488&lt;$O$3, A488&gt;$P$3), "Outlier", "Okay")</f>
        <v>Okay</v>
      </c>
      <c r="E488" s="4" t="str">
        <f>IF(OR(B488&lt;$O$4, B488&gt;$P$4), "Outlier", "Okay")</f>
        <v>Okay</v>
      </c>
      <c r="F488" s="4" t="str">
        <f>IF(OR(C488&lt;$O$5, C488&gt;$P$5), "Outlier", "Okay")</f>
        <v>Okay</v>
      </c>
      <c r="G488" s="5" t="str">
        <f t="shared" si="21"/>
        <v>Okay</v>
      </c>
      <c r="H488" s="5" t="str">
        <f t="shared" si="22"/>
        <v>Okay</v>
      </c>
      <c r="I488" s="5" t="str">
        <f t="shared" si="23"/>
        <v>Okay</v>
      </c>
    </row>
    <row r="489" spans="1:9" x14ac:dyDescent="0.25">
      <c r="A489" s="4">
        <v>62</v>
      </c>
      <c r="B489" s="4">
        <v>20</v>
      </c>
      <c r="C489" s="4">
        <v>200000</v>
      </c>
      <c r="D489" s="4" t="str">
        <f>IF(OR(A489&lt;$O$3, A489&gt;$P$3), "Outlier", "Okay")</f>
        <v>Outlier</v>
      </c>
      <c r="E489" s="4" t="str">
        <f>IF(OR(B489&lt;$O$4, B489&gt;$P$4), "Outlier", "Okay")</f>
        <v>Okay</v>
      </c>
      <c r="F489" s="4" t="str">
        <f>IF(OR(C489&lt;$O$5, C489&gt;$P$5), "Outlier", "Okay")</f>
        <v>Okay</v>
      </c>
      <c r="G489" s="5" t="str">
        <f t="shared" si="21"/>
        <v>Okay</v>
      </c>
      <c r="H489" s="5" t="str">
        <f t="shared" si="22"/>
        <v>Okay</v>
      </c>
      <c r="I489" s="5" t="str">
        <f t="shared" si="23"/>
        <v>Okay</v>
      </c>
    </row>
    <row r="490" spans="1:9" x14ac:dyDescent="0.25">
      <c r="A490" s="4">
        <v>42</v>
      </c>
      <c r="B490" s="4">
        <v>14</v>
      </c>
      <c r="C490" s="4">
        <v>170000</v>
      </c>
      <c r="D490" s="4" t="str">
        <f>IF(OR(A490&lt;$O$3, A490&gt;$P$3), "Outlier", "Okay")</f>
        <v>Okay</v>
      </c>
      <c r="E490" s="4" t="str">
        <f>IF(OR(B490&lt;$O$4, B490&gt;$P$4), "Outlier", "Okay")</f>
        <v>Okay</v>
      </c>
      <c r="F490" s="4" t="str">
        <f>IF(OR(C490&lt;$O$5, C490&gt;$P$5), "Outlier", "Okay")</f>
        <v>Okay</v>
      </c>
      <c r="G490" s="5" t="str">
        <f t="shared" si="21"/>
        <v>Okay</v>
      </c>
      <c r="H490" s="5" t="str">
        <f t="shared" si="22"/>
        <v>Okay</v>
      </c>
      <c r="I490" s="5" t="str">
        <f t="shared" si="23"/>
        <v>Okay</v>
      </c>
    </row>
    <row r="491" spans="1:9" x14ac:dyDescent="0.25">
      <c r="A491" s="4">
        <v>41</v>
      </c>
      <c r="B491" s="4">
        <v>11</v>
      </c>
      <c r="C491" s="4">
        <v>165000</v>
      </c>
      <c r="D491" s="4" t="str">
        <f>IF(OR(A491&lt;$O$3, A491&gt;$P$3), "Outlier", "Okay")</f>
        <v>Okay</v>
      </c>
      <c r="E491" s="4" t="str">
        <f>IF(OR(B491&lt;$O$4, B491&gt;$P$4), "Outlier", "Okay")</f>
        <v>Okay</v>
      </c>
      <c r="F491" s="4" t="str">
        <f>IF(OR(C491&lt;$O$5, C491&gt;$P$5), "Outlier", "Okay")</f>
        <v>Okay</v>
      </c>
      <c r="G491" s="5" t="str">
        <f t="shared" si="21"/>
        <v>Okay</v>
      </c>
      <c r="H491" s="5" t="str">
        <f t="shared" si="22"/>
        <v>Okay</v>
      </c>
      <c r="I491" s="5" t="str">
        <f t="shared" si="23"/>
        <v>Okay</v>
      </c>
    </row>
    <row r="492" spans="1:9" x14ac:dyDescent="0.25">
      <c r="A492" s="4">
        <v>23</v>
      </c>
      <c r="B492" s="4">
        <v>1</v>
      </c>
      <c r="C492" s="4">
        <v>55000</v>
      </c>
      <c r="D492" s="4" t="str">
        <f>IF(OR(A492&lt;$O$3, A492&gt;$P$3), "Outlier", "Okay")</f>
        <v>Okay</v>
      </c>
      <c r="E492" s="4" t="str">
        <f>IF(OR(B492&lt;$O$4, B492&gt;$P$4), "Outlier", "Okay")</f>
        <v>Okay</v>
      </c>
      <c r="F492" s="4" t="str">
        <f>IF(OR(C492&lt;$O$5, C492&gt;$P$5), "Outlier", "Okay")</f>
        <v>Okay</v>
      </c>
      <c r="G492" s="5" t="str">
        <f t="shared" si="21"/>
        <v>Okay</v>
      </c>
      <c r="H492" s="5" t="str">
        <f t="shared" si="22"/>
        <v>Okay</v>
      </c>
      <c r="I492" s="5" t="str">
        <f t="shared" si="23"/>
        <v>Okay</v>
      </c>
    </row>
    <row r="493" spans="1:9" x14ac:dyDescent="0.25">
      <c r="A493" s="4">
        <v>55</v>
      </c>
      <c r="B493" s="4">
        <v>17</v>
      </c>
      <c r="C493" s="4">
        <v>190000</v>
      </c>
      <c r="D493" s="4" t="str">
        <f>IF(OR(A493&lt;$O$3, A493&gt;$P$3), "Outlier", "Okay")</f>
        <v>Okay</v>
      </c>
      <c r="E493" s="4" t="str">
        <f>IF(OR(B493&lt;$O$4, B493&gt;$P$4), "Outlier", "Okay")</f>
        <v>Okay</v>
      </c>
      <c r="F493" s="4" t="str">
        <f>IF(OR(C493&lt;$O$5, C493&gt;$P$5), "Outlier", "Okay")</f>
        <v>Okay</v>
      </c>
      <c r="G493" s="5" t="str">
        <f t="shared" si="21"/>
        <v>Okay</v>
      </c>
      <c r="H493" s="5" t="str">
        <f t="shared" si="22"/>
        <v>Okay</v>
      </c>
      <c r="I493" s="5" t="str">
        <f t="shared" si="23"/>
        <v>Okay</v>
      </c>
    </row>
    <row r="494" spans="1:9" x14ac:dyDescent="0.25">
      <c r="A494" s="4">
        <v>33</v>
      </c>
      <c r="B494" s="4">
        <v>5</v>
      </c>
      <c r="C494" s="4">
        <v>105000</v>
      </c>
      <c r="D494" s="4" t="str">
        <f>IF(OR(A494&lt;$O$3, A494&gt;$P$3), "Outlier", "Okay")</f>
        <v>Okay</v>
      </c>
      <c r="E494" s="4" t="str">
        <f>IF(OR(B494&lt;$O$4, B494&gt;$P$4), "Outlier", "Okay")</f>
        <v>Okay</v>
      </c>
      <c r="F494" s="4" t="str">
        <f>IF(OR(C494&lt;$O$5, C494&gt;$P$5), "Outlier", "Okay")</f>
        <v>Okay</v>
      </c>
      <c r="G494" s="5" t="str">
        <f t="shared" si="21"/>
        <v>Okay</v>
      </c>
      <c r="H494" s="5" t="str">
        <f t="shared" si="22"/>
        <v>Okay</v>
      </c>
      <c r="I494" s="5" t="str">
        <f t="shared" si="23"/>
        <v>Okay</v>
      </c>
    </row>
    <row r="495" spans="1:9" x14ac:dyDescent="0.25">
      <c r="A495" s="4">
        <v>31</v>
      </c>
      <c r="B495" s="4">
        <v>6</v>
      </c>
      <c r="C495" s="4">
        <v>130000</v>
      </c>
      <c r="D495" s="4" t="str">
        <f>IF(OR(A495&lt;$O$3, A495&gt;$P$3), "Outlier", "Okay")</f>
        <v>Okay</v>
      </c>
      <c r="E495" s="4" t="str">
        <f>IF(OR(B495&lt;$O$4, B495&gt;$P$4), "Outlier", "Okay")</f>
        <v>Okay</v>
      </c>
      <c r="F495" s="4" t="str">
        <f>IF(OR(C495&lt;$O$5, C495&gt;$P$5), "Outlier", "Okay")</f>
        <v>Okay</v>
      </c>
      <c r="G495" s="5" t="str">
        <f t="shared" si="21"/>
        <v>Okay</v>
      </c>
      <c r="H495" s="5" t="str">
        <f t="shared" si="22"/>
        <v>Okay</v>
      </c>
      <c r="I495" s="5" t="str">
        <f t="shared" si="23"/>
        <v>Okay</v>
      </c>
    </row>
    <row r="496" spans="1:9" x14ac:dyDescent="0.25">
      <c r="A496" s="4">
        <v>50</v>
      </c>
      <c r="B496" s="4">
        <v>16</v>
      </c>
      <c r="C496" s="4">
        <v>185000</v>
      </c>
      <c r="D496" s="4" t="str">
        <f>IF(OR(A496&lt;$O$3, A496&gt;$P$3), "Outlier", "Okay")</f>
        <v>Okay</v>
      </c>
      <c r="E496" s="4" t="str">
        <f>IF(OR(B496&lt;$O$4, B496&gt;$P$4), "Outlier", "Okay")</f>
        <v>Okay</v>
      </c>
      <c r="F496" s="4" t="str">
        <f>IF(OR(C496&lt;$O$5, C496&gt;$P$5), "Outlier", "Okay")</f>
        <v>Okay</v>
      </c>
      <c r="G496" s="5" t="str">
        <f t="shared" si="21"/>
        <v>Okay</v>
      </c>
      <c r="H496" s="5" t="str">
        <f t="shared" si="22"/>
        <v>Okay</v>
      </c>
      <c r="I496" s="5" t="str">
        <f t="shared" si="23"/>
        <v>Okay</v>
      </c>
    </row>
    <row r="497" spans="1:9" x14ac:dyDescent="0.25">
      <c r="A497" s="4">
        <v>24</v>
      </c>
      <c r="B497" s="4">
        <v>1</v>
      </c>
      <c r="C497" s="4">
        <v>60000</v>
      </c>
      <c r="D497" s="4" t="str">
        <f>IF(OR(A497&lt;$O$3, A497&gt;$P$3), "Outlier", "Okay")</f>
        <v>Okay</v>
      </c>
      <c r="E497" s="4" t="str">
        <f>IF(OR(B497&lt;$O$4, B497&gt;$P$4), "Outlier", "Okay")</f>
        <v>Okay</v>
      </c>
      <c r="F497" s="4" t="str">
        <f>IF(OR(C497&lt;$O$5, C497&gt;$P$5), "Outlier", "Okay")</f>
        <v>Okay</v>
      </c>
      <c r="G497" s="5" t="str">
        <f t="shared" si="21"/>
        <v>Okay</v>
      </c>
      <c r="H497" s="5" t="str">
        <f t="shared" si="22"/>
        <v>Okay</v>
      </c>
      <c r="I497" s="5" t="str">
        <f t="shared" si="23"/>
        <v>Okay</v>
      </c>
    </row>
    <row r="498" spans="1:9" x14ac:dyDescent="0.25">
      <c r="A498" s="4">
        <v>56</v>
      </c>
      <c r="B498" s="4">
        <v>17</v>
      </c>
      <c r="C498" s="4">
        <v>195000</v>
      </c>
      <c r="D498" s="4" t="str">
        <f>IF(OR(A498&lt;$O$3, A498&gt;$P$3), "Outlier", "Okay")</f>
        <v>Okay</v>
      </c>
      <c r="E498" s="4" t="str">
        <f>IF(OR(B498&lt;$O$4, B498&gt;$P$4), "Outlier", "Okay")</f>
        <v>Okay</v>
      </c>
      <c r="F498" s="4" t="str">
        <f>IF(OR(C498&lt;$O$5, C498&gt;$P$5), "Outlier", "Okay")</f>
        <v>Okay</v>
      </c>
      <c r="G498" s="5" t="str">
        <f t="shared" si="21"/>
        <v>Okay</v>
      </c>
      <c r="H498" s="5" t="str">
        <f t="shared" si="22"/>
        <v>Okay</v>
      </c>
      <c r="I498" s="5" t="str">
        <f t="shared" si="23"/>
        <v>Okay</v>
      </c>
    </row>
    <row r="499" spans="1:9" x14ac:dyDescent="0.25">
      <c r="A499" s="4">
        <v>24</v>
      </c>
      <c r="B499" s="4">
        <v>1</v>
      </c>
      <c r="C499" s="4">
        <v>60000</v>
      </c>
      <c r="D499" s="4" t="str">
        <f>IF(OR(A499&lt;$O$3, A499&gt;$P$3), "Outlier", "Okay")</f>
        <v>Okay</v>
      </c>
      <c r="E499" s="4" t="str">
        <f>IF(OR(B499&lt;$O$4, B499&gt;$P$4), "Outlier", "Okay")</f>
        <v>Okay</v>
      </c>
      <c r="F499" s="4" t="str">
        <f>IF(OR(C499&lt;$O$5, C499&gt;$P$5), "Outlier", "Okay")</f>
        <v>Okay</v>
      </c>
      <c r="G499" s="5" t="str">
        <f t="shared" si="21"/>
        <v>Okay</v>
      </c>
      <c r="H499" s="5" t="str">
        <f t="shared" si="22"/>
        <v>Okay</v>
      </c>
      <c r="I499" s="5" t="str">
        <f t="shared" si="23"/>
        <v>Okay</v>
      </c>
    </row>
    <row r="500" spans="1:9" x14ac:dyDescent="0.25">
      <c r="A500" s="4">
        <v>37</v>
      </c>
      <c r="B500" s="4">
        <v>8</v>
      </c>
      <c r="C500" s="4">
        <v>150000</v>
      </c>
      <c r="D500" s="4" t="str">
        <f>IF(OR(A500&lt;$O$3, A500&gt;$P$3), "Outlier", "Okay")</f>
        <v>Okay</v>
      </c>
      <c r="E500" s="4" t="str">
        <f>IF(OR(B500&lt;$O$4, B500&gt;$P$4), "Outlier", "Okay")</f>
        <v>Okay</v>
      </c>
      <c r="F500" s="4" t="str">
        <f>IF(OR(C500&lt;$O$5, C500&gt;$P$5), "Outlier", "Okay")</f>
        <v>Okay</v>
      </c>
      <c r="G500" s="5" t="str">
        <f t="shared" si="21"/>
        <v>Okay</v>
      </c>
      <c r="H500" s="5" t="str">
        <f t="shared" si="22"/>
        <v>Okay</v>
      </c>
      <c r="I500" s="5" t="str">
        <f t="shared" si="23"/>
        <v>Okay</v>
      </c>
    </row>
    <row r="501" spans="1:9" x14ac:dyDescent="0.25">
      <c r="A501" s="4">
        <v>43</v>
      </c>
      <c r="B501" s="4">
        <v>13</v>
      </c>
      <c r="C501" s="4">
        <v>180000</v>
      </c>
      <c r="D501" s="4" t="str">
        <f>IF(OR(A501&lt;$O$3, A501&gt;$P$3), "Outlier", "Okay")</f>
        <v>Okay</v>
      </c>
      <c r="E501" s="4" t="str">
        <f>IF(OR(B501&lt;$O$4, B501&gt;$P$4), "Outlier", "Okay")</f>
        <v>Okay</v>
      </c>
      <c r="F501" s="4" t="str">
        <f>IF(OR(C501&lt;$O$5, C501&gt;$P$5), "Outlier", "Okay")</f>
        <v>Okay</v>
      </c>
      <c r="G501" s="5" t="str">
        <f t="shared" si="21"/>
        <v>Okay</v>
      </c>
      <c r="H501" s="5" t="str">
        <f t="shared" si="22"/>
        <v>Okay</v>
      </c>
      <c r="I501" s="5" t="str">
        <f t="shared" si="23"/>
        <v>Okay</v>
      </c>
    </row>
    <row r="502" spans="1:9" x14ac:dyDescent="0.25">
      <c r="A502" s="4">
        <v>34</v>
      </c>
      <c r="B502" s="4">
        <v>6</v>
      </c>
      <c r="C502" s="4">
        <v>125000</v>
      </c>
      <c r="D502" s="4" t="str">
        <f>IF(OR(A502&lt;$O$3, A502&gt;$P$3), "Outlier", "Okay")</f>
        <v>Okay</v>
      </c>
      <c r="E502" s="4" t="str">
        <f>IF(OR(B502&lt;$O$4, B502&gt;$P$4), "Outlier", "Okay")</f>
        <v>Okay</v>
      </c>
      <c r="F502" s="4" t="str">
        <f>IF(OR(C502&lt;$O$5, C502&gt;$P$5), "Outlier", "Okay")</f>
        <v>Okay</v>
      </c>
      <c r="G502" s="5" t="str">
        <f t="shared" si="21"/>
        <v>Okay</v>
      </c>
      <c r="H502" s="5" t="str">
        <f t="shared" si="22"/>
        <v>Okay</v>
      </c>
      <c r="I502" s="5" t="str">
        <f t="shared" si="23"/>
        <v>Okay</v>
      </c>
    </row>
    <row r="503" spans="1:9" x14ac:dyDescent="0.25">
      <c r="A503" s="4">
        <v>45</v>
      </c>
      <c r="B503" s="4">
        <v>15</v>
      </c>
      <c r="C503" s="4">
        <v>185000</v>
      </c>
      <c r="D503" s="4" t="str">
        <f>IF(OR(A503&lt;$O$3, A503&gt;$P$3), "Outlier", "Okay")</f>
        <v>Okay</v>
      </c>
      <c r="E503" s="4" t="str">
        <f>IF(OR(B503&lt;$O$4, B503&gt;$P$4), "Outlier", "Okay")</f>
        <v>Okay</v>
      </c>
      <c r="F503" s="4" t="str">
        <f>IF(OR(C503&lt;$O$5, C503&gt;$P$5), "Outlier", "Okay")</f>
        <v>Okay</v>
      </c>
      <c r="G503" s="5" t="str">
        <f t="shared" si="21"/>
        <v>Okay</v>
      </c>
      <c r="H503" s="5" t="str">
        <f t="shared" si="22"/>
        <v>Okay</v>
      </c>
      <c r="I503" s="5" t="str">
        <f t="shared" si="23"/>
        <v>Okay</v>
      </c>
    </row>
    <row r="504" spans="1:9" x14ac:dyDescent="0.25">
      <c r="A504" s="4">
        <v>29</v>
      </c>
      <c r="B504" s="4">
        <v>3</v>
      </c>
      <c r="C504" s="4">
        <v>90000</v>
      </c>
      <c r="D504" s="4" t="str">
        <f>IF(OR(A504&lt;$O$3, A504&gt;$P$3), "Outlier", "Okay")</f>
        <v>Okay</v>
      </c>
      <c r="E504" s="4" t="str">
        <f>IF(OR(B504&lt;$O$4, B504&gt;$P$4), "Outlier", "Okay")</f>
        <v>Okay</v>
      </c>
      <c r="F504" s="4" t="str">
        <f>IF(OR(C504&lt;$O$5, C504&gt;$P$5), "Outlier", "Okay")</f>
        <v>Okay</v>
      </c>
      <c r="G504" s="5" t="str">
        <f t="shared" si="21"/>
        <v>Okay</v>
      </c>
      <c r="H504" s="5" t="str">
        <f t="shared" si="22"/>
        <v>Okay</v>
      </c>
      <c r="I504" s="5" t="str">
        <f t="shared" si="23"/>
        <v>Okay</v>
      </c>
    </row>
    <row r="505" spans="1:9" x14ac:dyDescent="0.25">
      <c r="A505" s="4">
        <v>29</v>
      </c>
      <c r="B505" s="4">
        <v>3</v>
      </c>
      <c r="C505" s="4">
        <v>80000</v>
      </c>
      <c r="D505" s="4" t="str">
        <f>IF(OR(A505&lt;$O$3, A505&gt;$P$3), "Outlier", "Okay")</f>
        <v>Okay</v>
      </c>
      <c r="E505" s="4" t="str">
        <f>IF(OR(B505&lt;$O$4, B505&gt;$P$4), "Outlier", "Okay")</f>
        <v>Okay</v>
      </c>
      <c r="F505" s="4" t="str">
        <f>IF(OR(C505&lt;$O$5, C505&gt;$P$5), "Outlier", "Okay")</f>
        <v>Okay</v>
      </c>
      <c r="G505" s="5" t="str">
        <f t="shared" si="21"/>
        <v>Okay</v>
      </c>
      <c r="H505" s="5" t="str">
        <f t="shared" si="22"/>
        <v>Okay</v>
      </c>
      <c r="I505" s="5" t="str">
        <f t="shared" si="23"/>
        <v>Okay</v>
      </c>
    </row>
    <row r="506" spans="1:9" x14ac:dyDescent="0.25">
      <c r="A506" s="4">
        <v>29</v>
      </c>
      <c r="B506" s="4">
        <v>3</v>
      </c>
      <c r="C506" s="4">
        <v>85000</v>
      </c>
      <c r="D506" s="4" t="str">
        <f>IF(OR(A506&lt;$O$3, A506&gt;$P$3), "Outlier", "Okay")</f>
        <v>Okay</v>
      </c>
      <c r="E506" s="4" t="str">
        <f>IF(OR(B506&lt;$O$4, B506&gt;$P$4), "Outlier", "Okay")</f>
        <v>Okay</v>
      </c>
      <c r="F506" s="4" t="str">
        <f>IF(OR(C506&lt;$O$5, C506&gt;$P$5), "Outlier", "Okay")</f>
        <v>Okay</v>
      </c>
      <c r="G506" s="5" t="str">
        <f t="shared" si="21"/>
        <v>Okay</v>
      </c>
      <c r="H506" s="5" t="str">
        <f t="shared" si="22"/>
        <v>Okay</v>
      </c>
      <c r="I506" s="5" t="str">
        <f t="shared" si="23"/>
        <v>Okay</v>
      </c>
    </row>
    <row r="507" spans="1:9" x14ac:dyDescent="0.25">
      <c r="A507" s="4">
        <v>48</v>
      </c>
      <c r="B507" s="4">
        <v>16</v>
      </c>
      <c r="C507" s="4">
        <v>190000</v>
      </c>
      <c r="D507" s="4" t="str">
        <f>IF(OR(A507&lt;$O$3, A507&gt;$P$3), "Outlier", "Okay")</f>
        <v>Okay</v>
      </c>
      <c r="E507" s="4" t="str">
        <f>IF(OR(B507&lt;$O$4, B507&gt;$P$4), "Outlier", "Okay")</f>
        <v>Okay</v>
      </c>
      <c r="F507" s="4" t="str">
        <f>IF(OR(C507&lt;$O$5, C507&gt;$P$5), "Outlier", "Okay")</f>
        <v>Okay</v>
      </c>
      <c r="G507" s="5" t="str">
        <f t="shared" si="21"/>
        <v>Okay</v>
      </c>
      <c r="H507" s="5" t="str">
        <f t="shared" si="22"/>
        <v>Okay</v>
      </c>
      <c r="I507" s="5" t="str">
        <f t="shared" si="23"/>
        <v>Okay</v>
      </c>
    </row>
    <row r="508" spans="1:9" x14ac:dyDescent="0.25">
      <c r="A508" s="4">
        <v>43</v>
      </c>
      <c r="B508" s="4">
        <v>11</v>
      </c>
      <c r="C508" s="4">
        <v>160000</v>
      </c>
      <c r="D508" s="4" t="str">
        <f>IF(OR(A508&lt;$O$3, A508&gt;$P$3), "Outlier", "Okay")</f>
        <v>Okay</v>
      </c>
      <c r="E508" s="4" t="str">
        <f>IF(OR(B508&lt;$O$4, B508&gt;$P$4), "Outlier", "Okay")</f>
        <v>Okay</v>
      </c>
      <c r="F508" s="4" t="str">
        <f>IF(OR(C508&lt;$O$5, C508&gt;$P$5), "Outlier", "Okay")</f>
        <v>Okay</v>
      </c>
      <c r="G508" s="5" t="str">
        <f t="shared" si="21"/>
        <v>Okay</v>
      </c>
      <c r="H508" s="5" t="str">
        <f t="shared" si="22"/>
        <v>Okay</v>
      </c>
      <c r="I508" s="5" t="str">
        <f t="shared" si="23"/>
        <v>Okay</v>
      </c>
    </row>
    <row r="509" spans="1:9" x14ac:dyDescent="0.25">
      <c r="A509" s="4">
        <v>54</v>
      </c>
      <c r="B509" s="4">
        <v>17</v>
      </c>
      <c r="C509" s="4">
        <v>195000</v>
      </c>
      <c r="D509" s="4" t="str">
        <f>IF(OR(A509&lt;$O$3, A509&gt;$P$3), "Outlier", "Okay")</f>
        <v>Okay</v>
      </c>
      <c r="E509" s="4" t="str">
        <f>IF(OR(B509&lt;$O$4, B509&gt;$P$4), "Outlier", "Okay")</f>
        <v>Okay</v>
      </c>
      <c r="F509" s="4" t="str">
        <f>IF(OR(C509&lt;$O$5, C509&gt;$P$5), "Outlier", "Okay")</f>
        <v>Okay</v>
      </c>
      <c r="G509" s="5" t="str">
        <f t="shared" si="21"/>
        <v>Okay</v>
      </c>
      <c r="H509" s="5" t="str">
        <f t="shared" si="22"/>
        <v>Okay</v>
      </c>
      <c r="I509" s="5" t="str">
        <f t="shared" si="23"/>
        <v>Okay</v>
      </c>
    </row>
    <row r="510" spans="1:9" x14ac:dyDescent="0.25">
      <c r="A510" s="4">
        <v>60</v>
      </c>
      <c r="B510" s="4">
        <v>18</v>
      </c>
      <c r="C510" s="4">
        <v>195000</v>
      </c>
      <c r="D510" s="4" t="str">
        <f>IF(OR(A510&lt;$O$3, A510&gt;$P$3), "Outlier", "Okay")</f>
        <v>Outlier</v>
      </c>
      <c r="E510" s="4" t="str">
        <f>IF(OR(B510&lt;$O$4, B510&gt;$P$4), "Outlier", "Okay")</f>
        <v>Okay</v>
      </c>
      <c r="F510" s="4" t="str">
        <f>IF(OR(C510&lt;$O$5, C510&gt;$P$5), "Outlier", "Okay")</f>
        <v>Okay</v>
      </c>
      <c r="G510" s="5" t="str">
        <f t="shared" si="21"/>
        <v>Okay</v>
      </c>
      <c r="H510" s="5" t="str">
        <f t="shared" si="22"/>
        <v>Okay</v>
      </c>
      <c r="I510" s="5" t="str">
        <f t="shared" si="23"/>
        <v>Okay</v>
      </c>
    </row>
    <row r="511" spans="1:9" x14ac:dyDescent="0.25">
      <c r="A511" s="4">
        <v>54</v>
      </c>
      <c r="B511" s="4">
        <v>14</v>
      </c>
      <c r="C511" s="4">
        <v>190000</v>
      </c>
      <c r="D511" s="4" t="str">
        <f>IF(OR(A511&lt;$O$3, A511&gt;$P$3), "Outlier", "Okay")</f>
        <v>Okay</v>
      </c>
      <c r="E511" s="4" t="str">
        <f>IF(OR(B511&lt;$O$4, B511&gt;$P$4), "Outlier", "Okay")</f>
        <v>Okay</v>
      </c>
      <c r="F511" s="4" t="str">
        <f>IF(OR(C511&lt;$O$5, C511&gt;$P$5), "Outlier", "Okay")</f>
        <v>Okay</v>
      </c>
      <c r="G511" s="5" t="str">
        <f t="shared" si="21"/>
        <v>Okay</v>
      </c>
      <c r="H511" s="5" t="str">
        <f t="shared" si="22"/>
        <v>Okay</v>
      </c>
      <c r="I511" s="5" t="str">
        <f t="shared" si="23"/>
        <v>Okay</v>
      </c>
    </row>
    <row r="512" spans="1:9" x14ac:dyDescent="0.25">
      <c r="A512" s="4">
        <v>27</v>
      </c>
      <c r="B512" s="4">
        <v>3</v>
      </c>
      <c r="C512" s="4">
        <v>95000</v>
      </c>
      <c r="D512" s="4" t="str">
        <f>IF(OR(A512&lt;$O$3, A512&gt;$P$3), "Outlier", "Okay")</f>
        <v>Okay</v>
      </c>
      <c r="E512" s="4" t="str">
        <f>IF(OR(B512&lt;$O$4, B512&gt;$P$4), "Outlier", "Okay")</f>
        <v>Okay</v>
      </c>
      <c r="F512" s="4" t="str">
        <f>IF(OR(C512&lt;$O$5, C512&gt;$P$5), "Outlier", "Okay")</f>
        <v>Okay</v>
      </c>
      <c r="G512" s="5" t="str">
        <f t="shared" si="21"/>
        <v>Okay</v>
      </c>
      <c r="H512" s="5" t="str">
        <f t="shared" si="22"/>
        <v>Okay</v>
      </c>
      <c r="I512" s="5" t="str">
        <f t="shared" si="23"/>
        <v>Okay</v>
      </c>
    </row>
    <row r="513" spans="1:9" x14ac:dyDescent="0.25">
      <c r="A513" s="4">
        <v>23</v>
      </c>
      <c r="B513" s="4">
        <v>1</v>
      </c>
      <c r="C513" s="4">
        <v>55000</v>
      </c>
      <c r="D513" s="4" t="str">
        <f>IF(OR(A513&lt;$O$3, A513&gt;$P$3), "Outlier", "Okay")</f>
        <v>Okay</v>
      </c>
      <c r="E513" s="4" t="str">
        <f>IF(OR(B513&lt;$O$4, B513&gt;$P$4), "Outlier", "Okay")</f>
        <v>Okay</v>
      </c>
      <c r="F513" s="4" t="str">
        <f>IF(OR(C513&lt;$O$5, C513&gt;$P$5), "Outlier", "Okay")</f>
        <v>Okay</v>
      </c>
      <c r="G513" s="5" t="str">
        <f t="shared" si="21"/>
        <v>Okay</v>
      </c>
      <c r="H513" s="5" t="str">
        <f t="shared" si="22"/>
        <v>Okay</v>
      </c>
      <c r="I513" s="5" t="str">
        <f t="shared" si="23"/>
        <v>Okay</v>
      </c>
    </row>
    <row r="514" spans="1:9" x14ac:dyDescent="0.25">
      <c r="A514" s="4">
        <v>45</v>
      </c>
      <c r="B514" s="4">
        <v>13</v>
      </c>
      <c r="C514" s="4">
        <v>185000</v>
      </c>
      <c r="D514" s="4" t="str">
        <f>IF(OR(A514&lt;$O$3, A514&gt;$P$3), "Outlier", "Okay")</f>
        <v>Okay</v>
      </c>
      <c r="E514" s="4" t="str">
        <f>IF(OR(B514&lt;$O$4, B514&gt;$P$4), "Outlier", "Okay")</f>
        <v>Okay</v>
      </c>
      <c r="F514" s="4" t="str">
        <f>IF(OR(C514&lt;$O$5, C514&gt;$P$5), "Outlier", "Okay")</f>
        <v>Okay</v>
      </c>
      <c r="G514" s="5" t="str">
        <f t="shared" ref="G514:G577" si="24">IF(B514&gt;A514, "Inconsistent", "Okay")</f>
        <v>Okay</v>
      </c>
      <c r="H514" s="5" t="str">
        <f t="shared" ref="H514:H577" si="25">IF(A514&lt;18, "Inconsistent", "Okay")</f>
        <v>Okay</v>
      </c>
      <c r="I514" s="5" t="str">
        <f t="shared" ref="I514:I577" si="26">IF(B514&lt;0,"Inconsistent", "Okay")</f>
        <v>Okay</v>
      </c>
    </row>
    <row r="515" spans="1:9" x14ac:dyDescent="0.25">
      <c r="A515" s="4">
        <v>32</v>
      </c>
      <c r="B515" s="4">
        <v>5</v>
      </c>
      <c r="C515" s="4">
        <v>120000</v>
      </c>
      <c r="D515" s="4" t="str">
        <f>IF(OR(A515&lt;$O$3, A515&gt;$P$3), "Outlier", "Okay")</f>
        <v>Okay</v>
      </c>
      <c r="E515" s="4" t="str">
        <f>IF(OR(B515&lt;$O$4, B515&gt;$P$4), "Outlier", "Okay")</f>
        <v>Okay</v>
      </c>
      <c r="F515" s="4" t="str">
        <f>IF(OR(C515&lt;$O$5, C515&gt;$P$5), "Outlier", "Okay")</f>
        <v>Okay</v>
      </c>
      <c r="G515" s="5" t="str">
        <f t="shared" si="24"/>
        <v>Okay</v>
      </c>
      <c r="H515" s="5" t="str">
        <f t="shared" si="25"/>
        <v>Okay</v>
      </c>
      <c r="I515" s="5" t="str">
        <f t="shared" si="26"/>
        <v>Okay</v>
      </c>
    </row>
    <row r="516" spans="1:9" x14ac:dyDescent="0.25">
      <c r="A516" s="4">
        <v>57</v>
      </c>
      <c r="B516" s="4">
        <v>16</v>
      </c>
      <c r="C516" s="4">
        <v>195000</v>
      </c>
      <c r="D516" s="4" t="str">
        <f>IF(OR(A516&lt;$O$3, A516&gt;$P$3), "Outlier", "Okay")</f>
        <v>Okay</v>
      </c>
      <c r="E516" s="4" t="str">
        <f>IF(OR(B516&lt;$O$4, B516&gt;$P$4), "Outlier", "Okay")</f>
        <v>Okay</v>
      </c>
      <c r="F516" s="4" t="str">
        <f>IF(OR(C516&lt;$O$5, C516&gt;$P$5), "Outlier", "Okay")</f>
        <v>Okay</v>
      </c>
      <c r="G516" s="5" t="str">
        <f t="shared" si="24"/>
        <v>Okay</v>
      </c>
      <c r="H516" s="5" t="str">
        <f t="shared" si="25"/>
        <v>Okay</v>
      </c>
      <c r="I516" s="5" t="str">
        <f t="shared" si="26"/>
        <v>Okay</v>
      </c>
    </row>
    <row r="517" spans="1:9" x14ac:dyDescent="0.25">
      <c r="A517" s="4">
        <v>47</v>
      </c>
      <c r="B517" s="4">
        <v>14</v>
      </c>
      <c r="C517" s="4">
        <v>175000</v>
      </c>
      <c r="D517" s="4" t="str">
        <f>IF(OR(A517&lt;$O$3, A517&gt;$P$3), "Outlier", "Okay")</f>
        <v>Okay</v>
      </c>
      <c r="E517" s="4" t="str">
        <f>IF(OR(B517&lt;$O$4, B517&gt;$P$4), "Outlier", "Okay")</f>
        <v>Okay</v>
      </c>
      <c r="F517" s="4" t="str">
        <f>IF(OR(C517&lt;$O$5, C517&gt;$P$5), "Outlier", "Okay")</f>
        <v>Okay</v>
      </c>
      <c r="G517" s="5" t="str">
        <f t="shared" si="24"/>
        <v>Okay</v>
      </c>
      <c r="H517" s="5" t="str">
        <f t="shared" si="25"/>
        <v>Okay</v>
      </c>
      <c r="I517" s="5" t="str">
        <f t="shared" si="26"/>
        <v>Okay</v>
      </c>
    </row>
    <row r="518" spans="1:9" x14ac:dyDescent="0.25">
      <c r="A518" s="4">
        <v>25</v>
      </c>
      <c r="B518" s="4">
        <v>2</v>
      </c>
      <c r="C518" s="4">
        <v>75000</v>
      </c>
      <c r="D518" s="4" t="str">
        <f>IF(OR(A518&lt;$O$3, A518&gt;$P$3), "Outlier", "Okay")</f>
        <v>Okay</v>
      </c>
      <c r="E518" s="4" t="str">
        <f>IF(OR(B518&lt;$O$4, B518&gt;$P$4), "Outlier", "Okay")</f>
        <v>Okay</v>
      </c>
      <c r="F518" s="4" t="str">
        <f>IF(OR(C518&lt;$O$5, C518&gt;$P$5), "Outlier", "Okay")</f>
        <v>Okay</v>
      </c>
      <c r="G518" s="5" t="str">
        <f t="shared" si="24"/>
        <v>Okay</v>
      </c>
      <c r="H518" s="5" t="str">
        <f t="shared" si="25"/>
        <v>Okay</v>
      </c>
      <c r="I518" s="5" t="str">
        <f t="shared" si="26"/>
        <v>Okay</v>
      </c>
    </row>
    <row r="519" spans="1:9" x14ac:dyDescent="0.25">
      <c r="A519" s="4">
        <v>58</v>
      </c>
      <c r="B519" s="4">
        <v>17</v>
      </c>
      <c r="C519" s="4">
        <v>200000</v>
      </c>
      <c r="D519" s="4" t="str">
        <f>IF(OR(A519&lt;$O$3, A519&gt;$P$3), "Outlier", "Okay")</f>
        <v>Okay</v>
      </c>
      <c r="E519" s="4" t="str">
        <f>IF(OR(B519&lt;$O$4, B519&gt;$P$4), "Outlier", "Okay")</f>
        <v>Okay</v>
      </c>
      <c r="F519" s="4" t="str">
        <f>IF(OR(C519&lt;$O$5, C519&gt;$P$5), "Outlier", "Okay")</f>
        <v>Okay</v>
      </c>
      <c r="G519" s="5" t="str">
        <f t="shared" si="24"/>
        <v>Okay</v>
      </c>
      <c r="H519" s="5" t="str">
        <f t="shared" si="25"/>
        <v>Okay</v>
      </c>
      <c r="I519" s="5" t="str">
        <f t="shared" si="26"/>
        <v>Okay</v>
      </c>
    </row>
    <row r="520" spans="1:9" x14ac:dyDescent="0.25">
      <c r="A520" s="4">
        <v>41</v>
      </c>
      <c r="B520" s="4">
        <v>12</v>
      </c>
      <c r="C520" s="4">
        <v>160000</v>
      </c>
      <c r="D520" s="4" t="str">
        <f>IF(OR(A520&lt;$O$3, A520&gt;$P$3), "Outlier", "Okay")</f>
        <v>Okay</v>
      </c>
      <c r="E520" s="4" t="str">
        <f>IF(OR(B520&lt;$O$4, B520&gt;$P$4), "Outlier", "Okay")</f>
        <v>Okay</v>
      </c>
      <c r="F520" s="4" t="str">
        <f>IF(OR(C520&lt;$O$5, C520&gt;$P$5), "Outlier", "Okay")</f>
        <v>Okay</v>
      </c>
      <c r="G520" s="5" t="str">
        <f t="shared" si="24"/>
        <v>Okay</v>
      </c>
      <c r="H520" s="5" t="str">
        <f t="shared" si="25"/>
        <v>Okay</v>
      </c>
      <c r="I520" s="5" t="str">
        <f t="shared" si="26"/>
        <v>Okay</v>
      </c>
    </row>
    <row r="521" spans="1:9" x14ac:dyDescent="0.25">
      <c r="A521" s="4">
        <v>41</v>
      </c>
      <c r="B521" s="4">
        <v>12</v>
      </c>
      <c r="C521" s="4">
        <v>175000</v>
      </c>
      <c r="D521" s="4" t="str">
        <f>IF(OR(A521&lt;$O$3, A521&gt;$P$3), "Outlier", "Okay")</f>
        <v>Okay</v>
      </c>
      <c r="E521" s="4" t="str">
        <f>IF(OR(B521&lt;$O$4, B521&gt;$P$4), "Outlier", "Okay")</f>
        <v>Okay</v>
      </c>
      <c r="F521" s="4" t="str">
        <f>IF(OR(C521&lt;$O$5, C521&gt;$P$5), "Outlier", "Okay")</f>
        <v>Okay</v>
      </c>
      <c r="G521" s="5" t="str">
        <f t="shared" si="24"/>
        <v>Okay</v>
      </c>
      <c r="H521" s="5" t="str">
        <f t="shared" si="25"/>
        <v>Okay</v>
      </c>
      <c r="I521" s="5" t="str">
        <f t="shared" si="26"/>
        <v>Okay</v>
      </c>
    </row>
    <row r="522" spans="1:9" x14ac:dyDescent="0.25">
      <c r="A522" s="4">
        <v>47</v>
      </c>
      <c r="B522" s="4">
        <v>15</v>
      </c>
      <c r="C522" s="4">
        <v>180000</v>
      </c>
      <c r="D522" s="4" t="str">
        <f>IF(OR(A522&lt;$O$3, A522&gt;$P$3), "Outlier", "Okay")</f>
        <v>Okay</v>
      </c>
      <c r="E522" s="4" t="str">
        <f>IF(OR(B522&lt;$O$4, B522&gt;$P$4), "Outlier", "Okay")</f>
        <v>Okay</v>
      </c>
      <c r="F522" s="4" t="str">
        <f>IF(OR(C522&lt;$O$5, C522&gt;$P$5), "Outlier", "Okay")</f>
        <v>Okay</v>
      </c>
      <c r="G522" s="5" t="str">
        <f t="shared" si="24"/>
        <v>Okay</v>
      </c>
      <c r="H522" s="5" t="str">
        <f t="shared" si="25"/>
        <v>Okay</v>
      </c>
      <c r="I522" s="5" t="str">
        <f t="shared" si="26"/>
        <v>Okay</v>
      </c>
    </row>
    <row r="523" spans="1:9" x14ac:dyDescent="0.25">
      <c r="A523" s="4">
        <v>32</v>
      </c>
      <c r="B523" s="4">
        <v>5</v>
      </c>
      <c r="C523" s="4">
        <v>120000</v>
      </c>
      <c r="D523" s="4" t="str">
        <f>IF(OR(A523&lt;$O$3, A523&gt;$P$3), "Outlier", "Okay")</f>
        <v>Okay</v>
      </c>
      <c r="E523" s="4" t="str">
        <f>IF(OR(B523&lt;$O$4, B523&gt;$P$4), "Outlier", "Okay")</f>
        <v>Okay</v>
      </c>
      <c r="F523" s="4" t="str">
        <f>IF(OR(C523&lt;$O$5, C523&gt;$P$5), "Outlier", "Okay")</f>
        <v>Okay</v>
      </c>
      <c r="G523" s="5" t="str">
        <f t="shared" si="24"/>
        <v>Okay</v>
      </c>
      <c r="H523" s="5" t="str">
        <f t="shared" si="25"/>
        <v>Okay</v>
      </c>
      <c r="I523" s="5" t="str">
        <f t="shared" si="26"/>
        <v>Okay</v>
      </c>
    </row>
    <row r="524" spans="1:9" x14ac:dyDescent="0.25">
      <c r="A524" s="4">
        <v>45</v>
      </c>
      <c r="B524" s="4">
        <v>14</v>
      </c>
      <c r="C524" s="4">
        <v>185000</v>
      </c>
      <c r="D524" s="4" t="str">
        <f>IF(OR(A524&lt;$O$3, A524&gt;$P$3), "Outlier", "Okay")</f>
        <v>Okay</v>
      </c>
      <c r="E524" s="4" t="str">
        <f>IF(OR(B524&lt;$O$4, B524&gt;$P$4), "Outlier", "Okay")</f>
        <v>Okay</v>
      </c>
      <c r="F524" s="4" t="str">
        <f>IF(OR(C524&lt;$O$5, C524&gt;$P$5), "Outlier", "Okay")</f>
        <v>Okay</v>
      </c>
      <c r="G524" s="5" t="str">
        <f t="shared" si="24"/>
        <v>Okay</v>
      </c>
      <c r="H524" s="5" t="str">
        <f t="shared" si="25"/>
        <v>Okay</v>
      </c>
      <c r="I524" s="5" t="str">
        <f t="shared" si="26"/>
        <v>Okay</v>
      </c>
    </row>
    <row r="525" spans="1:9" x14ac:dyDescent="0.25">
      <c r="A525" s="4">
        <v>53</v>
      </c>
      <c r="B525" s="4">
        <v>18</v>
      </c>
      <c r="C525" s="4">
        <v>195000</v>
      </c>
      <c r="D525" s="4" t="str">
        <f>IF(OR(A525&lt;$O$3, A525&gt;$P$3), "Outlier", "Okay")</f>
        <v>Okay</v>
      </c>
      <c r="E525" s="4" t="str">
        <f>IF(OR(B525&lt;$O$4, B525&gt;$P$4), "Outlier", "Okay")</f>
        <v>Okay</v>
      </c>
      <c r="F525" s="4" t="str">
        <f>IF(OR(C525&lt;$O$5, C525&gt;$P$5), "Outlier", "Okay")</f>
        <v>Okay</v>
      </c>
      <c r="G525" s="5" t="str">
        <f t="shared" si="24"/>
        <v>Okay</v>
      </c>
      <c r="H525" s="5" t="str">
        <f t="shared" si="25"/>
        <v>Okay</v>
      </c>
      <c r="I525" s="5" t="str">
        <f t="shared" si="26"/>
        <v>Okay</v>
      </c>
    </row>
    <row r="526" spans="1:9" x14ac:dyDescent="0.25">
      <c r="A526" s="4">
        <v>47</v>
      </c>
      <c r="B526" s="4">
        <v>14</v>
      </c>
      <c r="C526" s="4">
        <v>170000</v>
      </c>
      <c r="D526" s="4" t="str">
        <f>IF(OR(A526&lt;$O$3, A526&gt;$P$3), "Outlier", "Okay")</f>
        <v>Okay</v>
      </c>
      <c r="E526" s="4" t="str">
        <f>IF(OR(B526&lt;$O$4, B526&gt;$P$4), "Outlier", "Okay")</f>
        <v>Okay</v>
      </c>
      <c r="F526" s="4" t="str">
        <f>IF(OR(C526&lt;$O$5, C526&gt;$P$5), "Outlier", "Okay")</f>
        <v>Okay</v>
      </c>
      <c r="G526" s="5" t="str">
        <f t="shared" si="24"/>
        <v>Okay</v>
      </c>
      <c r="H526" s="5" t="str">
        <f t="shared" si="25"/>
        <v>Okay</v>
      </c>
      <c r="I526" s="5" t="str">
        <f t="shared" si="26"/>
        <v>Okay</v>
      </c>
    </row>
    <row r="527" spans="1:9" x14ac:dyDescent="0.25">
      <c r="A527" s="4">
        <v>23</v>
      </c>
      <c r="B527" s="4">
        <v>1</v>
      </c>
      <c r="C527" s="4">
        <v>55000</v>
      </c>
      <c r="D527" s="4" t="str">
        <f>IF(OR(A527&lt;$O$3, A527&gt;$P$3), "Outlier", "Okay")</f>
        <v>Okay</v>
      </c>
      <c r="E527" s="4" t="str">
        <f>IF(OR(B527&lt;$O$4, B527&gt;$P$4), "Outlier", "Okay")</f>
        <v>Okay</v>
      </c>
      <c r="F527" s="4" t="str">
        <f>IF(OR(C527&lt;$O$5, C527&gt;$P$5), "Outlier", "Okay")</f>
        <v>Okay</v>
      </c>
      <c r="G527" s="5" t="str">
        <f t="shared" si="24"/>
        <v>Okay</v>
      </c>
      <c r="H527" s="5" t="str">
        <f t="shared" si="25"/>
        <v>Okay</v>
      </c>
      <c r="I527" s="5" t="str">
        <f t="shared" si="26"/>
        <v>Okay</v>
      </c>
    </row>
    <row r="528" spans="1:9" x14ac:dyDescent="0.25">
      <c r="A528" s="4">
        <v>33</v>
      </c>
      <c r="B528" s="4">
        <v>6</v>
      </c>
      <c r="C528" s="4">
        <v>130000</v>
      </c>
      <c r="D528" s="4" t="str">
        <f>IF(OR(A528&lt;$O$3, A528&gt;$P$3), "Outlier", "Okay")</f>
        <v>Okay</v>
      </c>
      <c r="E528" s="4" t="str">
        <f>IF(OR(B528&lt;$O$4, B528&gt;$P$4), "Outlier", "Okay")</f>
        <v>Okay</v>
      </c>
      <c r="F528" s="4" t="str">
        <f>IF(OR(C528&lt;$O$5, C528&gt;$P$5), "Outlier", "Okay")</f>
        <v>Okay</v>
      </c>
      <c r="G528" s="5" t="str">
        <f t="shared" si="24"/>
        <v>Okay</v>
      </c>
      <c r="H528" s="5" t="str">
        <f t="shared" si="25"/>
        <v>Okay</v>
      </c>
      <c r="I528" s="5" t="str">
        <f t="shared" si="26"/>
        <v>Okay</v>
      </c>
    </row>
    <row r="529" spans="1:9" x14ac:dyDescent="0.25">
      <c r="A529" s="4">
        <v>42</v>
      </c>
      <c r="B529" s="4">
        <v>14</v>
      </c>
      <c r="C529" s="4">
        <v>180000</v>
      </c>
      <c r="D529" s="4" t="str">
        <f>IF(OR(A529&lt;$O$3, A529&gt;$P$3), "Outlier", "Okay")</f>
        <v>Okay</v>
      </c>
      <c r="E529" s="4" t="str">
        <f>IF(OR(B529&lt;$O$4, B529&gt;$P$4), "Outlier", "Okay")</f>
        <v>Okay</v>
      </c>
      <c r="F529" s="4" t="str">
        <f>IF(OR(C529&lt;$O$5, C529&gt;$P$5), "Outlier", "Okay")</f>
        <v>Okay</v>
      </c>
      <c r="G529" s="5" t="str">
        <f t="shared" si="24"/>
        <v>Okay</v>
      </c>
      <c r="H529" s="5" t="str">
        <f t="shared" si="25"/>
        <v>Okay</v>
      </c>
      <c r="I529" s="5" t="str">
        <f t="shared" si="26"/>
        <v>Okay</v>
      </c>
    </row>
    <row r="530" spans="1:9" x14ac:dyDescent="0.25">
      <c r="A530" s="4">
        <v>37</v>
      </c>
      <c r="B530" s="4">
        <v>9</v>
      </c>
      <c r="C530" s="4">
        <v>145000</v>
      </c>
      <c r="D530" s="4" t="str">
        <f>IF(OR(A530&lt;$O$3, A530&gt;$P$3), "Outlier", "Okay")</f>
        <v>Okay</v>
      </c>
      <c r="E530" s="4" t="str">
        <f>IF(OR(B530&lt;$O$4, B530&gt;$P$4), "Outlier", "Okay")</f>
        <v>Okay</v>
      </c>
      <c r="F530" s="4" t="str">
        <f>IF(OR(C530&lt;$O$5, C530&gt;$P$5), "Outlier", "Okay")</f>
        <v>Okay</v>
      </c>
      <c r="G530" s="5" t="str">
        <f t="shared" si="24"/>
        <v>Okay</v>
      </c>
      <c r="H530" s="5" t="str">
        <f t="shared" si="25"/>
        <v>Okay</v>
      </c>
      <c r="I530" s="5" t="str">
        <f t="shared" si="26"/>
        <v>Okay</v>
      </c>
    </row>
    <row r="531" spans="1:9" x14ac:dyDescent="0.25">
      <c r="A531" s="4">
        <v>44</v>
      </c>
      <c r="B531" s="4">
        <v>12</v>
      </c>
      <c r="C531" s="4">
        <v>170000</v>
      </c>
      <c r="D531" s="4" t="str">
        <f>IF(OR(A531&lt;$O$3, A531&gt;$P$3), "Outlier", "Okay")</f>
        <v>Okay</v>
      </c>
      <c r="E531" s="4" t="str">
        <f>IF(OR(B531&lt;$O$4, B531&gt;$P$4), "Outlier", "Okay")</f>
        <v>Okay</v>
      </c>
      <c r="F531" s="4" t="str">
        <f>IF(OR(C531&lt;$O$5, C531&gt;$P$5), "Outlier", "Okay")</f>
        <v>Okay</v>
      </c>
      <c r="G531" s="5" t="str">
        <f t="shared" si="24"/>
        <v>Okay</v>
      </c>
      <c r="H531" s="5" t="str">
        <f t="shared" si="25"/>
        <v>Okay</v>
      </c>
      <c r="I531" s="5" t="str">
        <f t="shared" si="26"/>
        <v>Okay</v>
      </c>
    </row>
    <row r="532" spans="1:9" x14ac:dyDescent="0.25">
      <c r="A532" s="4">
        <v>38</v>
      </c>
      <c r="B532" s="4">
        <v>10</v>
      </c>
      <c r="C532" s="4">
        <v>155000</v>
      </c>
      <c r="D532" s="4" t="str">
        <f>IF(OR(A532&lt;$O$3, A532&gt;$P$3), "Outlier", "Okay")</f>
        <v>Okay</v>
      </c>
      <c r="E532" s="4" t="str">
        <f>IF(OR(B532&lt;$O$4, B532&gt;$P$4), "Outlier", "Okay")</f>
        <v>Okay</v>
      </c>
      <c r="F532" s="4" t="str">
        <f>IF(OR(C532&lt;$O$5, C532&gt;$P$5), "Outlier", "Okay")</f>
        <v>Okay</v>
      </c>
      <c r="G532" s="5" t="str">
        <f t="shared" si="24"/>
        <v>Okay</v>
      </c>
      <c r="H532" s="5" t="str">
        <f t="shared" si="25"/>
        <v>Okay</v>
      </c>
      <c r="I532" s="5" t="str">
        <f t="shared" si="26"/>
        <v>Okay</v>
      </c>
    </row>
    <row r="533" spans="1:9" x14ac:dyDescent="0.25">
      <c r="A533" s="4">
        <v>34</v>
      </c>
      <c r="B533" s="4">
        <v>6</v>
      </c>
      <c r="C533" s="4">
        <v>125000</v>
      </c>
      <c r="D533" s="4" t="str">
        <f>IF(OR(A533&lt;$O$3, A533&gt;$P$3), "Outlier", "Okay")</f>
        <v>Okay</v>
      </c>
      <c r="E533" s="4" t="str">
        <f>IF(OR(B533&lt;$O$4, B533&gt;$P$4), "Outlier", "Okay")</f>
        <v>Okay</v>
      </c>
      <c r="F533" s="4" t="str">
        <f>IF(OR(C533&lt;$O$5, C533&gt;$P$5), "Outlier", "Okay")</f>
        <v>Okay</v>
      </c>
      <c r="G533" s="5" t="str">
        <f t="shared" si="24"/>
        <v>Okay</v>
      </c>
      <c r="H533" s="5" t="str">
        <f t="shared" si="25"/>
        <v>Okay</v>
      </c>
      <c r="I533" s="5" t="str">
        <f t="shared" si="26"/>
        <v>Okay</v>
      </c>
    </row>
    <row r="534" spans="1:9" x14ac:dyDescent="0.25">
      <c r="A534" s="4">
        <v>46</v>
      </c>
      <c r="B534" s="4">
        <v>14</v>
      </c>
      <c r="C534" s="4">
        <v>180000</v>
      </c>
      <c r="D534" s="4" t="str">
        <f>IF(OR(A534&lt;$O$3, A534&gt;$P$3), "Outlier", "Okay")</f>
        <v>Okay</v>
      </c>
      <c r="E534" s="4" t="str">
        <f>IF(OR(B534&lt;$O$4, B534&gt;$P$4), "Outlier", "Okay")</f>
        <v>Okay</v>
      </c>
      <c r="F534" s="4" t="str">
        <f>IF(OR(C534&lt;$O$5, C534&gt;$P$5), "Outlier", "Okay")</f>
        <v>Okay</v>
      </c>
      <c r="G534" s="5" t="str">
        <f t="shared" si="24"/>
        <v>Okay</v>
      </c>
      <c r="H534" s="5" t="str">
        <f t="shared" si="25"/>
        <v>Okay</v>
      </c>
      <c r="I534" s="5" t="str">
        <f t="shared" si="26"/>
        <v>Okay</v>
      </c>
    </row>
    <row r="535" spans="1:9" x14ac:dyDescent="0.25">
      <c r="A535" s="4">
        <v>30</v>
      </c>
      <c r="B535" s="4">
        <v>4</v>
      </c>
      <c r="C535" s="4">
        <v>95000</v>
      </c>
      <c r="D535" s="4" t="str">
        <f>IF(OR(A535&lt;$O$3, A535&gt;$P$3), "Outlier", "Okay")</f>
        <v>Okay</v>
      </c>
      <c r="E535" s="4" t="str">
        <f>IF(OR(B535&lt;$O$4, B535&gt;$P$4), "Outlier", "Okay")</f>
        <v>Okay</v>
      </c>
      <c r="F535" s="4" t="str">
        <f>IF(OR(C535&lt;$O$5, C535&gt;$P$5), "Outlier", "Okay")</f>
        <v>Okay</v>
      </c>
      <c r="G535" s="5" t="str">
        <f t="shared" si="24"/>
        <v>Okay</v>
      </c>
      <c r="H535" s="5" t="str">
        <f t="shared" si="25"/>
        <v>Okay</v>
      </c>
      <c r="I535" s="5" t="str">
        <f t="shared" si="26"/>
        <v>Okay</v>
      </c>
    </row>
    <row r="536" spans="1:9" x14ac:dyDescent="0.25">
      <c r="A536" s="4">
        <v>44</v>
      </c>
      <c r="B536" s="4">
        <v>11</v>
      </c>
      <c r="C536" s="4">
        <v>170000</v>
      </c>
      <c r="D536" s="4" t="str">
        <f>IF(OR(A536&lt;$O$3, A536&gt;$P$3), "Outlier", "Okay")</f>
        <v>Okay</v>
      </c>
      <c r="E536" s="4" t="str">
        <f>IF(OR(B536&lt;$O$4, B536&gt;$P$4), "Outlier", "Okay")</f>
        <v>Okay</v>
      </c>
      <c r="F536" s="4" t="str">
        <f>IF(OR(C536&lt;$O$5, C536&gt;$P$5), "Outlier", "Okay")</f>
        <v>Okay</v>
      </c>
      <c r="G536" s="5" t="str">
        <f t="shared" si="24"/>
        <v>Okay</v>
      </c>
      <c r="H536" s="5" t="str">
        <f t="shared" si="25"/>
        <v>Okay</v>
      </c>
      <c r="I536" s="5" t="str">
        <f t="shared" si="26"/>
        <v>Okay</v>
      </c>
    </row>
    <row r="537" spans="1:9" x14ac:dyDescent="0.25">
      <c r="A537" s="4">
        <v>42</v>
      </c>
      <c r="B537" s="4">
        <v>14</v>
      </c>
      <c r="C537" s="4">
        <v>175000</v>
      </c>
      <c r="D537" s="4" t="str">
        <f>IF(OR(A537&lt;$O$3, A537&gt;$P$3), "Outlier", "Okay")</f>
        <v>Okay</v>
      </c>
      <c r="E537" s="4" t="str">
        <f>IF(OR(B537&lt;$O$4, B537&gt;$P$4), "Outlier", "Okay")</f>
        <v>Okay</v>
      </c>
      <c r="F537" s="4" t="str">
        <f>IF(OR(C537&lt;$O$5, C537&gt;$P$5), "Outlier", "Okay")</f>
        <v>Okay</v>
      </c>
      <c r="G537" s="5" t="str">
        <f t="shared" si="24"/>
        <v>Okay</v>
      </c>
      <c r="H537" s="5" t="str">
        <f t="shared" si="25"/>
        <v>Okay</v>
      </c>
      <c r="I537" s="5" t="str">
        <f t="shared" si="26"/>
        <v>Okay</v>
      </c>
    </row>
    <row r="538" spans="1:9" x14ac:dyDescent="0.25">
      <c r="A538" s="4">
        <v>27</v>
      </c>
      <c r="B538" s="4">
        <v>3</v>
      </c>
      <c r="C538" s="4">
        <v>80000</v>
      </c>
      <c r="D538" s="4" t="str">
        <f>IF(OR(A538&lt;$O$3, A538&gt;$P$3), "Outlier", "Okay")</f>
        <v>Okay</v>
      </c>
      <c r="E538" s="4" t="str">
        <f>IF(OR(B538&lt;$O$4, B538&gt;$P$4), "Outlier", "Okay")</f>
        <v>Okay</v>
      </c>
      <c r="F538" s="4" t="str">
        <f>IF(OR(C538&lt;$O$5, C538&gt;$P$5), "Outlier", "Okay")</f>
        <v>Okay</v>
      </c>
      <c r="G538" s="5" t="str">
        <f t="shared" si="24"/>
        <v>Okay</v>
      </c>
      <c r="H538" s="5" t="str">
        <f t="shared" si="25"/>
        <v>Okay</v>
      </c>
      <c r="I538" s="5" t="str">
        <f t="shared" si="26"/>
        <v>Okay</v>
      </c>
    </row>
    <row r="539" spans="1:9" x14ac:dyDescent="0.25">
      <c r="A539" s="4">
        <v>54</v>
      </c>
      <c r="B539" s="4">
        <v>18</v>
      </c>
      <c r="C539" s="4">
        <v>195000</v>
      </c>
      <c r="D539" s="4" t="str">
        <f>IF(OR(A539&lt;$O$3, A539&gt;$P$3), "Outlier", "Okay")</f>
        <v>Okay</v>
      </c>
      <c r="E539" s="4" t="str">
        <f>IF(OR(B539&lt;$O$4, B539&gt;$P$4), "Outlier", "Okay")</f>
        <v>Okay</v>
      </c>
      <c r="F539" s="4" t="str">
        <f>IF(OR(C539&lt;$O$5, C539&gt;$P$5), "Outlier", "Okay")</f>
        <v>Okay</v>
      </c>
      <c r="G539" s="5" t="str">
        <f t="shared" si="24"/>
        <v>Okay</v>
      </c>
      <c r="H539" s="5" t="str">
        <f t="shared" si="25"/>
        <v>Okay</v>
      </c>
      <c r="I539" s="5" t="str">
        <f t="shared" si="26"/>
        <v>Okay</v>
      </c>
    </row>
    <row r="540" spans="1:9" x14ac:dyDescent="0.25">
      <c r="A540" s="4">
        <v>38</v>
      </c>
      <c r="B540" s="4">
        <v>10</v>
      </c>
      <c r="C540" s="4">
        <v>155000</v>
      </c>
      <c r="D540" s="4" t="str">
        <f>IF(OR(A540&lt;$O$3, A540&gt;$P$3), "Outlier", "Okay")</f>
        <v>Okay</v>
      </c>
      <c r="E540" s="4" t="str">
        <f>IF(OR(B540&lt;$O$4, B540&gt;$P$4), "Outlier", "Okay")</f>
        <v>Okay</v>
      </c>
      <c r="F540" s="4" t="str">
        <f>IF(OR(C540&lt;$O$5, C540&gt;$P$5), "Outlier", "Okay")</f>
        <v>Okay</v>
      </c>
      <c r="G540" s="5" t="str">
        <f t="shared" si="24"/>
        <v>Okay</v>
      </c>
      <c r="H540" s="5" t="str">
        <f t="shared" si="25"/>
        <v>Okay</v>
      </c>
      <c r="I540" s="5" t="str">
        <f t="shared" si="26"/>
        <v>Okay</v>
      </c>
    </row>
    <row r="541" spans="1:9" x14ac:dyDescent="0.25">
      <c r="A541" s="4">
        <v>31</v>
      </c>
      <c r="B541" s="4">
        <v>6</v>
      </c>
      <c r="C541" s="4">
        <v>125000</v>
      </c>
      <c r="D541" s="4" t="str">
        <f>IF(OR(A541&lt;$O$3, A541&gt;$P$3), "Outlier", "Okay")</f>
        <v>Okay</v>
      </c>
      <c r="E541" s="4" t="str">
        <f>IF(OR(B541&lt;$O$4, B541&gt;$P$4), "Outlier", "Okay")</f>
        <v>Okay</v>
      </c>
      <c r="F541" s="4" t="str">
        <f>IF(OR(C541&lt;$O$5, C541&gt;$P$5), "Outlier", "Okay")</f>
        <v>Okay</v>
      </c>
      <c r="G541" s="5" t="str">
        <f t="shared" si="24"/>
        <v>Okay</v>
      </c>
      <c r="H541" s="5" t="str">
        <f t="shared" si="25"/>
        <v>Okay</v>
      </c>
      <c r="I541" s="5" t="str">
        <f t="shared" si="26"/>
        <v>Okay</v>
      </c>
    </row>
    <row r="542" spans="1:9" x14ac:dyDescent="0.25">
      <c r="A542" s="4">
        <v>28</v>
      </c>
      <c r="B542" s="4">
        <v>4</v>
      </c>
      <c r="C542" s="4">
        <v>110000</v>
      </c>
      <c r="D542" s="4" t="str">
        <f>IF(OR(A542&lt;$O$3, A542&gt;$P$3), "Outlier", "Okay")</f>
        <v>Okay</v>
      </c>
      <c r="E542" s="4" t="str">
        <f>IF(OR(B542&lt;$O$4, B542&gt;$P$4), "Outlier", "Okay")</f>
        <v>Okay</v>
      </c>
      <c r="F542" s="4" t="str">
        <f>IF(OR(C542&lt;$O$5, C542&gt;$P$5), "Outlier", "Okay")</f>
        <v>Okay</v>
      </c>
      <c r="G542" s="5" t="str">
        <f t="shared" si="24"/>
        <v>Okay</v>
      </c>
      <c r="H542" s="5" t="str">
        <f t="shared" si="25"/>
        <v>Okay</v>
      </c>
      <c r="I542" s="5" t="str">
        <f t="shared" si="26"/>
        <v>Okay</v>
      </c>
    </row>
    <row r="543" spans="1:9" x14ac:dyDescent="0.25">
      <c r="A543" s="4">
        <v>30</v>
      </c>
      <c r="B543" s="4">
        <v>6</v>
      </c>
      <c r="C543" s="4">
        <v>130000</v>
      </c>
      <c r="D543" s="4" t="str">
        <f>IF(OR(A543&lt;$O$3, A543&gt;$P$3), "Outlier", "Okay")</f>
        <v>Okay</v>
      </c>
      <c r="E543" s="4" t="str">
        <f>IF(OR(B543&lt;$O$4, B543&gt;$P$4), "Outlier", "Okay")</f>
        <v>Okay</v>
      </c>
      <c r="F543" s="4" t="str">
        <f>IF(OR(C543&lt;$O$5, C543&gt;$P$5), "Outlier", "Okay")</f>
        <v>Okay</v>
      </c>
      <c r="G543" s="5" t="str">
        <f t="shared" si="24"/>
        <v>Okay</v>
      </c>
      <c r="H543" s="5" t="str">
        <f t="shared" si="25"/>
        <v>Okay</v>
      </c>
      <c r="I543" s="5" t="str">
        <f t="shared" si="26"/>
        <v>Okay</v>
      </c>
    </row>
    <row r="544" spans="1:9" x14ac:dyDescent="0.25">
      <c r="A544" s="4">
        <v>54</v>
      </c>
      <c r="B544" s="4">
        <v>16</v>
      </c>
      <c r="C544" s="4">
        <v>190000</v>
      </c>
      <c r="D544" s="4" t="str">
        <f>IF(OR(A544&lt;$O$3, A544&gt;$P$3), "Outlier", "Okay")</f>
        <v>Okay</v>
      </c>
      <c r="E544" s="4" t="str">
        <f>IF(OR(B544&lt;$O$4, B544&gt;$P$4), "Outlier", "Okay")</f>
        <v>Okay</v>
      </c>
      <c r="F544" s="4" t="str">
        <f>IF(OR(C544&lt;$O$5, C544&gt;$P$5), "Outlier", "Okay")</f>
        <v>Okay</v>
      </c>
      <c r="G544" s="5" t="str">
        <f t="shared" si="24"/>
        <v>Okay</v>
      </c>
      <c r="H544" s="5" t="str">
        <f t="shared" si="25"/>
        <v>Okay</v>
      </c>
      <c r="I544" s="5" t="str">
        <f t="shared" si="26"/>
        <v>Okay</v>
      </c>
    </row>
    <row r="545" spans="1:9" x14ac:dyDescent="0.25">
      <c r="A545" s="4">
        <v>37</v>
      </c>
      <c r="B545" s="4">
        <v>9</v>
      </c>
      <c r="C545" s="4">
        <v>150000</v>
      </c>
      <c r="D545" s="4" t="str">
        <f>IF(OR(A545&lt;$O$3, A545&gt;$P$3), "Outlier", "Okay")</f>
        <v>Okay</v>
      </c>
      <c r="E545" s="4" t="str">
        <f>IF(OR(B545&lt;$O$4, B545&gt;$P$4), "Outlier", "Okay")</f>
        <v>Okay</v>
      </c>
      <c r="F545" s="4" t="str">
        <f>IF(OR(C545&lt;$O$5, C545&gt;$P$5), "Outlier", "Okay")</f>
        <v>Okay</v>
      </c>
      <c r="G545" s="5" t="str">
        <f t="shared" si="24"/>
        <v>Okay</v>
      </c>
      <c r="H545" s="5" t="str">
        <f t="shared" si="25"/>
        <v>Okay</v>
      </c>
      <c r="I545" s="5" t="str">
        <f t="shared" si="26"/>
        <v>Okay</v>
      </c>
    </row>
    <row r="546" spans="1:9" x14ac:dyDescent="0.25">
      <c r="A546" s="4">
        <v>31</v>
      </c>
      <c r="B546" s="4">
        <v>7</v>
      </c>
      <c r="C546" s="4">
        <v>140000</v>
      </c>
      <c r="D546" s="4" t="str">
        <f>IF(OR(A546&lt;$O$3, A546&gt;$P$3), "Outlier", "Okay")</f>
        <v>Okay</v>
      </c>
      <c r="E546" s="4" t="str">
        <f>IF(OR(B546&lt;$O$4, B546&gt;$P$4), "Outlier", "Okay")</f>
        <v>Okay</v>
      </c>
      <c r="F546" s="4" t="str">
        <f>IF(OR(C546&lt;$O$5, C546&gt;$P$5), "Outlier", "Okay")</f>
        <v>Okay</v>
      </c>
      <c r="G546" s="5" t="str">
        <f t="shared" si="24"/>
        <v>Okay</v>
      </c>
      <c r="H546" s="5" t="str">
        <f t="shared" si="25"/>
        <v>Okay</v>
      </c>
      <c r="I546" s="5" t="str">
        <f t="shared" si="26"/>
        <v>Okay</v>
      </c>
    </row>
    <row r="547" spans="1:9" x14ac:dyDescent="0.25">
      <c r="A547" s="4">
        <v>58</v>
      </c>
      <c r="B547" s="4">
        <v>17</v>
      </c>
      <c r="C547" s="4">
        <v>195000</v>
      </c>
      <c r="D547" s="4" t="str">
        <f>IF(OR(A547&lt;$O$3, A547&gt;$P$3), "Outlier", "Okay")</f>
        <v>Okay</v>
      </c>
      <c r="E547" s="4" t="str">
        <f>IF(OR(B547&lt;$O$4, B547&gt;$P$4), "Outlier", "Okay")</f>
        <v>Okay</v>
      </c>
      <c r="F547" s="4" t="str">
        <f>IF(OR(C547&lt;$O$5, C547&gt;$P$5), "Outlier", "Okay")</f>
        <v>Okay</v>
      </c>
      <c r="G547" s="5" t="str">
        <f t="shared" si="24"/>
        <v>Okay</v>
      </c>
      <c r="H547" s="5" t="str">
        <f t="shared" si="25"/>
        <v>Okay</v>
      </c>
      <c r="I547" s="5" t="str">
        <f t="shared" si="26"/>
        <v>Okay</v>
      </c>
    </row>
    <row r="548" spans="1:9" x14ac:dyDescent="0.25">
      <c r="A548" s="4">
        <v>23</v>
      </c>
      <c r="B548" s="4">
        <v>1</v>
      </c>
      <c r="C548" s="4">
        <v>55000</v>
      </c>
      <c r="D548" s="4" t="str">
        <f>IF(OR(A548&lt;$O$3, A548&gt;$P$3), "Outlier", "Okay")</f>
        <v>Okay</v>
      </c>
      <c r="E548" s="4" t="str">
        <f>IF(OR(B548&lt;$O$4, B548&gt;$P$4), "Outlier", "Okay")</f>
        <v>Okay</v>
      </c>
      <c r="F548" s="4" t="str">
        <f>IF(OR(C548&lt;$O$5, C548&gt;$P$5), "Outlier", "Okay")</f>
        <v>Okay</v>
      </c>
      <c r="G548" s="5" t="str">
        <f t="shared" si="24"/>
        <v>Okay</v>
      </c>
      <c r="H548" s="5" t="str">
        <f t="shared" si="25"/>
        <v>Okay</v>
      </c>
      <c r="I548" s="5" t="str">
        <f t="shared" si="26"/>
        <v>Okay</v>
      </c>
    </row>
    <row r="549" spans="1:9" x14ac:dyDescent="0.25">
      <c r="A549" s="4">
        <v>52</v>
      </c>
      <c r="B549" s="4">
        <v>16</v>
      </c>
      <c r="C549" s="4">
        <v>190000</v>
      </c>
      <c r="D549" s="4" t="str">
        <f>IF(OR(A549&lt;$O$3, A549&gt;$P$3), "Outlier", "Okay")</f>
        <v>Okay</v>
      </c>
      <c r="E549" s="4" t="str">
        <f>IF(OR(B549&lt;$O$4, B549&gt;$P$4), "Outlier", "Okay")</f>
        <v>Okay</v>
      </c>
      <c r="F549" s="4" t="str">
        <f>IF(OR(C549&lt;$O$5, C549&gt;$P$5), "Outlier", "Okay")</f>
        <v>Okay</v>
      </c>
      <c r="G549" s="5" t="str">
        <f t="shared" si="24"/>
        <v>Okay</v>
      </c>
      <c r="H549" s="5" t="str">
        <f t="shared" si="25"/>
        <v>Okay</v>
      </c>
      <c r="I549" s="5" t="str">
        <f t="shared" si="26"/>
        <v>Okay</v>
      </c>
    </row>
    <row r="550" spans="1:9" x14ac:dyDescent="0.25">
      <c r="A550" s="4">
        <v>32</v>
      </c>
      <c r="B550" s="4">
        <v>6</v>
      </c>
      <c r="C550" s="4">
        <v>130000</v>
      </c>
      <c r="D550" s="4" t="str">
        <f>IF(OR(A550&lt;$O$3, A550&gt;$P$3), "Outlier", "Okay")</f>
        <v>Okay</v>
      </c>
      <c r="E550" s="4" t="str">
        <f>IF(OR(B550&lt;$O$4, B550&gt;$P$4), "Outlier", "Okay")</f>
        <v>Okay</v>
      </c>
      <c r="F550" s="4" t="str">
        <f>IF(OR(C550&lt;$O$5, C550&gt;$P$5), "Outlier", "Okay")</f>
        <v>Okay</v>
      </c>
      <c r="G550" s="5" t="str">
        <f t="shared" si="24"/>
        <v>Okay</v>
      </c>
      <c r="H550" s="5" t="str">
        <f t="shared" si="25"/>
        <v>Okay</v>
      </c>
      <c r="I550" s="5" t="str">
        <f t="shared" si="26"/>
        <v>Okay</v>
      </c>
    </row>
    <row r="551" spans="1:9" x14ac:dyDescent="0.25">
      <c r="A551" s="4">
        <v>32</v>
      </c>
      <c r="B551" s="4">
        <v>6</v>
      </c>
      <c r="C551" s="4">
        <v>130000</v>
      </c>
      <c r="D551" s="4" t="str">
        <f>IF(OR(A551&lt;$O$3, A551&gt;$P$3), "Outlier", "Okay")</f>
        <v>Okay</v>
      </c>
      <c r="E551" s="4" t="str">
        <f>IF(OR(B551&lt;$O$4, B551&gt;$P$4), "Outlier", "Okay")</f>
        <v>Okay</v>
      </c>
      <c r="F551" s="4" t="str">
        <f>IF(OR(C551&lt;$O$5, C551&gt;$P$5), "Outlier", "Okay")</f>
        <v>Okay</v>
      </c>
      <c r="G551" s="5" t="str">
        <f t="shared" si="24"/>
        <v>Okay</v>
      </c>
      <c r="H551" s="5" t="str">
        <f t="shared" si="25"/>
        <v>Okay</v>
      </c>
      <c r="I551" s="5" t="str">
        <f t="shared" si="26"/>
        <v>Okay</v>
      </c>
    </row>
    <row r="552" spans="1:9" x14ac:dyDescent="0.25">
      <c r="A552" s="4">
        <v>34</v>
      </c>
      <c r="B552" s="4">
        <v>7</v>
      </c>
      <c r="C552" s="4">
        <v>140000</v>
      </c>
      <c r="D552" s="4" t="str">
        <f>IF(OR(A552&lt;$O$3, A552&gt;$P$3), "Outlier", "Okay")</f>
        <v>Okay</v>
      </c>
      <c r="E552" s="4" t="str">
        <f>IF(OR(B552&lt;$O$4, B552&gt;$P$4), "Outlier", "Okay")</f>
        <v>Okay</v>
      </c>
      <c r="F552" s="4" t="str">
        <f>IF(OR(C552&lt;$O$5, C552&gt;$P$5), "Outlier", "Okay")</f>
        <v>Okay</v>
      </c>
      <c r="G552" s="5" t="str">
        <f t="shared" si="24"/>
        <v>Okay</v>
      </c>
      <c r="H552" s="5" t="str">
        <f t="shared" si="25"/>
        <v>Okay</v>
      </c>
      <c r="I552" s="5" t="str">
        <f t="shared" si="26"/>
        <v>Okay</v>
      </c>
    </row>
    <row r="553" spans="1:9" x14ac:dyDescent="0.25">
      <c r="A553" s="4">
        <v>28</v>
      </c>
      <c r="B553" s="4">
        <v>2</v>
      </c>
      <c r="C553" s="4">
        <v>70000</v>
      </c>
      <c r="D553" s="4" t="str">
        <f>IF(OR(A553&lt;$O$3, A553&gt;$P$3), "Outlier", "Okay")</f>
        <v>Okay</v>
      </c>
      <c r="E553" s="4" t="str">
        <f>IF(OR(B553&lt;$O$4, B553&gt;$P$4), "Outlier", "Okay")</f>
        <v>Okay</v>
      </c>
      <c r="F553" s="4" t="str">
        <f>IF(OR(C553&lt;$O$5, C553&gt;$P$5), "Outlier", "Okay")</f>
        <v>Okay</v>
      </c>
      <c r="G553" s="5" t="str">
        <f t="shared" si="24"/>
        <v>Okay</v>
      </c>
      <c r="H553" s="5" t="str">
        <f t="shared" si="25"/>
        <v>Okay</v>
      </c>
      <c r="I553" s="5" t="str">
        <f t="shared" si="26"/>
        <v>Okay</v>
      </c>
    </row>
    <row r="554" spans="1:9" x14ac:dyDescent="0.25">
      <c r="A554" s="4">
        <v>44</v>
      </c>
      <c r="B554" s="4">
        <v>11</v>
      </c>
      <c r="C554" s="4">
        <v>170000</v>
      </c>
      <c r="D554" s="4" t="str">
        <f>IF(OR(A554&lt;$O$3, A554&gt;$P$3), "Outlier", "Okay")</f>
        <v>Okay</v>
      </c>
      <c r="E554" s="4" t="str">
        <f>IF(OR(B554&lt;$O$4, B554&gt;$P$4), "Outlier", "Okay")</f>
        <v>Okay</v>
      </c>
      <c r="F554" s="4" t="str">
        <f>IF(OR(C554&lt;$O$5, C554&gt;$P$5), "Outlier", "Okay")</f>
        <v>Okay</v>
      </c>
      <c r="G554" s="5" t="str">
        <f t="shared" si="24"/>
        <v>Okay</v>
      </c>
      <c r="H554" s="5" t="str">
        <f t="shared" si="25"/>
        <v>Okay</v>
      </c>
      <c r="I554" s="5" t="str">
        <f t="shared" si="26"/>
        <v>Okay</v>
      </c>
    </row>
    <row r="555" spans="1:9" x14ac:dyDescent="0.25">
      <c r="A555" s="4">
        <v>46</v>
      </c>
      <c r="B555" s="4">
        <v>14</v>
      </c>
      <c r="C555" s="4">
        <v>180000</v>
      </c>
      <c r="D555" s="4" t="str">
        <f>IF(OR(A555&lt;$O$3, A555&gt;$P$3), "Outlier", "Okay")</f>
        <v>Okay</v>
      </c>
      <c r="E555" s="4" t="str">
        <f>IF(OR(B555&lt;$O$4, B555&gt;$P$4), "Outlier", "Okay")</f>
        <v>Okay</v>
      </c>
      <c r="F555" s="4" t="str">
        <f>IF(OR(C555&lt;$O$5, C555&gt;$P$5), "Outlier", "Okay")</f>
        <v>Okay</v>
      </c>
      <c r="G555" s="5" t="str">
        <f t="shared" si="24"/>
        <v>Okay</v>
      </c>
      <c r="H555" s="5" t="str">
        <f t="shared" si="25"/>
        <v>Okay</v>
      </c>
      <c r="I555" s="5" t="str">
        <f t="shared" si="26"/>
        <v>Okay</v>
      </c>
    </row>
    <row r="556" spans="1:9" x14ac:dyDescent="0.25">
      <c r="A556" s="4">
        <v>27</v>
      </c>
      <c r="B556" s="4">
        <v>2</v>
      </c>
      <c r="C556" s="4">
        <v>70000</v>
      </c>
      <c r="D556" s="4" t="str">
        <f>IF(OR(A556&lt;$O$3, A556&gt;$P$3), "Outlier", "Okay")</f>
        <v>Okay</v>
      </c>
      <c r="E556" s="4" t="str">
        <f>IF(OR(B556&lt;$O$4, B556&gt;$P$4), "Outlier", "Okay")</f>
        <v>Okay</v>
      </c>
      <c r="F556" s="4" t="str">
        <f>IF(OR(C556&lt;$O$5, C556&gt;$P$5), "Outlier", "Okay")</f>
        <v>Okay</v>
      </c>
      <c r="G556" s="5" t="str">
        <f t="shared" si="24"/>
        <v>Okay</v>
      </c>
      <c r="H556" s="5" t="str">
        <f t="shared" si="25"/>
        <v>Okay</v>
      </c>
      <c r="I556" s="5" t="str">
        <f t="shared" si="26"/>
        <v>Okay</v>
      </c>
    </row>
    <row r="557" spans="1:9" x14ac:dyDescent="0.25">
      <c r="A557" s="4">
        <v>23</v>
      </c>
      <c r="B557" s="4">
        <v>1</v>
      </c>
      <c r="C557" s="4">
        <v>55000</v>
      </c>
      <c r="D557" s="4" t="str">
        <f>IF(OR(A557&lt;$O$3, A557&gt;$P$3), "Outlier", "Okay")</f>
        <v>Okay</v>
      </c>
      <c r="E557" s="4" t="str">
        <f>IF(OR(B557&lt;$O$4, B557&gt;$P$4), "Outlier", "Okay")</f>
        <v>Okay</v>
      </c>
      <c r="F557" s="4" t="str">
        <f>IF(OR(C557&lt;$O$5, C557&gt;$P$5), "Outlier", "Okay")</f>
        <v>Okay</v>
      </c>
      <c r="G557" s="5" t="str">
        <f t="shared" si="24"/>
        <v>Okay</v>
      </c>
      <c r="H557" s="5" t="str">
        <f t="shared" si="25"/>
        <v>Okay</v>
      </c>
      <c r="I557" s="5" t="str">
        <f t="shared" si="26"/>
        <v>Okay</v>
      </c>
    </row>
    <row r="558" spans="1:9" x14ac:dyDescent="0.25">
      <c r="A558" s="4">
        <v>43</v>
      </c>
      <c r="B558" s="4">
        <v>13</v>
      </c>
      <c r="C558" s="4">
        <v>180000</v>
      </c>
      <c r="D558" s="4" t="str">
        <f>IF(OR(A558&lt;$O$3, A558&gt;$P$3), "Outlier", "Okay")</f>
        <v>Okay</v>
      </c>
      <c r="E558" s="4" t="str">
        <f>IF(OR(B558&lt;$O$4, B558&gt;$P$4), "Outlier", "Okay")</f>
        <v>Okay</v>
      </c>
      <c r="F558" s="4" t="str">
        <f>IF(OR(C558&lt;$O$5, C558&gt;$P$5), "Outlier", "Okay")</f>
        <v>Okay</v>
      </c>
      <c r="G558" s="5" t="str">
        <f t="shared" si="24"/>
        <v>Okay</v>
      </c>
      <c r="H558" s="5" t="str">
        <f t="shared" si="25"/>
        <v>Okay</v>
      </c>
      <c r="I558" s="5" t="str">
        <f t="shared" si="26"/>
        <v>Okay</v>
      </c>
    </row>
    <row r="559" spans="1:9" x14ac:dyDescent="0.25">
      <c r="A559" s="4">
        <v>28</v>
      </c>
      <c r="B559" s="4">
        <v>2</v>
      </c>
      <c r="C559" s="4">
        <v>70000</v>
      </c>
      <c r="D559" s="4" t="str">
        <f>IF(OR(A559&lt;$O$3, A559&gt;$P$3), "Outlier", "Okay")</f>
        <v>Okay</v>
      </c>
      <c r="E559" s="4" t="str">
        <f>IF(OR(B559&lt;$O$4, B559&gt;$P$4), "Outlier", "Okay")</f>
        <v>Okay</v>
      </c>
      <c r="F559" s="4" t="str">
        <f>IF(OR(C559&lt;$O$5, C559&gt;$P$5), "Outlier", "Okay")</f>
        <v>Okay</v>
      </c>
      <c r="G559" s="5" t="str">
        <f t="shared" si="24"/>
        <v>Okay</v>
      </c>
      <c r="H559" s="5" t="str">
        <f t="shared" si="25"/>
        <v>Okay</v>
      </c>
      <c r="I559" s="5" t="str">
        <f t="shared" si="26"/>
        <v>Okay</v>
      </c>
    </row>
    <row r="560" spans="1:9" x14ac:dyDescent="0.25">
      <c r="A560" s="4">
        <v>43</v>
      </c>
      <c r="B560" s="4">
        <v>12</v>
      </c>
      <c r="C560" s="4">
        <v>165000</v>
      </c>
      <c r="D560" s="4" t="str">
        <f>IF(OR(A560&lt;$O$3, A560&gt;$P$3), "Outlier", "Okay")</f>
        <v>Okay</v>
      </c>
      <c r="E560" s="4" t="str">
        <f>IF(OR(B560&lt;$O$4, B560&gt;$P$4), "Outlier", "Okay")</f>
        <v>Okay</v>
      </c>
      <c r="F560" s="4" t="str">
        <f>IF(OR(C560&lt;$O$5, C560&gt;$P$5), "Outlier", "Okay")</f>
        <v>Okay</v>
      </c>
      <c r="G560" s="5" t="str">
        <f t="shared" si="24"/>
        <v>Okay</v>
      </c>
      <c r="H560" s="5" t="str">
        <f t="shared" si="25"/>
        <v>Okay</v>
      </c>
      <c r="I560" s="5" t="str">
        <f t="shared" si="26"/>
        <v>Okay</v>
      </c>
    </row>
    <row r="561" spans="1:9" x14ac:dyDescent="0.25">
      <c r="A561" s="4">
        <v>43</v>
      </c>
      <c r="B561" s="4">
        <v>13</v>
      </c>
      <c r="C561" s="4">
        <v>185000</v>
      </c>
      <c r="D561" s="4" t="str">
        <f>IF(OR(A561&lt;$O$3, A561&gt;$P$3), "Outlier", "Okay")</f>
        <v>Okay</v>
      </c>
      <c r="E561" s="4" t="str">
        <f>IF(OR(B561&lt;$O$4, B561&gt;$P$4), "Outlier", "Okay")</f>
        <v>Okay</v>
      </c>
      <c r="F561" s="4" t="str">
        <f>IF(OR(C561&lt;$O$5, C561&gt;$P$5), "Outlier", "Okay")</f>
        <v>Okay</v>
      </c>
      <c r="G561" s="5" t="str">
        <f t="shared" si="24"/>
        <v>Okay</v>
      </c>
      <c r="H561" s="5" t="str">
        <f t="shared" si="25"/>
        <v>Okay</v>
      </c>
      <c r="I561" s="5" t="str">
        <f t="shared" si="26"/>
        <v>Okay</v>
      </c>
    </row>
    <row r="562" spans="1:9" x14ac:dyDescent="0.25">
      <c r="A562" s="4">
        <v>36</v>
      </c>
      <c r="B562" s="4">
        <v>7</v>
      </c>
      <c r="C562" s="4">
        <v>140000</v>
      </c>
      <c r="D562" s="4" t="str">
        <f>IF(OR(A562&lt;$O$3, A562&gt;$P$3), "Outlier", "Okay")</f>
        <v>Okay</v>
      </c>
      <c r="E562" s="4" t="str">
        <f>IF(OR(B562&lt;$O$4, B562&gt;$P$4), "Outlier", "Okay")</f>
        <v>Okay</v>
      </c>
      <c r="F562" s="4" t="str">
        <f>IF(OR(C562&lt;$O$5, C562&gt;$P$5), "Outlier", "Okay")</f>
        <v>Okay</v>
      </c>
      <c r="G562" s="5" t="str">
        <f t="shared" si="24"/>
        <v>Okay</v>
      </c>
      <c r="H562" s="5" t="str">
        <f t="shared" si="25"/>
        <v>Okay</v>
      </c>
      <c r="I562" s="5" t="str">
        <f t="shared" si="26"/>
        <v>Okay</v>
      </c>
    </row>
    <row r="563" spans="1:9" x14ac:dyDescent="0.25">
      <c r="A563" s="4">
        <v>28</v>
      </c>
      <c r="B563" s="4">
        <v>3</v>
      </c>
      <c r="C563" s="4">
        <v>80000</v>
      </c>
      <c r="D563" s="4" t="str">
        <f>IF(OR(A563&lt;$O$3, A563&gt;$P$3), "Outlier", "Okay")</f>
        <v>Okay</v>
      </c>
      <c r="E563" s="4" t="str">
        <f>IF(OR(B563&lt;$O$4, B563&gt;$P$4), "Outlier", "Okay")</f>
        <v>Okay</v>
      </c>
      <c r="F563" s="4" t="str">
        <f>IF(OR(C563&lt;$O$5, C563&gt;$P$5), "Outlier", "Okay")</f>
        <v>Okay</v>
      </c>
      <c r="G563" s="5" t="str">
        <f t="shared" si="24"/>
        <v>Okay</v>
      </c>
      <c r="H563" s="5" t="str">
        <f t="shared" si="25"/>
        <v>Okay</v>
      </c>
      <c r="I563" s="5" t="str">
        <f t="shared" si="26"/>
        <v>Okay</v>
      </c>
    </row>
    <row r="564" spans="1:9" x14ac:dyDescent="0.25">
      <c r="A564" s="4">
        <v>28</v>
      </c>
      <c r="B564" s="4">
        <v>3</v>
      </c>
      <c r="C564" s="4">
        <v>90000</v>
      </c>
      <c r="D564" s="4" t="str">
        <f>IF(OR(A564&lt;$O$3, A564&gt;$P$3), "Outlier", "Okay")</f>
        <v>Okay</v>
      </c>
      <c r="E564" s="4" t="str">
        <f>IF(OR(B564&lt;$O$4, B564&gt;$P$4), "Outlier", "Okay")</f>
        <v>Okay</v>
      </c>
      <c r="F564" s="4" t="str">
        <f>IF(OR(C564&lt;$O$5, C564&gt;$P$5), "Outlier", "Okay")</f>
        <v>Okay</v>
      </c>
      <c r="G564" s="5" t="str">
        <f t="shared" si="24"/>
        <v>Okay</v>
      </c>
      <c r="H564" s="5" t="str">
        <f t="shared" si="25"/>
        <v>Okay</v>
      </c>
      <c r="I564" s="5" t="str">
        <f t="shared" si="26"/>
        <v>Okay</v>
      </c>
    </row>
    <row r="565" spans="1:9" x14ac:dyDescent="0.25">
      <c r="A565" s="4">
        <v>43</v>
      </c>
      <c r="B565" s="4">
        <v>12</v>
      </c>
      <c r="C565" s="4">
        <v>170000</v>
      </c>
      <c r="D565" s="4" t="str">
        <f>IF(OR(A565&lt;$O$3, A565&gt;$P$3), "Outlier", "Okay")</f>
        <v>Okay</v>
      </c>
      <c r="E565" s="4" t="str">
        <f>IF(OR(B565&lt;$O$4, B565&gt;$P$4), "Outlier", "Okay")</f>
        <v>Okay</v>
      </c>
      <c r="F565" s="4" t="str">
        <f>IF(OR(C565&lt;$O$5, C565&gt;$P$5), "Outlier", "Okay")</f>
        <v>Okay</v>
      </c>
      <c r="G565" s="5" t="str">
        <f t="shared" si="24"/>
        <v>Okay</v>
      </c>
      <c r="H565" s="5" t="str">
        <f t="shared" si="25"/>
        <v>Okay</v>
      </c>
      <c r="I565" s="5" t="str">
        <f t="shared" si="26"/>
        <v>Okay</v>
      </c>
    </row>
    <row r="566" spans="1:9" x14ac:dyDescent="0.25">
      <c r="A566" s="4">
        <v>44</v>
      </c>
      <c r="B566" s="4">
        <v>12</v>
      </c>
      <c r="C566" s="4">
        <v>170000</v>
      </c>
      <c r="D566" s="4" t="str">
        <f>IF(OR(A566&lt;$O$3, A566&gt;$P$3), "Outlier", "Okay")</f>
        <v>Okay</v>
      </c>
      <c r="E566" s="4" t="str">
        <f>IF(OR(B566&lt;$O$4, B566&gt;$P$4), "Outlier", "Okay")</f>
        <v>Okay</v>
      </c>
      <c r="F566" s="4" t="str">
        <f>IF(OR(C566&lt;$O$5, C566&gt;$P$5), "Outlier", "Okay")</f>
        <v>Okay</v>
      </c>
      <c r="G566" s="5" t="str">
        <f t="shared" si="24"/>
        <v>Okay</v>
      </c>
      <c r="H566" s="5" t="str">
        <f t="shared" si="25"/>
        <v>Okay</v>
      </c>
      <c r="I566" s="5" t="str">
        <f t="shared" si="26"/>
        <v>Okay</v>
      </c>
    </row>
    <row r="567" spans="1:9" x14ac:dyDescent="0.25">
      <c r="A567" s="4">
        <v>37</v>
      </c>
      <c r="B567" s="4">
        <v>10</v>
      </c>
      <c r="C567" s="4">
        <v>155000</v>
      </c>
      <c r="D567" s="4" t="str">
        <f>IF(OR(A567&lt;$O$3, A567&gt;$P$3), "Outlier", "Okay")</f>
        <v>Okay</v>
      </c>
      <c r="E567" s="4" t="str">
        <f>IF(OR(B567&lt;$O$4, B567&gt;$P$4), "Outlier", "Okay")</f>
        <v>Okay</v>
      </c>
      <c r="F567" s="4" t="str">
        <f>IF(OR(C567&lt;$O$5, C567&gt;$P$5), "Outlier", "Okay")</f>
        <v>Okay</v>
      </c>
      <c r="G567" s="5" t="str">
        <f t="shared" si="24"/>
        <v>Okay</v>
      </c>
      <c r="H567" s="5" t="str">
        <f t="shared" si="25"/>
        <v>Okay</v>
      </c>
      <c r="I567" s="5" t="str">
        <f t="shared" si="26"/>
        <v>Okay</v>
      </c>
    </row>
    <row r="568" spans="1:9" x14ac:dyDescent="0.25">
      <c r="A568" s="4">
        <v>56</v>
      </c>
      <c r="B568" s="4">
        <v>18</v>
      </c>
      <c r="C568" s="4">
        <v>195000</v>
      </c>
      <c r="D568" s="4" t="str">
        <f>IF(OR(A568&lt;$O$3, A568&gt;$P$3), "Outlier", "Okay")</f>
        <v>Okay</v>
      </c>
      <c r="E568" s="4" t="str">
        <f>IF(OR(B568&lt;$O$4, B568&gt;$P$4), "Outlier", "Okay")</f>
        <v>Okay</v>
      </c>
      <c r="F568" s="4" t="str">
        <f>IF(OR(C568&lt;$O$5, C568&gt;$P$5), "Outlier", "Okay")</f>
        <v>Okay</v>
      </c>
      <c r="G568" s="5" t="str">
        <f t="shared" si="24"/>
        <v>Okay</v>
      </c>
      <c r="H568" s="5" t="str">
        <f t="shared" si="25"/>
        <v>Okay</v>
      </c>
      <c r="I568" s="5" t="str">
        <f t="shared" si="26"/>
        <v>Okay</v>
      </c>
    </row>
    <row r="569" spans="1:9" x14ac:dyDescent="0.25">
      <c r="A569" s="4">
        <v>27</v>
      </c>
      <c r="B569" s="4">
        <v>2</v>
      </c>
      <c r="C569" s="4">
        <v>70000</v>
      </c>
      <c r="D569" s="4" t="str">
        <f>IF(OR(A569&lt;$O$3, A569&gt;$P$3), "Outlier", "Okay")</f>
        <v>Okay</v>
      </c>
      <c r="E569" s="4" t="str">
        <f>IF(OR(B569&lt;$O$4, B569&gt;$P$4), "Outlier", "Okay")</f>
        <v>Okay</v>
      </c>
      <c r="F569" s="4" t="str">
        <f>IF(OR(C569&lt;$O$5, C569&gt;$P$5), "Outlier", "Okay")</f>
        <v>Okay</v>
      </c>
      <c r="G569" s="5" t="str">
        <f t="shared" si="24"/>
        <v>Okay</v>
      </c>
      <c r="H569" s="5" t="str">
        <f t="shared" si="25"/>
        <v>Okay</v>
      </c>
      <c r="I569" s="5" t="str">
        <f t="shared" si="26"/>
        <v>Okay</v>
      </c>
    </row>
    <row r="570" spans="1:9" x14ac:dyDescent="0.25">
      <c r="A570" s="4">
        <v>31</v>
      </c>
      <c r="B570" s="4">
        <v>7</v>
      </c>
      <c r="C570" s="4">
        <v>140000</v>
      </c>
      <c r="D570" s="4" t="str">
        <f>IF(OR(A570&lt;$O$3, A570&gt;$P$3), "Outlier", "Okay")</f>
        <v>Okay</v>
      </c>
      <c r="E570" s="4" t="str">
        <f>IF(OR(B570&lt;$O$4, B570&gt;$P$4), "Outlier", "Okay")</f>
        <v>Okay</v>
      </c>
      <c r="F570" s="4" t="str">
        <f>IF(OR(C570&lt;$O$5, C570&gt;$P$5), "Outlier", "Okay")</f>
        <v>Okay</v>
      </c>
      <c r="G570" s="5" t="str">
        <f t="shared" si="24"/>
        <v>Okay</v>
      </c>
      <c r="H570" s="5" t="str">
        <f t="shared" si="25"/>
        <v>Okay</v>
      </c>
      <c r="I570" s="5" t="str">
        <f t="shared" si="26"/>
        <v>Okay</v>
      </c>
    </row>
    <row r="571" spans="1:9" x14ac:dyDescent="0.25">
      <c r="A571" s="4">
        <v>50</v>
      </c>
      <c r="B571" s="4">
        <v>16</v>
      </c>
      <c r="C571" s="4">
        <v>190000</v>
      </c>
      <c r="D571" s="4" t="str">
        <f>IF(OR(A571&lt;$O$3, A571&gt;$P$3), "Outlier", "Okay")</f>
        <v>Okay</v>
      </c>
      <c r="E571" s="4" t="str">
        <f>IF(OR(B571&lt;$O$4, B571&gt;$P$4), "Outlier", "Okay")</f>
        <v>Okay</v>
      </c>
      <c r="F571" s="4" t="str">
        <f>IF(OR(C571&lt;$O$5, C571&gt;$P$5), "Outlier", "Okay")</f>
        <v>Okay</v>
      </c>
      <c r="G571" s="5" t="str">
        <f t="shared" si="24"/>
        <v>Okay</v>
      </c>
      <c r="H571" s="5" t="str">
        <f t="shared" si="25"/>
        <v>Okay</v>
      </c>
      <c r="I571" s="5" t="str">
        <f t="shared" si="26"/>
        <v>Okay</v>
      </c>
    </row>
    <row r="572" spans="1:9" x14ac:dyDescent="0.25">
      <c r="A572" s="4">
        <v>33</v>
      </c>
      <c r="B572" s="4">
        <v>6</v>
      </c>
      <c r="C572" s="4">
        <v>130000</v>
      </c>
      <c r="D572" s="4" t="str">
        <f>IF(OR(A572&lt;$O$3, A572&gt;$P$3), "Outlier", "Okay")</f>
        <v>Okay</v>
      </c>
      <c r="E572" s="4" t="str">
        <f>IF(OR(B572&lt;$O$4, B572&gt;$P$4), "Outlier", "Okay")</f>
        <v>Okay</v>
      </c>
      <c r="F572" s="4" t="str">
        <f>IF(OR(C572&lt;$O$5, C572&gt;$P$5), "Outlier", "Okay")</f>
        <v>Okay</v>
      </c>
      <c r="G572" s="5" t="str">
        <f t="shared" si="24"/>
        <v>Okay</v>
      </c>
      <c r="H572" s="5" t="str">
        <f t="shared" si="25"/>
        <v>Okay</v>
      </c>
      <c r="I572" s="5" t="str">
        <f t="shared" si="26"/>
        <v>Okay</v>
      </c>
    </row>
    <row r="573" spans="1:9" x14ac:dyDescent="0.25">
      <c r="A573" s="4">
        <v>41</v>
      </c>
      <c r="B573" s="4">
        <v>12</v>
      </c>
      <c r="C573" s="4">
        <v>165000</v>
      </c>
      <c r="D573" s="4" t="str">
        <f>IF(OR(A573&lt;$O$3, A573&gt;$P$3), "Outlier", "Okay")</f>
        <v>Okay</v>
      </c>
      <c r="E573" s="4" t="str">
        <f>IF(OR(B573&lt;$O$4, B573&gt;$P$4), "Outlier", "Okay")</f>
        <v>Okay</v>
      </c>
      <c r="F573" s="4" t="str">
        <f>IF(OR(C573&lt;$O$5, C573&gt;$P$5), "Outlier", "Okay")</f>
        <v>Okay</v>
      </c>
      <c r="G573" s="5" t="str">
        <f t="shared" si="24"/>
        <v>Okay</v>
      </c>
      <c r="H573" s="5" t="str">
        <f t="shared" si="25"/>
        <v>Okay</v>
      </c>
      <c r="I573" s="5" t="str">
        <f t="shared" si="26"/>
        <v>Okay</v>
      </c>
    </row>
    <row r="574" spans="1:9" x14ac:dyDescent="0.25">
      <c r="A574" s="4">
        <v>24</v>
      </c>
      <c r="B574" s="4">
        <v>1</v>
      </c>
      <c r="C574" s="4">
        <v>55000</v>
      </c>
      <c r="D574" s="4" t="str">
        <f>IF(OR(A574&lt;$O$3, A574&gt;$P$3), "Outlier", "Okay")</f>
        <v>Okay</v>
      </c>
      <c r="E574" s="4" t="str">
        <f>IF(OR(B574&lt;$O$4, B574&gt;$P$4), "Outlier", "Okay")</f>
        <v>Okay</v>
      </c>
      <c r="F574" s="4" t="str">
        <f>IF(OR(C574&lt;$O$5, C574&gt;$P$5), "Outlier", "Okay")</f>
        <v>Okay</v>
      </c>
      <c r="G574" s="5" t="str">
        <f t="shared" si="24"/>
        <v>Okay</v>
      </c>
      <c r="H574" s="5" t="str">
        <f t="shared" si="25"/>
        <v>Okay</v>
      </c>
      <c r="I574" s="5" t="str">
        <f t="shared" si="26"/>
        <v>Okay</v>
      </c>
    </row>
    <row r="575" spans="1:9" x14ac:dyDescent="0.25">
      <c r="A575" s="4">
        <v>43</v>
      </c>
      <c r="B575" s="4">
        <v>12</v>
      </c>
      <c r="C575" s="4">
        <v>165000</v>
      </c>
      <c r="D575" s="4" t="str">
        <f>IF(OR(A575&lt;$O$3, A575&gt;$P$3), "Outlier", "Okay")</f>
        <v>Okay</v>
      </c>
      <c r="E575" s="4" t="str">
        <f>IF(OR(B575&lt;$O$4, B575&gt;$P$4), "Outlier", "Okay")</f>
        <v>Okay</v>
      </c>
      <c r="F575" s="4" t="str">
        <f>IF(OR(C575&lt;$O$5, C575&gt;$P$5), "Outlier", "Okay")</f>
        <v>Okay</v>
      </c>
      <c r="G575" s="5" t="str">
        <f t="shared" si="24"/>
        <v>Okay</v>
      </c>
      <c r="H575" s="5" t="str">
        <f t="shared" si="25"/>
        <v>Okay</v>
      </c>
      <c r="I575" s="5" t="str">
        <f t="shared" si="26"/>
        <v>Okay</v>
      </c>
    </row>
    <row r="576" spans="1:9" x14ac:dyDescent="0.25">
      <c r="A576" s="4">
        <v>58</v>
      </c>
      <c r="B576" s="4">
        <v>17</v>
      </c>
      <c r="C576" s="4">
        <v>195000</v>
      </c>
      <c r="D576" s="4" t="str">
        <f>IF(OR(A576&lt;$O$3, A576&gt;$P$3), "Outlier", "Okay")</f>
        <v>Okay</v>
      </c>
      <c r="E576" s="4" t="str">
        <f>IF(OR(B576&lt;$O$4, B576&gt;$P$4), "Outlier", "Okay")</f>
        <v>Okay</v>
      </c>
      <c r="F576" s="4" t="str">
        <f>IF(OR(C576&lt;$O$5, C576&gt;$P$5), "Outlier", "Okay")</f>
        <v>Okay</v>
      </c>
      <c r="G576" s="5" t="str">
        <f t="shared" si="24"/>
        <v>Okay</v>
      </c>
      <c r="H576" s="5" t="str">
        <f t="shared" si="25"/>
        <v>Okay</v>
      </c>
      <c r="I576" s="5" t="str">
        <f t="shared" si="26"/>
        <v>Okay</v>
      </c>
    </row>
    <row r="577" spans="1:9" x14ac:dyDescent="0.25">
      <c r="A577" s="4">
        <v>29</v>
      </c>
      <c r="B577" s="4">
        <v>3</v>
      </c>
      <c r="C577" s="4">
        <v>85000</v>
      </c>
      <c r="D577" s="4" t="str">
        <f>IF(OR(A577&lt;$O$3, A577&gt;$P$3), "Outlier", "Okay")</f>
        <v>Okay</v>
      </c>
      <c r="E577" s="4" t="str">
        <f>IF(OR(B577&lt;$O$4, B577&gt;$P$4), "Outlier", "Okay")</f>
        <v>Okay</v>
      </c>
      <c r="F577" s="4" t="str">
        <f>IF(OR(C577&lt;$O$5, C577&gt;$P$5), "Outlier", "Okay")</f>
        <v>Okay</v>
      </c>
      <c r="G577" s="5" t="str">
        <f t="shared" si="24"/>
        <v>Okay</v>
      </c>
      <c r="H577" s="5" t="str">
        <f t="shared" si="25"/>
        <v>Okay</v>
      </c>
      <c r="I577" s="5" t="str">
        <f t="shared" si="26"/>
        <v>Okay</v>
      </c>
    </row>
    <row r="578" spans="1:9" x14ac:dyDescent="0.25">
      <c r="A578" s="4">
        <v>52</v>
      </c>
      <c r="B578" s="4">
        <v>18</v>
      </c>
      <c r="C578" s="4">
        <v>200000</v>
      </c>
      <c r="D578" s="4" t="str">
        <f>IF(OR(A578&lt;$O$3, A578&gt;$P$3), "Outlier", "Okay")</f>
        <v>Okay</v>
      </c>
      <c r="E578" s="4" t="str">
        <f>IF(OR(B578&lt;$O$4, B578&gt;$P$4), "Outlier", "Okay")</f>
        <v>Okay</v>
      </c>
      <c r="F578" s="4" t="str">
        <f>IF(OR(C578&lt;$O$5, C578&gt;$P$5), "Outlier", "Okay")</f>
        <v>Okay</v>
      </c>
      <c r="G578" s="5" t="str">
        <f t="shared" ref="G578:G641" si="27">IF(B578&gt;A578, "Inconsistent", "Okay")</f>
        <v>Okay</v>
      </c>
      <c r="H578" s="5" t="str">
        <f t="shared" ref="H578:H641" si="28">IF(A578&lt;18, "Inconsistent", "Okay")</f>
        <v>Okay</v>
      </c>
      <c r="I578" s="5" t="str">
        <f t="shared" ref="I578:I641" si="29">IF(B578&lt;0,"Inconsistent", "Okay")</f>
        <v>Okay</v>
      </c>
    </row>
    <row r="579" spans="1:9" x14ac:dyDescent="0.25">
      <c r="A579" s="4">
        <v>36</v>
      </c>
      <c r="B579" s="4">
        <v>8</v>
      </c>
      <c r="C579" s="4">
        <v>140000</v>
      </c>
      <c r="D579" s="4" t="str">
        <f>IF(OR(A579&lt;$O$3, A579&gt;$P$3), "Outlier", "Okay")</f>
        <v>Okay</v>
      </c>
      <c r="E579" s="4" t="str">
        <f>IF(OR(B579&lt;$O$4, B579&gt;$P$4), "Outlier", "Okay")</f>
        <v>Okay</v>
      </c>
      <c r="F579" s="4" t="str">
        <f>IF(OR(C579&lt;$O$5, C579&gt;$P$5), "Outlier", "Okay")</f>
        <v>Okay</v>
      </c>
      <c r="G579" s="5" t="str">
        <f t="shared" si="27"/>
        <v>Okay</v>
      </c>
      <c r="H579" s="5" t="str">
        <f t="shared" si="28"/>
        <v>Okay</v>
      </c>
      <c r="I579" s="5" t="str">
        <f t="shared" si="29"/>
        <v>Okay</v>
      </c>
    </row>
    <row r="580" spans="1:9" x14ac:dyDescent="0.25">
      <c r="A580" s="4">
        <v>26</v>
      </c>
      <c r="B580" s="4">
        <v>2</v>
      </c>
      <c r="C580" s="4">
        <v>65000</v>
      </c>
      <c r="D580" s="4" t="str">
        <f>IF(OR(A580&lt;$O$3, A580&gt;$P$3), "Outlier", "Okay")</f>
        <v>Okay</v>
      </c>
      <c r="E580" s="4" t="str">
        <f>IF(OR(B580&lt;$O$4, B580&gt;$P$4), "Outlier", "Okay")</f>
        <v>Okay</v>
      </c>
      <c r="F580" s="4" t="str">
        <f>IF(OR(C580&lt;$O$5, C580&gt;$P$5), "Outlier", "Okay")</f>
        <v>Okay</v>
      </c>
      <c r="G580" s="5" t="str">
        <f t="shared" si="27"/>
        <v>Okay</v>
      </c>
      <c r="H580" s="5" t="str">
        <f t="shared" si="28"/>
        <v>Okay</v>
      </c>
      <c r="I580" s="5" t="str">
        <f t="shared" si="29"/>
        <v>Okay</v>
      </c>
    </row>
    <row r="581" spans="1:9" x14ac:dyDescent="0.25">
      <c r="A581" s="4">
        <v>47</v>
      </c>
      <c r="B581" s="4">
        <v>16</v>
      </c>
      <c r="C581" s="4">
        <v>190000</v>
      </c>
      <c r="D581" s="4" t="str">
        <f>IF(OR(A581&lt;$O$3, A581&gt;$P$3), "Outlier", "Okay")</f>
        <v>Okay</v>
      </c>
      <c r="E581" s="4" t="str">
        <f>IF(OR(B581&lt;$O$4, B581&gt;$P$4), "Outlier", "Okay")</f>
        <v>Okay</v>
      </c>
      <c r="F581" s="4" t="str">
        <f>IF(OR(C581&lt;$O$5, C581&gt;$P$5), "Outlier", "Okay")</f>
        <v>Okay</v>
      </c>
      <c r="G581" s="5" t="str">
        <f t="shared" si="27"/>
        <v>Okay</v>
      </c>
      <c r="H581" s="5" t="str">
        <f t="shared" si="28"/>
        <v>Okay</v>
      </c>
      <c r="I581" s="5" t="str">
        <f t="shared" si="29"/>
        <v>Okay</v>
      </c>
    </row>
    <row r="582" spans="1:9" x14ac:dyDescent="0.25">
      <c r="A582" s="4">
        <v>32</v>
      </c>
      <c r="B582" s="4">
        <v>6</v>
      </c>
      <c r="C582" s="4">
        <v>120000</v>
      </c>
      <c r="D582" s="4" t="str">
        <f>IF(OR(A582&lt;$O$3, A582&gt;$P$3), "Outlier", "Okay")</f>
        <v>Okay</v>
      </c>
      <c r="E582" s="4" t="str">
        <f>IF(OR(B582&lt;$O$4, B582&gt;$P$4), "Outlier", "Okay")</f>
        <v>Okay</v>
      </c>
      <c r="F582" s="4" t="str">
        <f>IF(OR(C582&lt;$O$5, C582&gt;$P$5), "Outlier", "Okay")</f>
        <v>Okay</v>
      </c>
      <c r="G582" s="5" t="str">
        <f t="shared" si="27"/>
        <v>Okay</v>
      </c>
      <c r="H582" s="5" t="str">
        <f t="shared" si="28"/>
        <v>Okay</v>
      </c>
      <c r="I582" s="5" t="str">
        <f t="shared" si="29"/>
        <v>Okay</v>
      </c>
    </row>
    <row r="583" spans="1:9" x14ac:dyDescent="0.25">
      <c r="A583" s="4">
        <v>57</v>
      </c>
      <c r="B583" s="4">
        <v>18</v>
      </c>
      <c r="C583" s="4">
        <v>200000</v>
      </c>
      <c r="D583" s="4" t="str">
        <f>IF(OR(A583&lt;$O$3, A583&gt;$P$3), "Outlier", "Okay")</f>
        <v>Okay</v>
      </c>
      <c r="E583" s="4" t="str">
        <f>IF(OR(B583&lt;$O$4, B583&gt;$P$4), "Outlier", "Okay")</f>
        <v>Okay</v>
      </c>
      <c r="F583" s="4" t="str">
        <f>IF(OR(C583&lt;$O$5, C583&gt;$P$5), "Outlier", "Okay")</f>
        <v>Okay</v>
      </c>
      <c r="G583" s="5" t="str">
        <f t="shared" si="27"/>
        <v>Okay</v>
      </c>
      <c r="H583" s="5" t="str">
        <f t="shared" si="28"/>
        <v>Okay</v>
      </c>
      <c r="I583" s="5" t="str">
        <f t="shared" si="29"/>
        <v>Okay</v>
      </c>
    </row>
    <row r="584" spans="1:9" x14ac:dyDescent="0.25">
      <c r="A584" s="4">
        <v>51</v>
      </c>
      <c r="B584" s="4">
        <v>16</v>
      </c>
      <c r="C584" s="4">
        <v>190000</v>
      </c>
      <c r="D584" s="4" t="str">
        <f>IF(OR(A584&lt;$O$3, A584&gt;$P$3), "Outlier", "Okay")</f>
        <v>Okay</v>
      </c>
      <c r="E584" s="4" t="str">
        <f>IF(OR(B584&lt;$O$4, B584&gt;$P$4), "Outlier", "Okay")</f>
        <v>Okay</v>
      </c>
      <c r="F584" s="4" t="str">
        <f>IF(OR(C584&lt;$O$5, C584&gt;$P$5), "Outlier", "Okay")</f>
        <v>Okay</v>
      </c>
      <c r="G584" s="5" t="str">
        <f t="shared" si="27"/>
        <v>Okay</v>
      </c>
      <c r="H584" s="5" t="str">
        <f t="shared" si="28"/>
        <v>Okay</v>
      </c>
      <c r="I584" s="5" t="str">
        <f t="shared" si="29"/>
        <v>Okay</v>
      </c>
    </row>
    <row r="585" spans="1:9" x14ac:dyDescent="0.25">
      <c r="A585" s="4">
        <v>27</v>
      </c>
      <c r="B585" s="4">
        <v>2</v>
      </c>
      <c r="C585" s="4">
        <v>65000</v>
      </c>
      <c r="D585" s="4" t="str">
        <f>IF(OR(A585&lt;$O$3, A585&gt;$P$3), "Outlier", "Okay")</f>
        <v>Okay</v>
      </c>
      <c r="E585" s="4" t="str">
        <f>IF(OR(B585&lt;$O$4, B585&gt;$P$4), "Outlier", "Okay")</f>
        <v>Okay</v>
      </c>
      <c r="F585" s="4" t="str">
        <f>IF(OR(C585&lt;$O$5, C585&gt;$P$5), "Outlier", "Okay")</f>
        <v>Okay</v>
      </c>
      <c r="G585" s="5" t="str">
        <f t="shared" si="27"/>
        <v>Okay</v>
      </c>
      <c r="H585" s="5" t="str">
        <f t="shared" si="28"/>
        <v>Okay</v>
      </c>
      <c r="I585" s="5" t="str">
        <f t="shared" si="29"/>
        <v>Okay</v>
      </c>
    </row>
    <row r="586" spans="1:9" x14ac:dyDescent="0.25">
      <c r="A586" s="4">
        <v>36</v>
      </c>
      <c r="B586" s="4">
        <v>7</v>
      </c>
      <c r="C586" s="4">
        <v>130000</v>
      </c>
      <c r="D586" s="4" t="str">
        <f>IF(OR(A586&lt;$O$3, A586&gt;$P$3), "Outlier", "Okay")</f>
        <v>Okay</v>
      </c>
      <c r="E586" s="4" t="str">
        <f>IF(OR(B586&lt;$O$4, B586&gt;$P$4), "Outlier", "Okay")</f>
        <v>Okay</v>
      </c>
      <c r="F586" s="4" t="str">
        <f>IF(OR(C586&lt;$O$5, C586&gt;$P$5), "Outlier", "Okay")</f>
        <v>Okay</v>
      </c>
      <c r="G586" s="5" t="str">
        <f t="shared" si="27"/>
        <v>Okay</v>
      </c>
      <c r="H586" s="5" t="str">
        <f t="shared" si="28"/>
        <v>Okay</v>
      </c>
      <c r="I586" s="5" t="str">
        <f t="shared" si="29"/>
        <v>Okay</v>
      </c>
    </row>
    <row r="587" spans="1:9" x14ac:dyDescent="0.25">
      <c r="A587" s="4">
        <v>33</v>
      </c>
      <c r="B587" s="4">
        <v>5</v>
      </c>
      <c r="C587" s="4">
        <v>120000</v>
      </c>
      <c r="D587" s="4" t="str">
        <f>IF(OR(A587&lt;$O$3, A587&gt;$P$3), "Outlier", "Okay")</f>
        <v>Okay</v>
      </c>
      <c r="E587" s="4" t="str">
        <f>IF(OR(B587&lt;$O$4, B587&gt;$P$4), "Outlier", "Okay")</f>
        <v>Okay</v>
      </c>
      <c r="F587" s="4" t="str">
        <f>IF(OR(C587&lt;$O$5, C587&gt;$P$5), "Outlier", "Okay")</f>
        <v>Okay</v>
      </c>
      <c r="G587" s="5" t="str">
        <f t="shared" si="27"/>
        <v>Okay</v>
      </c>
      <c r="H587" s="5" t="str">
        <f t="shared" si="28"/>
        <v>Okay</v>
      </c>
      <c r="I587" s="5" t="str">
        <f t="shared" si="29"/>
        <v>Okay</v>
      </c>
    </row>
    <row r="588" spans="1:9" x14ac:dyDescent="0.25">
      <c r="A588" s="4">
        <v>25</v>
      </c>
      <c r="B588" s="4">
        <v>1</v>
      </c>
      <c r="C588" s="4">
        <v>55000</v>
      </c>
      <c r="D588" s="4" t="str">
        <f>IF(OR(A588&lt;$O$3, A588&gt;$P$3), "Outlier", "Okay")</f>
        <v>Okay</v>
      </c>
      <c r="E588" s="4" t="str">
        <f>IF(OR(B588&lt;$O$4, B588&gt;$P$4), "Outlier", "Okay")</f>
        <v>Okay</v>
      </c>
      <c r="F588" s="4" t="str">
        <f>IF(OR(C588&lt;$O$5, C588&gt;$P$5), "Outlier", "Okay")</f>
        <v>Okay</v>
      </c>
      <c r="G588" s="5" t="str">
        <f t="shared" si="27"/>
        <v>Okay</v>
      </c>
      <c r="H588" s="5" t="str">
        <f t="shared" si="28"/>
        <v>Okay</v>
      </c>
      <c r="I588" s="5" t="str">
        <f t="shared" si="29"/>
        <v>Okay</v>
      </c>
    </row>
    <row r="589" spans="1:9" x14ac:dyDescent="0.25">
      <c r="A589" s="4">
        <v>40</v>
      </c>
      <c r="B589" s="4">
        <v>12</v>
      </c>
      <c r="C589" s="4">
        <v>160000</v>
      </c>
      <c r="D589" s="4" t="str">
        <f>IF(OR(A589&lt;$O$3, A589&gt;$P$3), "Outlier", "Okay")</f>
        <v>Okay</v>
      </c>
      <c r="E589" s="4" t="str">
        <f>IF(OR(B589&lt;$O$4, B589&gt;$P$4), "Outlier", "Okay")</f>
        <v>Okay</v>
      </c>
      <c r="F589" s="4" t="str">
        <f>IF(OR(C589&lt;$O$5, C589&gt;$P$5), "Outlier", "Okay")</f>
        <v>Okay</v>
      </c>
      <c r="G589" s="5" t="str">
        <f t="shared" si="27"/>
        <v>Okay</v>
      </c>
      <c r="H589" s="5" t="str">
        <f t="shared" si="28"/>
        <v>Okay</v>
      </c>
      <c r="I589" s="5" t="str">
        <f t="shared" si="29"/>
        <v>Okay</v>
      </c>
    </row>
    <row r="590" spans="1:9" x14ac:dyDescent="0.25">
      <c r="A590" s="4">
        <v>36</v>
      </c>
      <c r="B590" s="4">
        <v>8</v>
      </c>
      <c r="C590" s="4">
        <v>140000</v>
      </c>
      <c r="D590" s="4" t="str">
        <f>IF(OR(A590&lt;$O$3, A590&gt;$P$3), "Outlier", "Okay")</f>
        <v>Okay</v>
      </c>
      <c r="E590" s="4" t="str">
        <f>IF(OR(B590&lt;$O$4, B590&gt;$P$4), "Outlier", "Okay")</f>
        <v>Okay</v>
      </c>
      <c r="F590" s="4" t="str">
        <f>IF(OR(C590&lt;$O$5, C590&gt;$P$5), "Outlier", "Okay")</f>
        <v>Okay</v>
      </c>
      <c r="G590" s="5" t="str">
        <f t="shared" si="27"/>
        <v>Okay</v>
      </c>
      <c r="H590" s="5" t="str">
        <f t="shared" si="28"/>
        <v>Okay</v>
      </c>
      <c r="I590" s="5" t="str">
        <f t="shared" si="29"/>
        <v>Okay</v>
      </c>
    </row>
    <row r="591" spans="1:9" x14ac:dyDescent="0.25">
      <c r="A591" s="4">
        <v>31</v>
      </c>
      <c r="B591" s="4">
        <v>7</v>
      </c>
      <c r="C591" s="4">
        <v>135000</v>
      </c>
      <c r="D591" s="4" t="str">
        <f>IF(OR(A591&lt;$O$3, A591&gt;$P$3), "Outlier", "Okay")</f>
        <v>Okay</v>
      </c>
      <c r="E591" s="4" t="str">
        <f>IF(OR(B591&lt;$O$4, B591&gt;$P$4), "Outlier", "Okay")</f>
        <v>Okay</v>
      </c>
      <c r="F591" s="4" t="str">
        <f>IF(OR(C591&lt;$O$5, C591&gt;$P$5), "Outlier", "Okay")</f>
        <v>Okay</v>
      </c>
      <c r="G591" s="5" t="str">
        <f t="shared" si="27"/>
        <v>Okay</v>
      </c>
      <c r="H591" s="5" t="str">
        <f t="shared" si="28"/>
        <v>Okay</v>
      </c>
      <c r="I591" s="5" t="str">
        <f t="shared" si="29"/>
        <v>Okay</v>
      </c>
    </row>
    <row r="592" spans="1:9" x14ac:dyDescent="0.25">
      <c r="A592" s="4">
        <v>24</v>
      </c>
      <c r="B592" s="4">
        <v>1</v>
      </c>
      <c r="C592" s="4">
        <v>55000</v>
      </c>
      <c r="D592" s="4" t="str">
        <f>IF(OR(A592&lt;$O$3, A592&gt;$P$3), "Outlier", "Okay")</f>
        <v>Okay</v>
      </c>
      <c r="E592" s="4" t="str">
        <f>IF(OR(B592&lt;$O$4, B592&gt;$P$4), "Outlier", "Okay")</f>
        <v>Okay</v>
      </c>
      <c r="F592" s="4" t="str">
        <f>IF(OR(C592&lt;$O$5, C592&gt;$P$5), "Outlier", "Okay")</f>
        <v>Okay</v>
      </c>
      <c r="G592" s="5" t="str">
        <f t="shared" si="27"/>
        <v>Okay</v>
      </c>
      <c r="H592" s="5" t="str">
        <f t="shared" si="28"/>
        <v>Okay</v>
      </c>
      <c r="I592" s="5" t="str">
        <f t="shared" si="29"/>
        <v>Okay</v>
      </c>
    </row>
    <row r="593" spans="1:9" x14ac:dyDescent="0.25">
      <c r="A593" s="4">
        <v>34</v>
      </c>
      <c r="B593" s="4">
        <v>5</v>
      </c>
      <c r="C593" s="4">
        <v>95000</v>
      </c>
      <c r="D593" s="4" t="str">
        <f>IF(OR(A593&lt;$O$3, A593&gt;$P$3), "Outlier", "Okay")</f>
        <v>Okay</v>
      </c>
      <c r="E593" s="4" t="str">
        <f>IF(OR(B593&lt;$O$4, B593&gt;$P$4), "Outlier", "Okay")</f>
        <v>Okay</v>
      </c>
      <c r="F593" s="4" t="str">
        <f>IF(OR(C593&lt;$O$5, C593&gt;$P$5), "Outlier", "Okay")</f>
        <v>Okay</v>
      </c>
      <c r="G593" s="5" t="str">
        <f t="shared" si="27"/>
        <v>Okay</v>
      </c>
      <c r="H593" s="5" t="str">
        <f t="shared" si="28"/>
        <v>Okay</v>
      </c>
      <c r="I593" s="5" t="str">
        <f t="shared" si="29"/>
        <v>Okay</v>
      </c>
    </row>
    <row r="594" spans="1:9" x14ac:dyDescent="0.25">
      <c r="A594" s="4">
        <v>43</v>
      </c>
      <c r="B594" s="4">
        <v>12</v>
      </c>
      <c r="C594" s="4">
        <v>170000</v>
      </c>
      <c r="D594" s="4" t="str">
        <f>IF(OR(A594&lt;$O$3, A594&gt;$P$3), "Outlier", "Okay")</f>
        <v>Okay</v>
      </c>
      <c r="E594" s="4" t="str">
        <f>IF(OR(B594&lt;$O$4, B594&gt;$P$4), "Outlier", "Okay")</f>
        <v>Okay</v>
      </c>
      <c r="F594" s="4" t="str">
        <f>IF(OR(C594&lt;$O$5, C594&gt;$P$5), "Outlier", "Okay")</f>
        <v>Okay</v>
      </c>
      <c r="G594" s="5" t="str">
        <f t="shared" si="27"/>
        <v>Okay</v>
      </c>
      <c r="H594" s="5" t="str">
        <f t="shared" si="28"/>
        <v>Okay</v>
      </c>
      <c r="I594" s="5" t="str">
        <f t="shared" si="29"/>
        <v>Okay</v>
      </c>
    </row>
    <row r="595" spans="1:9" x14ac:dyDescent="0.25">
      <c r="A595" s="4">
        <v>27</v>
      </c>
      <c r="B595" s="4">
        <v>2</v>
      </c>
      <c r="C595" s="4">
        <v>75000</v>
      </c>
      <c r="D595" s="4" t="str">
        <f>IF(OR(A595&lt;$O$3, A595&gt;$P$3), "Outlier", "Okay")</f>
        <v>Okay</v>
      </c>
      <c r="E595" s="4" t="str">
        <f>IF(OR(B595&lt;$O$4, B595&gt;$P$4), "Outlier", "Okay")</f>
        <v>Okay</v>
      </c>
      <c r="F595" s="4" t="str">
        <f>IF(OR(C595&lt;$O$5, C595&gt;$P$5), "Outlier", "Okay")</f>
        <v>Okay</v>
      </c>
      <c r="G595" s="5" t="str">
        <f t="shared" si="27"/>
        <v>Okay</v>
      </c>
      <c r="H595" s="5" t="str">
        <f t="shared" si="28"/>
        <v>Okay</v>
      </c>
      <c r="I595" s="5" t="str">
        <f t="shared" si="29"/>
        <v>Okay</v>
      </c>
    </row>
    <row r="596" spans="1:9" x14ac:dyDescent="0.25">
      <c r="A596" s="4">
        <v>56</v>
      </c>
      <c r="B596" s="4">
        <v>18</v>
      </c>
      <c r="C596" s="4">
        <v>210000</v>
      </c>
      <c r="D596" s="4" t="str">
        <f>IF(OR(A596&lt;$O$3, A596&gt;$P$3), "Outlier", "Okay")</f>
        <v>Okay</v>
      </c>
      <c r="E596" s="4" t="str">
        <f>IF(OR(B596&lt;$O$4, B596&gt;$P$4), "Outlier", "Okay")</f>
        <v>Okay</v>
      </c>
      <c r="F596" s="4" t="str">
        <f>IF(OR(C596&lt;$O$5, C596&gt;$P$5), "Outlier", "Okay")</f>
        <v>Okay</v>
      </c>
      <c r="G596" s="5" t="str">
        <f t="shared" si="27"/>
        <v>Okay</v>
      </c>
      <c r="H596" s="5" t="str">
        <f t="shared" si="28"/>
        <v>Okay</v>
      </c>
      <c r="I596" s="5" t="str">
        <f t="shared" si="29"/>
        <v>Okay</v>
      </c>
    </row>
    <row r="597" spans="1:9" x14ac:dyDescent="0.25">
      <c r="A597" s="4">
        <v>32</v>
      </c>
      <c r="B597" s="4">
        <v>7</v>
      </c>
      <c r="C597" s="4">
        <v>135000</v>
      </c>
      <c r="D597" s="4" t="str">
        <f>IF(OR(A597&lt;$O$3, A597&gt;$P$3), "Outlier", "Okay")</f>
        <v>Okay</v>
      </c>
      <c r="E597" s="4" t="str">
        <f>IF(OR(B597&lt;$O$4, B597&gt;$P$4), "Outlier", "Okay")</f>
        <v>Okay</v>
      </c>
      <c r="F597" s="4" t="str">
        <f>IF(OR(C597&lt;$O$5, C597&gt;$P$5), "Outlier", "Okay")</f>
        <v>Okay</v>
      </c>
      <c r="G597" s="5" t="str">
        <f t="shared" si="27"/>
        <v>Okay</v>
      </c>
      <c r="H597" s="5" t="str">
        <f t="shared" si="28"/>
        <v>Okay</v>
      </c>
      <c r="I597" s="5" t="str">
        <f t="shared" si="29"/>
        <v>Okay</v>
      </c>
    </row>
    <row r="598" spans="1:9" x14ac:dyDescent="0.25">
      <c r="A598" s="4">
        <v>46</v>
      </c>
      <c r="B598" s="4">
        <v>16</v>
      </c>
      <c r="C598" s="4">
        <v>190000</v>
      </c>
      <c r="D598" s="4" t="str">
        <f>IF(OR(A598&lt;$O$3, A598&gt;$P$3), "Outlier", "Okay")</f>
        <v>Okay</v>
      </c>
      <c r="E598" s="4" t="str">
        <f>IF(OR(B598&lt;$O$4, B598&gt;$P$4), "Outlier", "Okay")</f>
        <v>Okay</v>
      </c>
      <c r="F598" s="4" t="str">
        <f>IF(OR(C598&lt;$O$5, C598&gt;$P$5), "Outlier", "Okay")</f>
        <v>Okay</v>
      </c>
      <c r="G598" s="5" t="str">
        <f t="shared" si="27"/>
        <v>Okay</v>
      </c>
      <c r="H598" s="5" t="str">
        <f t="shared" si="28"/>
        <v>Okay</v>
      </c>
      <c r="I598" s="5" t="str">
        <f t="shared" si="29"/>
        <v>Okay</v>
      </c>
    </row>
    <row r="599" spans="1:9" x14ac:dyDescent="0.25">
      <c r="A599" s="4">
        <v>41</v>
      </c>
      <c r="B599" s="4">
        <v>11</v>
      </c>
      <c r="C599" s="4">
        <v>165000</v>
      </c>
      <c r="D599" s="4" t="str">
        <f>IF(OR(A599&lt;$O$3, A599&gt;$P$3), "Outlier", "Okay")</f>
        <v>Okay</v>
      </c>
      <c r="E599" s="4" t="str">
        <f>IF(OR(B599&lt;$O$4, B599&gt;$P$4), "Outlier", "Okay")</f>
        <v>Okay</v>
      </c>
      <c r="F599" s="4" t="str">
        <f>IF(OR(C599&lt;$O$5, C599&gt;$P$5), "Outlier", "Okay")</f>
        <v>Okay</v>
      </c>
      <c r="G599" s="5" t="str">
        <f t="shared" si="27"/>
        <v>Okay</v>
      </c>
      <c r="H599" s="5" t="str">
        <f t="shared" si="28"/>
        <v>Okay</v>
      </c>
      <c r="I599" s="5" t="str">
        <f t="shared" si="29"/>
        <v>Okay</v>
      </c>
    </row>
    <row r="600" spans="1:9" x14ac:dyDescent="0.25">
      <c r="A600" s="4">
        <v>34</v>
      </c>
      <c r="B600" s="4">
        <v>6</v>
      </c>
      <c r="C600" s="4">
        <v>120000</v>
      </c>
      <c r="D600" s="4" t="str">
        <f>IF(OR(A600&lt;$O$3, A600&gt;$P$3), "Outlier", "Okay")</f>
        <v>Okay</v>
      </c>
      <c r="E600" s="4" t="str">
        <f>IF(OR(B600&lt;$O$4, B600&gt;$P$4), "Outlier", "Okay")</f>
        <v>Okay</v>
      </c>
      <c r="F600" s="4" t="str">
        <f>IF(OR(C600&lt;$O$5, C600&gt;$P$5), "Outlier", "Okay")</f>
        <v>Okay</v>
      </c>
      <c r="G600" s="5" t="str">
        <f t="shared" si="27"/>
        <v>Okay</v>
      </c>
      <c r="H600" s="5" t="str">
        <f t="shared" si="28"/>
        <v>Okay</v>
      </c>
      <c r="I600" s="5" t="str">
        <f t="shared" si="29"/>
        <v>Okay</v>
      </c>
    </row>
    <row r="601" spans="1:9" x14ac:dyDescent="0.25">
      <c r="A601" s="4">
        <v>40</v>
      </c>
      <c r="B601" s="4">
        <v>12</v>
      </c>
      <c r="C601" s="4">
        <v>160000</v>
      </c>
      <c r="D601" s="4" t="str">
        <f>IF(OR(A601&lt;$O$3, A601&gt;$P$3), "Outlier", "Okay")</f>
        <v>Okay</v>
      </c>
      <c r="E601" s="4" t="str">
        <f>IF(OR(B601&lt;$O$4, B601&gt;$P$4), "Outlier", "Okay")</f>
        <v>Okay</v>
      </c>
      <c r="F601" s="4" t="str">
        <f>IF(OR(C601&lt;$O$5, C601&gt;$P$5), "Outlier", "Okay")</f>
        <v>Okay</v>
      </c>
      <c r="G601" s="5" t="str">
        <f t="shared" si="27"/>
        <v>Okay</v>
      </c>
      <c r="H601" s="5" t="str">
        <f t="shared" si="28"/>
        <v>Okay</v>
      </c>
      <c r="I601" s="5" t="str">
        <f t="shared" si="29"/>
        <v>Okay</v>
      </c>
    </row>
    <row r="602" spans="1:9" x14ac:dyDescent="0.25">
      <c r="A602" s="4">
        <v>24</v>
      </c>
      <c r="B602" s="4">
        <v>1</v>
      </c>
      <c r="C602" s="4">
        <v>55000</v>
      </c>
      <c r="D602" s="4" t="str">
        <f>IF(OR(A602&lt;$O$3, A602&gt;$P$3), "Outlier", "Okay")</f>
        <v>Okay</v>
      </c>
      <c r="E602" s="4" t="str">
        <f>IF(OR(B602&lt;$O$4, B602&gt;$P$4), "Outlier", "Okay")</f>
        <v>Okay</v>
      </c>
      <c r="F602" s="4" t="str">
        <f>IF(OR(C602&lt;$O$5, C602&gt;$P$5), "Outlier", "Okay")</f>
        <v>Okay</v>
      </c>
      <c r="G602" s="5" t="str">
        <f t="shared" si="27"/>
        <v>Okay</v>
      </c>
      <c r="H602" s="5" t="str">
        <f t="shared" si="28"/>
        <v>Okay</v>
      </c>
      <c r="I602" s="5" t="str">
        <f t="shared" si="29"/>
        <v>Okay</v>
      </c>
    </row>
    <row r="603" spans="1:9" x14ac:dyDescent="0.25">
      <c r="A603" s="4">
        <v>36</v>
      </c>
      <c r="B603" s="4">
        <v>7</v>
      </c>
      <c r="C603" s="4">
        <v>120000</v>
      </c>
      <c r="D603" s="4" t="str">
        <f>IF(OR(A603&lt;$O$3, A603&gt;$P$3), "Outlier", "Okay")</f>
        <v>Okay</v>
      </c>
      <c r="E603" s="4" t="str">
        <f>IF(OR(B603&lt;$O$4, B603&gt;$P$4), "Outlier", "Okay")</f>
        <v>Okay</v>
      </c>
      <c r="F603" s="4" t="str">
        <f>IF(OR(C603&lt;$O$5, C603&gt;$P$5), "Outlier", "Okay")</f>
        <v>Okay</v>
      </c>
      <c r="G603" s="5" t="str">
        <f t="shared" si="27"/>
        <v>Okay</v>
      </c>
      <c r="H603" s="5" t="str">
        <f t="shared" si="28"/>
        <v>Okay</v>
      </c>
      <c r="I603" s="5" t="str">
        <f t="shared" si="29"/>
        <v>Okay</v>
      </c>
    </row>
    <row r="604" spans="1:9" x14ac:dyDescent="0.25">
      <c r="A604" s="4">
        <v>29</v>
      </c>
      <c r="B604" s="4">
        <v>3</v>
      </c>
      <c r="C604" s="4">
        <v>90000</v>
      </c>
      <c r="D604" s="4" t="str">
        <f>IF(OR(A604&lt;$O$3, A604&gt;$P$3), "Outlier", "Okay")</f>
        <v>Okay</v>
      </c>
      <c r="E604" s="4" t="str">
        <f>IF(OR(B604&lt;$O$4, B604&gt;$P$4), "Outlier", "Okay")</f>
        <v>Okay</v>
      </c>
      <c r="F604" s="4" t="str">
        <f>IF(OR(C604&lt;$O$5, C604&gt;$P$5), "Outlier", "Okay")</f>
        <v>Okay</v>
      </c>
      <c r="G604" s="5" t="str">
        <f t="shared" si="27"/>
        <v>Okay</v>
      </c>
      <c r="H604" s="5" t="str">
        <f t="shared" si="28"/>
        <v>Okay</v>
      </c>
      <c r="I604" s="5" t="str">
        <f t="shared" si="29"/>
        <v>Okay</v>
      </c>
    </row>
    <row r="605" spans="1:9" x14ac:dyDescent="0.25">
      <c r="A605" s="4">
        <v>41</v>
      </c>
      <c r="B605" s="4">
        <v>14</v>
      </c>
      <c r="C605" s="4">
        <v>180000</v>
      </c>
      <c r="D605" s="4" t="str">
        <f>IF(OR(A605&lt;$O$3, A605&gt;$P$3), "Outlier", "Okay")</f>
        <v>Okay</v>
      </c>
      <c r="E605" s="4" t="str">
        <f>IF(OR(B605&lt;$O$4, B605&gt;$P$4), "Outlier", "Okay")</f>
        <v>Okay</v>
      </c>
      <c r="F605" s="4" t="str">
        <f>IF(OR(C605&lt;$O$5, C605&gt;$P$5), "Outlier", "Okay")</f>
        <v>Okay</v>
      </c>
      <c r="G605" s="5" t="str">
        <f t="shared" si="27"/>
        <v>Okay</v>
      </c>
      <c r="H605" s="5" t="str">
        <f t="shared" si="28"/>
        <v>Okay</v>
      </c>
      <c r="I605" s="5" t="str">
        <f t="shared" si="29"/>
        <v>Okay</v>
      </c>
    </row>
    <row r="606" spans="1:9" x14ac:dyDescent="0.25">
      <c r="A606" s="4">
        <v>33</v>
      </c>
      <c r="B606" s="4">
        <v>7</v>
      </c>
      <c r="C606" s="4">
        <v>130000</v>
      </c>
      <c r="D606" s="4" t="str">
        <f>IF(OR(A606&lt;$O$3, A606&gt;$P$3), "Outlier", "Okay")</f>
        <v>Okay</v>
      </c>
      <c r="E606" s="4" t="str">
        <f>IF(OR(B606&lt;$O$4, B606&gt;$P$4), "Outlier", "Okay")</f>
        <v>Okay</v>
      </c>
      <c r="F606" s="4" t="str">
        <f>IF(OR(C606&lt;$O$5, C606&gt;$P$5), "Outlier", "Okay")</f>
        <v>Okay</v>
      </c>
      <c r="G606" s="5" t="str">
        <f t="shared" si="27"/>
        <v>Okay</v>
      </c>
      <c r="H606" s="5" t="str">
        <f t="shared" si="28"/>
        <v>Okay</v>
      </c>
      <c r="I606" s="5" t="str">
        <f t="shared" si="29"/>
        <v>Okay</v>
      </c>
    </row>
    <row r="607" spans="1:9" x14ac:dyDescent="0.25">
      <c r="A607" s="4">
        <v>42</v>
      </c>
      <c r="B607" s="4">
        <v>12</v>
      </c>
      <c r="C607" s="4">
        <v>170000</v>
      </c>
      <c r="D607" s="4" t="str">
        <f>IF(OR(A607&lt;$O$3, A607&gt;$P$3), "Outlier", "Okay")</f>
        <v>Okay</v>
      </c>
      <c r="E607" s="4" t="str">
        <f>IF(OR(B607&lt;$O$4, B607&gt;$P$4), "Outlier", "Okay")</f>
        <v>Okay</v>
      </c>
      <c r="F607" s="4" t="str">
        <f>IF(OR(C607&lt;$O$5, C607&gt;$P$5), "Outlier", "Okay")</f>
        <v>Okay</v>
      </c>
      <c r="G607" s="5" t="str">
        <f t="shared" si="27"/>
        <v>Okay</v>
      </c>
      <c r="H607" s="5" t="str">
        <f t="shared" si="28"/>
        <v>Okay</v>
      </c>
      <c r="I607" s="5" t="str">
        <f t="shared" si="29"/>
        <v>Okay</v>
      </c>
    </row>
    <row r="608" spans="1:9" x14ac:dyDescent="0.25">
      <c r="A608" s="4">
        <v>28</v>
      </c>
      <c r="B608" s="4">
        <v>2</v>
      </c>
      <c r="C608" s="4">
        <v>70000</v>
      </c>
      <c r="D608" s="4" t="str">
        <f>IF(OR(A608&lt;$O$3, A608&gt;$P$3), "Outlier", "Okay")</f>
        <v>Okay</v>
      </c>
      <c r="E608" s="4" t="str">
        <f>IF(OR(B608&lt;$O$4, B608&gt;$P$4), "Outlier", "Okay")</f>
        <v>Okay</v>
      </c>
      <c r="F608" s="4" t="str">
        <f>IF(OR(C608&lt;$O$5, C608&gt;$P$5), "Outlier", "Okay")</f>
        <v>Okay</v>
      </c>
      <c r="G608" s="5" t="str">
        <f t="shared" si="27"/>
        <v>Okay</v>
      </c>
      <c r="H608" s="5" t="str">
        <f t="shared" si="28"/>
        <v>Okay</v>
      </c>
      <c r="I608" s="5" t="str">
        <f t="shared" si="29"/>
        <v>Okay</v>
      </c>
    </row>
    <row r="609" spans="1:9" x14ac:dyDescent="0.25">
      <c r="A609" s="4">
        <v>55</v>
      </c>
      <c r="B609" s="4">
        <v>18</v>
      </c>
      <c r="C609" s="4">
        <v>210000</v>
      </c>
      <c r="D609" s="4" t="str">
        <f>IF(OR(A609&lt;$O$3, A609&gt;$P$3), "Outlier", "Okay")</f>
        <v>Okay</v>
      </c>
      <c r="E609" s="4" t="str">
        <f>IF(OR(B609&lt;$O$4, B609&gt;$P$4), "Outlier", "Okay")</f>
        <v>Okay</v>
      </c>
      <c r="F609" s="4" t="str">
        <f>IF(OR(C609&lt;$O$5, C609&gt;$P$5), "Outlier", "Okay")</f>
        <v>Okay</v>
      </c>
      <c r="G609" s="5" t="str">
        <f t="shared" si="27"/>
        <v>Okay</v>
      </c>
      <c r="H609" s="5" t="str">
        <f t="shared" si="28"/>
        <v>Okay</v>
      </c>
      <c r="I609" s="5" t="str">
        <f t="shared" si="29"/>
        <v>Okay</v>
      </c>
    </row>
    <row r="610" spans="1:9" x14ac:dyDescent="0.25">
      <c r="A610" s="4">
        <v>26</v>
      </c>
      <c r="B610" s="4">
        <v>1</v>
      </c>
      <c r="C610" s="4">
        <v>55000</v>
      </c>
      <c r="D610" s="4" t="str">
        <f>IF(OR(A610&lt;$O$3, A610&gt;$P$3), "Outlier", "Okay")</f>
        <v>Okay</v>
      </c>
      <c r="E610" s="4" t="str">
        <f>IF(OR(B610&lt;$O$4, B610&gt;$P$4), "Outlier", "Okay")</f>
        <v>Okay</v>
      </c>
      <c r="F610" s="4" t="str">
        <f>IF(OR(C610&lt;$O$5, C610&gt;$P$5), "Outlier", "Okay")</f>
        <v>Okay</v>
      </c>
      <c r="G610" s="5" t="str">
        <f t="shared" si="27"/>
        <v>Okay</v>
      </c>
      <c r="H610" s="5" t="str">
        <f t="shared" si="28"/>
        <v>Okay</v>
      </c>
      <c r="I610" s="5" t="str">
        <f t="shared" si="29"/>
        <v>Okay</v>
      </c>
    </row>
    <row r="611" spans="1:9" x14ac:dyDescent="0.25">
      <c r="A611" s="4">
        <v>44</v>
      </c>
      <c r="B611" s="4">
        <v>11</v>
      </c>
      <c r="C611" s="4">
        <v>165000</v>
      </c>
      <c r="D611" s="4" t="str">
        <f>IF(OR(A611&lt;$O$3, A611&gt;$P$3), "Outlier", "Okay")</f>
        <v>Okay</v>
      </c>
      <c r="E611" s="4" t="str">
        <f>IF(OR(B611&lt;$O$4, B611&gt;$P$4), "Outlier", "Okay")</f>
        <v>Okay</v>
      </c>
      <c r="F611" s="4" t="str">
        <f>IF(OR(C611&lt;$O$5, C611&gt;$P$5), "Outlier", "Okay")</f>
        <v>Okay</v>
      </c>
      <c r="G611" s="5" t="str">
        <f t="shared" si="27"/>
        <v>Okay</v>
      </c>
      <c r="H611" s="5" t="str">
        <f t="shared" si="28"/>
        <v>Okay</v>
      </c>
      <c r="I611" s="5" t="str">
        <f t="shared" si="29"/>
        <v>Okay</v>
      </c>
    </row>
    <row r="612" spans="1:9" x14ac:dyDescent="0.25">
      <c r="A612" s="4">
        <v>30</v>
      </c>
      <c r="B612" s="4">
        <v>5</v>
      </c>
      <c r="C612" s="4">
        <v>105000</v>
      </c>
      <c r="D612" s="4" t="str">
        <f>IF(OR(A612&lt;$O$3, A612&gt;$P$3), "Outlier", "Okay")</f>
        <v>Okay</v>
      </c>
      <c r="E612" s="4" t="str">
        <f>IF(OR(B612&lt;$O$4, B612&gt;$P$4), "Outlier", "Okay")</f>
        <v>Okay</v>
      </c>
      <c r="F612" s="4" t="str">
        <f>IF(OR(C612&lt;$O$5, C612&gt;$P$5), "Outlier", "Okay")</f>
        <v>Okay</v>
      </c>
      <c r="G612" s="5" t="str">
        <f t="shared" si="27"/>
        <v>Okay</v>
      </c>
      <c r="H612" s="5" t="str">
        <f t="shared" si="28"/>
        <v>Okay</v>
      </c>
      <c r="I612" s="5" t="str">
        <f t="shared" si="29"/>
        <v>Okay</v>
      </c>
    </row>
    <row r="613" spans="1:9" x14ac:dyDescent="0.25">
      <c r="A613" s="4">
        <v>39</v>
      </c>
      <c r="B613" s="4">
        <v>11</v>
      </c>
      <c r="C613" s="4">
        <v>160000</v>
      </c>
      <c r="D613" s="4" t="str">
        <f>IF(OR(A613&lt;$O$3, A613&gt;$P$3), "Outlier", "Okay")</f>
        <v>Okay</v>
      </c>
      <c r="E613" s="4" t="str">
        <f>IF(OR(B613&lt;$O$4, B613&gt;$P$4), "Outlier", "Okay")</f>
        <v>Okay</v>
      </c>
      <c r="F613" s="4" t="str">
        <f>IF(OR(C613&lt;$O$5, C613&gt;$P$5), "Outlier", "Okay")</f>
        <v>Okay</v>
      </c>
      <c r="G613" s="5" t="str">
        <f t="shared" si="27"/>
        <v>Okay</v>
      </c>
      <c r="H613" s="5" t="str">
        <f t="shared" si="28"/>
        <v>Okay</v>
      </c>
      <c r="I613" s="5" t="str">
        <f t="shared" si="29"/>
        <v>Okay</v>
      </c>
    </row>
    <row r="614" spans="1:9" x14ac:dyDescent="0.25">
      <c r="A614" s="4">
        <v>32</v>
      </c>
      <c r="B614" s="4">
        <v>6</v>
      </c>
      <c r="C614" s="4">
        <v>110000</v>
      </c>
      <c r="D614" s="4" t="str">
        <f>IF(OR(A614&lt;$O$3, A614&gt;$P$3), "Outlier", "Okay")</f>
        <v>Okay</v>
      </c>
      <c r="E614" s="4" t="str">
        <f>IF(OR(B614&lt;$O$4, B614&gt;$P$4), "Outlier", "Okay")</f>
        <v>Okay</v>
      </c>
      <c r="F614" s="4" t="str">
        <f>IF(OR(C614&lt;$O$5, C614&gt;$P$5), "Outlier", "Okay")</f>
        <v>Okay</v>
      </c>
      <c r="G614" s="5" t="str">
        <f t="shared" si="27"/>
        <v>Okay</v>
      </c>
      <c r="H614" s="5" t="str">
        <f t="shared" si="28"/>
        <v>Okay</v>
      </c>
      <c r="I614" s="5" t="str">
        <f t="shared" si="29"/>
        <v>Okay</v>
      </c>
    </row>
    <row r="615" spans="1:9" x14ac:dyDescent="0.25">
      <c r="A615" s="4">
        <v>50</v>
      </c>
      <c r="B615" s="4">
        <v>17</v>
      </c>
      <c r="C615" s="4">
        <v>195000</v>
      </c>
      <c r="D615" s="4" t="str">
        <f>IF(OR(A615&lt;$O$3, A615&gt;$P$3), "Outlier", "Okay")</f>
        <v>Okay</v>
      </c>
      <c r="E615" s="4" t="str">
        <f>IF(OR(B615&lt;$O$4, B615&gt;$P$4), "Outlier", "Okay")</f>
        <v>Okay</v>
      </c>
      <c r="F615" s="4" t="str">
        <f>IF(OR(C615&lt;$O$5, C615&gt;$P$5), "Outlier", "Okay")</f>
        <v>Okay</v>
      </c>
      <c r="G615" s="5" t="str">
        <f t="shared" si="27"/>
        <v>Okay</v>
      </c>
      <c r="H615" s="5" t="str">
        <f t="shared" si="28"/>
        <v>Okay</v>
      </c>
      <c r="I615" s="5" t="str">
        <f t="shared" si="29"/>
        <v>Okay</v>
      </c>
    </row>
    <row r="616" spans="1:9" x14ac:dyDescent="0.25">
      <c r="A616" s="4">
        <v>27</v>
      </c>
      <c r="B616" s="4">
        <v>3</v>
      </c>
      <c r="C616" s="4">
        <v>85000</v>
      </c>
      <c r="D616" s="4" t="str">
        <f>IF(OR(A616&lt;$O$3, A616&gt;$P$3), "Outlier", "Okay")</f>
        <v>Okay</v>
      </c>
      <c r="E616" s="4" t="str">
        <f>IF(OR(B616&lt;$O$4, B616&gt;$P$4), "Outlier", "Okay")</f>
        <v>Okay</v>
      </c>
      <c r="F616" s="4" t="str">
        <f>IF(OR(C616&lt;$O$5, C616&gt;$P$5), "Outlier", "Okay")</f>
        <v>Okay</v>
      </c>
      <c r="G616" s="5" t="str">
        <f t="shared" si="27"/>
        <v>Okay</v>
      </c>
      <c r="H616" s="5" t="str">
        <f t="shared" si="28"/>
        <v>Okay</v>
      </c>
      <c r="I616" s="5" t="str">
        <f t="shared" si="29"/>
        <v>Okay</v>
      </c>
    </row>
    <row r="617" spans="1:9" x14ac:dyDescent="0.25">
      <c r="A617" s="4">
        <v>46</v>
      </c>
      <c r="B617" s="4">
        <v>14</v>
      </c>
      <c r="C617" s="4">
        <v>180000</v>
      </c>
      <c r="D617" s="4" t="str">
        <f>IF(OR(A617&lt;$O$3, A617&gt;$P$3), "Outlier", "Okay")</f>
        <v>Okay</v>
      </c>
      <c r="E617" s="4" t="str">
        <f>IF(OR(B617&lt;$O$4, B617&gt;$P$4), "Outlier", "Okay")</f>
        <v>Okay</v>
      </c>
      <c r="F617" s="4" t="str">
        <f>IF(OR(C617&lt;$O$5, C617&gt;$P$5), "Outlier", "Okay")</f>
        <v>Okay</v>
      </c>
      <c r="G617" s="5" t="str">
        <f t="shared" si="27"/>
        <v>Okay</v>
      </c>
      <c r="H617" s="5" t="str">
        <f t="shared" si="28"/>
        <v>Okay</v>
      </c>
      <c r="I617" s="5" t="str">
        <f t="shared" si="29"/>
        <v>Okay</v>
      </c>
    </row>
    <row r="618" spans="1:9" x14ac:dyDescent="0.25">
      <c r="A618" s="4">
        <v>25</v>
      </c>
      <c r="B618" s="4">
        <v>1</v>
      </c>
      <c r="C618" s="4">
        <v>55000</v>
      </c>
      <c r="D618" s="4" t="str">
        <f>IF(OR(A618&lt;$O$3, A618&gt;$P$3), "Outlier", "Okay")</f>
        <v>Okay</v>
      </c>
      <c r="E618" s="4" t="str">
        <f>IF(OR(B618&lt;$O$4, B618&gt;$P$4), "Outlier", "Okay")</f>
        <v>Okay</v>
      </c>
      <c r="F618" s="4" t="str">
        <f>IF(OR(C618&lt;$O$5, C618&gt;$P$5), "Outlier", "Okay")</f>
        <v>Okay</v>
      </c>
      <c r="G618" s="5" t="str">
        <f t="shared" si="27"/>
        <v>Okay</v>
      </c>
      <c r="H618" s="5" t="str">
        <f t="shared" si="28"/>
        <v>Okay</v>
      </c>
      <c r="I618" s="5" t="str">
        <f t="shared" si="29"/>
        <v>Okay</v>
      </c>
    </row>
    <row r="619" spans="1:9" x14ac:dyDescent="0.25">
      <c r="A619" s="4">
        <v>35</v>
      </c>
      <c r="B619" s="4">
        <v>8</v>
      </c>
      <c r="C619" s="4">
        <v>140000</v>
      </c>
      <c r="D619" s="4" t="str">
        <f>IF(OR(A619&lt;$O$3, A619&gt;$P$3), "Outlier", "Okay")</f>
        <v>Okay</v>
      </c>
      <c r="E619" s="4" t="str">
        <f>IF(OR(B619&lt;$O$4, B619&gt;$P$4), "Outlier", "Okay")</f>
        <v>Okay</v>
      </c>
      <c r="F619" s="4" t="str">
        <f>IF(OR(C619&lt;$O$5, C619&gt;$P$5), "Outlier", "Okay")</f>
        <v>Okay</v>
      </c>
      <c r="G619" s="5" t="str">
        <f t="shared" si="27"/>
        <v>Okay</v>
      </c>
      <c r="H619" s="5" t="str">
        <f t="shared" si="28"/>
        <v>Okay</v>
      </c>
      <c r="I619" s="5" t="str">
        <f t="shared" si="29"/>
        <v>Okay</v>
      </c>
    </row>
    <row r="620" spans="1:9" x14ac:dyDescent="0.25">
      <c r="A620" s="4">
        <v>35</v>
      </c>
      <c r="B620" s="4">
        <v>8</v>
      </c>
      <c r="C620" s="4">
        <v>145000</v>
      </c>
      <c r="D620" s="4" t="str">
        <f>IF(OR(A620&lt;$O$3, A620&gt;$P$3), "Outlier", "Okay")</f>
        <v>Okay</v>
      </c>
      <c r="E620" s="4" t="str">
        <f>IF(OR(B620&lt;$O$4, B620&gt;$P$4), "Outlier", "Okay")</f>
        <v>Okay</v>
      </c>
      <c r="F620" s="4" t="str">
        <f>IF(OR(C620&lt;$O$5, C620&gt;$P$5), "Outlier", "Okay")</f>
        <v>Okay</v>
      </c>
      <c r="G620" s="5" t="str">
        <f t="shared" si="27"/>
        <v>Okay</v>
      </c>
      <c r="H620" s="5" t="str">
        <f t="shared" si="28"/>
        <v>Okay</v>
      </c>
      <c r="I620" s="5" t="str">
        <f t="shared" si="29"/>
        <v>Okay</v>
      </c>
    </row>
    <row r="621" spans="1:9" x14ac:dyDescent="0.25">
      <c r="A621" s="4">
        <v>41</v>
      </c>
      <c r="B621" s="4">
        <v>13</v>
      </c>
      <c r="C621" s="4">
        <v>185000</v>
      </c>
      <c r="D621" s="4" t="str">
        <f>IF(OR(A621&lt;$O$3, A621&gt;$P$3), "Outlier", "Okay")</f>
        <v>Okay</v>
      </c>
      <c r="E621" s="4" t="str">
        <f>IF(OR(B621&lt;$O$4, B621&gt;$P$4), "Outlier", "Okay")</f>
        <v>Okay</v>
      </c>
      <c r="F621" s="4" t="str">
        <f>IF(OR(C621&lt;$O$5, C621&gt;$P$5), "Outlier", "Okay")</f>
        <v>Okay</v>
      </c>
      <c r="G621" s="5" t="str">
        <f t="shared" si="27"/>
        <v>Okay</v>
      </c>
      <c r="H621" s="5" t="str">
        <f t="shared" si="28"/>
        <v>Okay</v>
      </c>
      <c r="I621" s="5" t="str">
        <f t="shared" si="29"/>
        <v>Okay</v>
      </c>
    </row>
    <row r="622" spans="1:9" x14ac:dyDescent="0.25">
      <c r="A622" s="4">
        <v>33</v>
      </c>
      <c r="B622" s="4">
        <v>6</v>
      </c>
      <c r="C622" s="4">
        <v>110000</v>
      </c>
      <c r="D622" s="4" t="str">
        <f>IF(OR(A622&lt;$O$3, A622&gt;$P$3), "Outlier", "Okay")</f>
        <v>Okay</v>
      </c>
      <c r="E622" s="4" t="str">
        <f>IF(OR(B622&lt;$O$4, B622&gt;$P$4), "Outlier", "Okay")</f>
        <v>Okay</v>
      </c>
      <c r="F622" s="4" t="str">
        <f>IF(OR(C622&lt;$O$5, C622&gt;$P$5), "Outlier", "Okay")</f>
        <v>Okay</v>
      </c>
      <c r="G622" s="5" t="str">
        <f t="shared" si="27"/>
        <v>Okay</v>
      </c>
      <c r="H622" s="5" t="str">
        <f t="shared" si="28"/>
        <v>Okay</v>
      </c>
      <c r="I622" s="5" t="str">
        <f t="shared" si="29"/>
        <v>Okay</v>
      </c>
    </row>
    <row r="623" spans="1:9" x14ac:dyDescent="0.25">
      <c r="A623" s="4">
        <v>31</v>
      </c>
      <c r="B623" s="4">
        <v>6</v>
      </c>
      <c r="C623" s="4">
        <v>115000</v>
      </c>
      <c r="D623" s="4" t="str">
        <f>IF(OR(A623&lt;$O$3, A623&gt;$P$3), "Outlier", "Okay")</f>
        <v>Okay</v>
      </c>
      <c r="E623" s="4" t="str">
        <f>IF(OR(B623&lt;$O$4, B623&gt;$P$4), "Outlier", "Okay")</f>
        <v>Okay</v>
      </c>
      <c r="F623" s="4" t="str">
        <f>IF(OR(C623&lt;$O$5, C623&gt;$P$5), "Outlier", "Okay")</f>
        <v>Okay</v>
      </c>
      <c r="G623" s="5" t="str">
        <f t="shared" si="27"/>
        <v>Okay</v>
      </c>
      <c r="H623" s="5" t="str">
        <f t="shared" si="28"/>
        <v>Okay</v>
      </c>
      <c r="I623" s="5" t="str">
        <f t="shared" si="29"/>
        <v>Okay</v>
      </c>
    </row>
    <row r="624" spans="1:9" x14ac:dyDescent="0.25">
      <c r="A624" s="4">
        <v>42</v>
      </c>
      <c r="B624" s="4">
        <v>13</v>
      </c>
      <c r="C624" s="4">
        <v>170000</v>
      </c>
      <c r="D624" s="4" t="str">
        <f>IF(OR(A624&lt;$O$3, A624&gt;$P$3), "Outlier", "Okay")</f>
        <v>Okay</v>
      </c>
      <c r="E624" s="4" t="str">
        <f>IF(OR(B624&lt;$O$4, B624&gt;$P$4), "Outlier", "Okay")</f>
        <v>Okay</v>
      </c>
      <c r="F624" s="4" t="str">
        <f>IF(OR(C624&lt;$O$5, C624&gt;$P$5), "Outlier", "Okay")</f>
        <v>Okay</v>
      </c>
      <c r="G624" s="5" t="str">
        <f t="shared" si="27"/>
        <v>Okay</v>
      </c>
      <c r="H624" s="5" t="str">
        <f t="shared" si="28"/>
        <v>Okay</v>
      </c>
      <c r="I624" s="5" t="str">
        <f t="shared" si="29"/>
        <v>Okay</v>
      </c>
    </row>
    <row r="625" spans="1:9" x14ac:dyDescent="0.25">
      <c r="A625" s="4">
        <v>27</v>
      </c>
      <c r="B625" s="4">
        <v>3</v>
      </c>
      <c r="C625" s="4">
        <v>80000</v>
      </c>
      <c r="D625" s="4" t="str">
        <f>IF(OR(A625&lt;$O$3, A625&gt;$P$3), "Outlier", "Okay")</f>
        <v>Okay</v>
      </c>
      <c r="E625" s="4" t="str">
        <f>IF(OR(B625&lt;$O$4, B625&gt;$P$4), "Outlier", "Okay")</f>
        <v>Okay</v>
      </c>
      <c r="F625" s="4" t="str">
        <f>IF(OR(C625&lt;$O$5, C625&gt;$P$5), "Outlier", "Okay")</f>
        <v>Okay</v>
      </c>
      <c r="G625" s="5" t="str">
        <f t="shared" si="27"/>
        <v>Okay</v>
      </c>
      <c r="H625" s="5" t="str">
        <f t="shared" si="28"/>
        <v>Okay</v>
      </c>
      <c r="I625" s="5" t="str">
        <f t="shared" si="29"/>
        <v>Okay</v>
      </c>
    </row>
    <row r="626" spans="1:9" x14ac:dyDescent="0.25">
      <c r="A626" s="4">
        <v>51</v>
      </c>
      <c r="B626" s="4">
        <v>19</v>
      </c>
      <c r="C626" s="4">
        <v>200000</v>
      </c>
      <c r="D626" s="4" t="str">
        <f>IF(OR(A626&lt;$O$3, A626&gt;$P$3), "Outlier", "Okay")</f>
        <v>Okay</v>
      </c>
      <c r="E626" s="4" t="str">
        <f>IF(OR(B626&lt;$O$4, B626&gt;$P$4), "Outlier", "Okay")</f>
        <v>Okay</v>
      </c>
      <c r="F626" s="4" t="str">
        <f>IF(OR(C626&lt;$O$5, C626&gt;$P$5), "Outlier", "Okay")</f>
        <v>Okay</v>
      </c>
      <c r="G626" s="5" t="str">
        <f t="shared" si="27"/>
        <v>Okay</v>
      </c>
      <c r="H626" s="5" t="str">
        <f t="shared" si="28"/>
        <v>Okay</v>
      </c>
      <c r="I626" s="5" t="str">
        <f t="shared" si="29"/>
        <v>Okay</v>
      </c>
    </row>
    <row r="627" spans="1:9" x14ac:dyDescent="0.25">
      <c r="A627" s="4">
        <v>34</v>
      </c>
      <c r="B627" s="4">
        <v>7</v>
      </c>
      <c r="C627" s="4">
        <v>130000</v>
      </c>
      <c r="D627" s="4" t="str">
        <f>IF(OR(A627&lt;$O$3, A627&gt;$P$3), "Outlier", "Okay")</f>
        <v>Okay</v>
      </c>
      <c r="E627" s="4" t="str">
        <f>IF(OR(B627&lt;$O$4, B627&gt;$P$4), "Outlier", "Okay")</f>
        <v>Okay</v>
      </c>
      <c r="F627" s="4" t="str">
        <f>IF(OR(C627&lt;$O$5, C627&gt;$P$5), "Outlier", "Okay")</f>
        <v>Okay</v>
      </c>
      <c r="G627" s="5" t="str">
        <f t="shared" si="27"/>
        <v>Okay</v>
      </c>
      <c r="H627" s="5" t="str">
        <f t="shared" si="28"/>
        <v>Okay</v>
      </c>
      <c r="I627" s="5" t="str">
        <f t="shared" si="29"/>
        <v>Okay</v>
      </c>
    </row>
    <row r="628" spans="1:9" x14ac:dyDescent="0.25">
      <c r="A628" s="4">
        <v>38</v>
      </c>
      <c r="B628" s="4">
        <v>11</v>
      </c>
      <c r="C628" s="4">
        <v>155000</v>
      </c>
      <c r="D628" s="4" t="str">
        <f>IF(OR(A628&lt;$O$3, A628&gt;$P$3), "Outlier", "Okay")</f>
        <v>Okay</v>
      </c>
      <c r="E628" s="4" t="str">
        <f>IF(OR(B628&lt;$O$4, B628&gt;$P$4), "Outlier", "Okay")</f>
        <v>Okay</v>
      </c>
      <c r="F628" s="4" t="str">
        <f>IF(OR(C628&lt;$O$5, C628&gt;$P$5), "Outlier", "Okay")</f>
        <v>Okay</v>
      </c>
      <c r="G628" s="5" t="str">
        <f t="shared" si="27"/>
        <v>Okay</v>
      </c>
      <c r="H628" s="5" t="str">
        <f t="shared" si="28"/>
        <v>Okay</v>
      </c>
      <c r="I628" s="5" t="str">
        <f t="shared" si="29"/>
        <v>Okay</v>
      </c>
    </row>
    <row r="629" spans="1:9" x14ac:dyDescent="0.25">
      <c r="A629" s="4">
        <v>29</v>
      </c>
      <c r="B629" s="4">
        <v>5</v>
      </c>
      <c r="C629" s="4">
        <v>105000</v>
      </c>
      <c r="D629" s="4" t="str">
        <f>IF(OR(A629&lt;$O$3, A629&gt;$P$3), "Outlier", "Okay")</f>
        <v>Okay</v>
      </c>
      <c r="E629" s="4" t="str">
        <f>IF(OR(B629&lt;$O$4, B629&gt;$P$4), "Outlier", "Okay")</f>
        <v>Okay</v>
      </c>
      <c r="F629" s="4" t="str">
        <f>IF(OR(C629&lt;$O$5, C629&gt;$P$5), "Outlier", "Okay")</f>
        <v>Okay</v>
      </c>
      <c r="G629" s="5" t="str">
        <f t="shared" si="27"/>
        <v>Okay</v>
      </c>
      <c r="H629" s="5" t="str">
        <f t="shared" si="28"/>
        <v>Okay</v>
      </c>
      <c r="I629" s="5" t="str">
        <f t="shared" si="29"/>
        <v>Okay</v>
      </c>
    </row>
    <row r="630" spans="1:9" x14ac:dyDescent="0.25">
      <c r="A630" s="4">
        <v>43</v>
      </c>
      <c r="B630" s="4">
        <v>14</v>
      </c>
      <c r="C630" s="4">
        <v>190000</v>
      </c>
      <c r="D630" s="4" t="str">
        <f>IF(OR(A630&lt;$O$3, A630&gt;$P$3), "Outlier", "Okay")</f>
        <v>Okay</v>
      </c>
      <c r="E630" s="4" t="str">
        <f>IF(OR(B630&lt;$O$4, B630&gt;$P$4), "Outlier", "Okay")</f>
        <v>Okay</v>
      </c>
      <c r="F630" s="4" t="str">
        <f>IF(OR(C630&lt;$O$5, C630&gt;$P$5), "Outlier", "Okay")</f>
        <v>Okay</v>
      </c>
      <c r="G630" s="5" t="str">
        <f t="shared" si="27"/>
        <v>Okay</v>
      </c>
      <c r="H630" s="5" t="str">
        <f t="shared" si="28"/>
        <v>Okay</v>
      </c>
      <c r="I630" s="5" t="str">
        <f t="shared" si="29"/>
        <v>Okay</v>
      </c>
    </row>
    <row r="631" spans="1:9" x14ac:dyDescent="0.25">
      <c r="A631" s="4">
        <v>36</v>
      </c>
      <c r="B631" s="4">
        <v>8</v>
      </c>
      <c r="C631" s="4">
        <v>140000</v>
      </c>
      <c r="D631" s="4" t="str">
        <f>IF(OR(A631&lt;$O$3, A631&gt;$P$3), "Outlier", "Okay")</f>
        <v>Okay</v>
      </c>
      <c r="E631" s="4" t="str">
        <f>IF(OR(B631&lt;$O$4, B631&gt;$P$4), "Outlier", "Okay")</f>
        <v>Okay</v>
      </c>
      <c r="F631" s="4" t="str">
        <f>IF(OR(C631&lt;$O$5, C631&gt;$P$5), "Outlier", "Okay")</f>
        <v>Okay</v>
      </c>
      <c r="G631" s="5" t="str">
        <f t="shared" si="27"/>
        <v>Okay</v>
      </c>
      <c r="H631" s="5" t="str">
        <f t="shared" si="28"/>
        <v>Okay</v>
      </c>
      <c r="I631" s="5" t="str">
        <f t="shared" si="29"/>
        <v>Okay</v>
      </c>
    </row>
    <row r="632" spans="1:9" x14ac:dyDescent="0.25">
      <c r="A632" s="4">
        <v>48</v>
      </c>
      <c r="B632" s="4">
        <v>16</v>
      </c>
      <c r="C632" s="4">
        <v>185000</v>
      </c>
      <c r="D632" s="4" t="str">
        <f>IF(OR(A632&lt;$O$3, A632&gt;$P$3), "Outlier", "Okay")</f>
        <v>Okay</v>
      </c>
      <c r="E632" s="4" t="str">
        <f>IF(OR(B632&lt;$O$4, B632&gt;$P$4), "Outlier", "Okay")</f>
        <v>Okay</v>
      </c>
      <c r="F632" s="4" t="str">
        <f>IF(OR(C632&lt;$O$5, C632&gt;$P$5), "Outlier", "Okay")</f>
        <v>Okay</v>
      </c>
      <c r="G632" s="5" t="str">
        <f t="shared" si="27"/>
        <v>Okay</v>
      </c>
      <c r="H632" s="5" t="str">
        <f t="shared" si="28"/>
        <v>Okay</v>
      </c>
      <c r="I632" s="5" t="str">
        <f t="shared" si="29"/>
        <v>Okay</v>
      </c>
    </row>
    <row r="633" spans="1:9" x14ac:dyDescent="0.25">
      <c r="A633" s="4">
        <v>35</v>
      </c>
      <c r="B633" s="4">
        <v>8</v>
      </c>
      <c r="C633" s="4">
        <v>145000</v>
      </c>
      <c r="D633" s="4" t="str">
        <f>IF(OR(A633&lt;$O$3, A633&gt;$P$3), "Outlier", "Okay")</f>
        <v>Okay</v>
      </c>
      <c r="E633" s="4" t="str">
        <f>IF(OR(B633&lt;$O$4, B633&gt;$P$4), "Outlier", "Okay")</f>
        <v>Okay</v>
      </c>
      <c r="F633" s="4" t="str">
        <f>IF(OR(C633&lt;$O$5, C633&gt;$P$5), "Outlier", "Okay")</f>
        <v>Okay</v>
      </c>
      <c r="G633" s="5" t="str">
        <f t="shared" si="27"/>
        <v>Okay</v>
      </c>
      <c r="H633" s="5" t="str">
        <f t="shared" si="28"/>
        <v>Okay</v>
      </c>
      <c r="I633" s="5" t="str">
        <f t="shared" si="29"/>
        <v>Okay</v>
      </c>
    </row>
    <row r="634" spans="1:9" x14ac:dyDescent="0.25">
      <c r="A634" s="4">
        <v>30</v>
      </c>
      <c r="B634" s="4">
        <v>4</v>
      </c>
      <c r="C634" s="4">
        <v>90000</v>
      </c>
      <c r="D634" s="4" t="str">
        <f>IF(OR(A634&lt;$O$3, A634&gt;$P$3), "Outlier", "Okay")</f>
        <v>Okay</v>
      </c>
      <c r="E634" s="4" t="str">
        <f>IF(OR(B634&lt;$O$4, B634&gt;$P$4), "Outlier", "Okay")</f>
        <v>Okay</v>
      </c>
      <c r="F634" s="4" t="str">
        <f>IF(OR(C634&lt;$O$5, C634&gt;$P$5), "Outlier", "Okay")</f>
        <v>Okay</v>
      </c>
      <c r="G634" s="5" t="str">
        <f t="shared" si="27"/>
        <v>Okay</v>
      </c>
      <c r="H634" s="5" t="str">
        <f t="shared" si="28"/>
        <v>Okay</v>
      </c>
      <c r="I634" s="5" t="str">
        <f t="shared" si="29"/>
        <v>Okay</v>
      </c>
    </row>
    <row r="635" spans="1:9" x14ac:dyDescent="0.25">
      <c r="A635" s="4">
        <v>50</v>
      </c>
      <c r="B635" s="4">
        <v>18</v>
      </c>
      <c r="C635" s="4">
        <v>195000</v>
      </c>
      <c r="D635" s="4" t="str">
        <f>IF(OR(A635&lt;$O$3, A635&gt;$P$3), "Outlier", "Okay")</f>
        <v>Okay</v>
      </c>
      <c r="E635" s="4" t="str">
        <f>IF(OR(B635&lt;$O$4, B635&gt;$P$4), "Outlier", "Okay")</f>
        <v>Okay</v>
      </c>
      <c r="F635" s="4" t="str">
        <f>IF(OR(C635&lt;$O$5, C635&gt;$P$5), "Outlier", "Okay")</f>
        <v>Okay</v>
      </c>
      <c r="G635" s="5" t="str">
        <f t="shared" si="27"/>
        <v>Okay</v>
      </c>
      <c r="H635" s="5" t="str">
        <f t="shared" si="28"/>
        <v>Okay</v>
      </c>
      <c r="I635" s="5" t="str">
        <f t="shared" si="29"/>
        <v>Okay</v>
      </c>
    </row>
    <row r="636" spans="1:9" x14ac:dyDescent="0.25">
      <c r="A636" s="4">
        <v>29</v>
      </c>
      <c r="B636" s="4">
        <v>4</v>
      </c>
      <c r="C636" s="4">
        <v>95000</v>
      </c>
      <c r="D636" s="4" t="str">
        <f>IF(OR(A636&lt;$O$3, A636&gt;$P$3), "Outlier", "Okay")</f>
        <v>Okay</v>
      </c>
      <c r="E636" s="4" t="str">
        <f>IF(OR(B636&lt;$O$4, B636&gt;$P$4), "Outlier", "Okay")</f>
        <v>Okay</v>
      </c>
      <c r="F636" s="4" t="str">
        <f>IF(OR(C636&lt;$O$5, C636&gt;$P$5), "Outlier", "Okay")</f>
        <v>Okay</v>
      </c>
      <c r="G636" s="5" t="str">
        <f t="shared" si="27"/>
        <v>Okay</v>
      </c>
      <c r="H636" s="5" t="str">
        <f t="shared" si="28"/>
        <v>Okay</v>
      </c>
      <c r="I636" s="5" t="str">
        <f t="shared" si="29"/>
        <v>Okay</v>
      </c>
    </row>
    <row r="637" spans="1:9" x14ac:dyDescent="0.25">
      <c r="A637" s="4">
        <v>41</v>
      </c>
      <c r="B637" s="4">
        <v>13</v>
      </c>
      <c r="C637" s="4">
        <v>170000</v>
      </c>
      <c r="D637" s="4" t="str">
        <f>IF(OR(A637&lt;$O$3, A637&gt;$P$3), "Outlier", "Okay")</f>
        <v>Okay</v>
      </c>
      <c r="E637" s="4" t="str">
        <f>IF(OR(B637&lt;$O$4, B637&gt;$P$4), "Outlier", "Okay")</f>
        <v>Okay</v>
      </c>
      <c r="F637" s="4" t="str">
        <f>IF(OR(C637&lt;$O$5, C637&gt;$P$5), "Outlier", "Okay")</f>
        <v>Okay</v>
      </c>
      <c r="G637" s="5" t="str">
        <f t="shared" si="27"/>
        <v>Okay</v>
      </c>
      <c r="H637" s="5" t="str">
        <f t="shared" si="28"/>
        <v>Okay</v>
      </c>
      <c r="I637" s="5" t="str">
        <f t="shared" si="29"/>
        <v>Okay</v>
      </c>
    </row>
    <row r="638" spans="1:9" x14ac:dyDescent="0.25">
      <c r="A638" s="4">
        <v>33</v>
      </c>
      <c r="B638" s="4">
        <v>6</v>
      </c>
      <c r="C638" s="4">
        <v>115000</v>
      </c>
      <c r="D638" s="4" t="str">
        <f>IF(OR(A638&lt;$O$3, A638&gt;$P$3), "Outlier", "Okay")</f>
        <v>Okay</v>
      </c>
      <c r="E638" s="4" t="str">
        <f>IF(OR(B638&lt;$O$4, B638&gt;$P$4), "Outlier", "Okay")</f>
        <v>Okay</v>
      </c>
      <c r="F638" s="4" t="str">
        <f>IF(OR(C638&lt;$O$5, C638&gt;$P$5), "Outlier", "Okay")</f>
        <v>Okay</v>
      </c>
      <c r="G638" s="5" t="str">
        <f t="shared" si="27"/>
        <v>Okay</v>
      </c>
      <c r="H638" s="5" t="str">
        <f t="shared" si="28"/>
        <v>Okay</v>
      </c>
      <c r="I638" s="5" t="str">
        <f t="shared" si="29"/>
        <v>Okay</v>
      </c>
    </row>
    <row r="639" spans="1:9" x14ac:dyDescent="0.25">
      <c r="A639" s="4">
        <v>45</v>
      </c>
      <c r="B639" s="4">
        <v>16</v>
      </c>
      <c r="C639" s="4">
        <v>185000</v>
      </c>
      <c r="D639" s="4" t="str">
        <f>IF(OR(A639&lt;$O$3, A639&gt;$P$3), "Outlier", "Okay")</f>
        <v>Okay</v>
      </c>
      <c r="E639" s="4" t="str">
        <f>IF(OR(B639&lt;$O$4, B639&gt;$P$4), "Outlier", "Okay")</f>
        <v>Okay</v>
      </c>
      <c r="F639" s="4" t="str">
        <f>IF(OR(C639&lt;$O$5, C639&gt;$P$5), "Outlier", "Okay")</f>
        <v>Okay</v>
      </c>
      <c r="G639" s="5" t="str">
        <f t="shared" si="27"/>
        <v>Okay</v>
      </c>
      <c r="H639" s="5" t="str">
        <f t="shared" si="28"/>
        <v>Okay</v>
      </c>
      <c r="I639" s="5" t="str">
        <f t="shared" si="29"/>
        <v>Okay</v>
      </c>
    </row>
    <row r="640" spans="1:9" x14ac:dyDescent="0.25">
      <c r="A640" s="4">
        <v>28</v>
      </c>
      <c r="B640" s="4">
        <v>2</v>
      </c>
      <c r="C640" s="4">
        <v>65000</v>
      </c>
      <c r="D640" s="4" t="str">
        <f>IF(OR(A640&lt;$O$3, A640&gt;$P$3), "Outlier", "Okay")</f>
        <v>Okay</v>
      </c>
      <c r="E640" s="4" t="str">
        <f>IF(OR(B640&lt;$O$4, B640&gt;$P$4), "Outlier", "Okay")</f>
        <v>Okay</v>
      </c>
      <c r="F640" s="4" t="str">
        <f>IF(OR(C640&lt;$O$5, C640&gt;$P$5), "Outlier", "Okay")</f>
        <v>Okay</v>
      </c>
      <c r="G640" s="5" t="str">
        <f t="shared" si="27"/>
        <v>Okay</v>
      </c>
      <c r="H640" s="5" t="str">
        <f t="shared" si="28"/>
        <v>Okay</v>
      </c>
      <c r="I640" s="5" t="str">
        <f t="shared" si="29"/>
        <v>Okay</v>
      </c>
    </row>
    <row r="641" spans="1:9" x14ac:dyDescent="0.25">
      <c r="A641" s="4">
        <v>39</v>
      </c>
      <c r="B641" s="4">
        <v>12</v>
      </c>
      <c r="C641" s="4">
        <v>160000</v>
      </c>
      <c r="D641" s="4" t="str">
        <f>IF(OR(A641&lt;$O$3, A641&gt;$P$3), "Outlier", "Okay")</f>
        <v>Okay</v>
      </c>
      <c r="E641" s="4" t="str">
        <f>IF(OR(B641&lt;$O$4, B641&gt;$P$4), "Outlier", "Okay")</f>
        <v>Okay</v>
      </c>
      <c r="F641" s="4" t="str">
        <f>IF(OR(C641&lt;$O$5, C641&gt;$P$5), "Outlier", "Okay")</f>
        <v>Okay</v>
      </c>
      <c r="G641" s="5" t="str">
        <f t="shared" si="27"/>
        <v>Okay</v>
      </c>
      <c r="H641" s="5" t="str">
        <f t="shared" si="28"/>
        <v>Okay</v>
      </c>
      <c r="I641" s="5" t="str">
        <f t="shared" si="29"/>
        <v>Okay</v>
      </c>
    </row>
    <row r="642" spans="1:9" x14ac:dyDescent="0.25">
      <c r="A642" s="4">
        <v>30</v>
      </c>
      <c r="B642" s="4">
        <v>5</v>
      </c>
      <c r="C642" s="4">
        <v>100000</v>
      </c>
      <c r="D642" s="4" t="str">
        <f>IF(OR(A642&lt;$O$3, A642&gt;$P$3), "Outlier", "Okay")</f>
        <v>Okay</v>
      </c>
      <c r="E642" s="4" t="str">
        <f>IF(OR(B642&lt;$O$4, B642&gt;$P$4), "Outlier", "Okay")</f>
        <v>Okay</v>
      </c>
      <c r="F642" s="4" t="str">
        <f>IF(OR(C642&lt;$O$5, C642&gt;$P$5), "Outlier", "Okay")</f>
        <v>Okay</v>
      </c>
      <c r="G642" s="5" t="str">
        <f t="shared" ref="G642:G705" si="30">IF(B642&gt;A642, "Inconsistent", "Okay")</f>
        <v>Okay</v>
      </c>
      <c r="H642" s="5" t="str">
        <f t="shared" ref="H642:H705" si="31">IF(A642&lt;18, "Inconsistent", "Okay")</f>
        <v>Okay</v>
      </c>
      <c r="I642" s="5" t="str">
        <f t="shared" ref="I642:I705" si="32">IF(B642&lt;0,"Inconsistent", "Okay")</f>
        <v>Okay</v>
      </c>
    </row>
    <row r="643" spans="1:9" x14ac:dyDescent="0.25">
      <c r="A643" s="4">
        <v>46</v>
      </c>
      <c r="B643" s="4">
        <v>15</v>
      </c>
      <c r="C643" s="4">
        <v>180000</v>
      </c>
      <c r="D643" s="4" t="str">
        <f>IF(OR(A643&lt;$O$3, A643&gt;$P$3), "Outlier", "Okay")</f>
        <v>Okay</v>
      </c>
      <c r="E643" s="4" t="str">
        <f>IF(OR(B643&lt;$O$4, B643&gt;$P$4), "Outlier", "Okay")</f>
        <v>Okay</v>
      </c>
      <c r="F643" s="4" t="str">
        <f>IF(OR(C643&lt;$O$5, C643&gt;$P$5), "Outlier", "Okay")</f>
        <v>Okay</v>
      </c>
      <c r="G643" s="5" t="str">
        <f t="shared" si="30"/>
        <v>Okay</v>
      </c>
      <c r="H643" s="5" t="str">
        <f t="shared" si="31"/>
        <v>Okay</v>
      </c>
      <c r="I643" s="5" t="str">
        <f t="shared" si="32"/>
        <v>Okay</v>
      </c>
    </row>
    <row r="644" spans="1:9" x14ac:dyDescent="0.25">
      <c r="A644" s="4">
        <v>42</v>
      </c>
      <c r="B644" s="4">
        <v>14</v>
      </c>
      <c r="C644" s="4">
        <v>190000</v>
      </c>
      <c r="D644" s="4" t="str">
        <f>IF(OR(A644&lt;$O$3, A644&gt;$P$3), "Outlier", "Okay")</f>
        <v>Okay</v>
      </c>
      <c r="E644" s="4" t="str">
        <f>IF(OR(B644&lt;$O$4, B644&gt;$P$4), "Outlier", "Okay")</f>
        <v>Okay</v>
      </c>
      <c r="F644" s="4" t="str">
        <f>IF(OR(C644&lt;$O$5, C644&gt;$P$5), "Outlier", "Okay")</f>
        <v>Okay</v>
      </c>
      <c r="G644" s="5" t="str">
        <f t="shared" si="30"/>
        <v>Okay</v>
      </c>
      <c r="H644" s="5" t="str">
        <f t="shared" si="31"/>
        <v>Okay</v>
      </c>
      <c r="I644" s="5" t="str">
        <f t="shared" si="32"/>
        <v>Okay</v>
      </c>
    </row>
    <row r="645" spans="1:9" x14ac:dyDescent="0.25">
      <c r="A645" s="4">
        <v>31</v>
      </c>
      <c r="B645" s="4">
        <v>6</v>
      </c>
      <c r="C645" s="4">
        <v>115000</v>
      </c>
      <c r="D645" s="4" t="str">
        <f>IF(OR(A645&lt;$O$3, A645&gt;$P$3), "Outlier", "Okay")</f>
        <v>Okay</v>
      </c>
      <c r="E645" s="4" t="str">
        <f>IF(OR(B645&lt;$O$4, B645&gt;$P$4), "Outlier", "Okay")</f>
        <v>Okay</v>
      </c>
      <c r="F645" s="4" t="str">
        <f>IF(OR(C645&lt;$O$5, C645&gt;$P$5), "Outlier", "Okay")</f>
        <v>Okay</v>
      </c>
      <c r="G645" s="5" t="str">
        <f t="shared" si="30"/>
        <v>Okay</v>
      </c>
      <c r="H645" s="5" t="str">
        <f t="shared" si="31"/>
        <v>Okay</v>
      </c>
      <c r="I645" s="5" t="str">
        <f t="shared" si="32"/>
        <v>Okay</v>
      </c>
    </row>
    <row r="646" spans="1:9" x14ac:dyDescent="0.25">
      <c r="A646" s="4">
        <v>49</v>
      </c>
      <c r="B646" s="4">
        <v>17</v>
      </c>
      <c r="C646" s="4">
        <v>195000</v>
      </c>
      <c r="D646" s="4" t="str">
        <f>IF(OR(A646&lt;$O$3, A646&gt;$P$3), "Outlier", "Okay")</f>
        <v>Okay</v>
      </c>
      <c r="E646" s="4" t="str">
        <f>IF(OR(B646&lt;$O$4, B646&gt;$P$4), "Outlier", "Okay")</f>
        <v>Okay</v>
      </c>
      <c r="F646" s="4" t="str">
        <f>IF(OR(C646&lt;$O$5, C646&gt;$P$5), "Outlier", "Okay")</f>
        <v>Okay</v>
      </c>
      <c r="G646" s="5" t="str">
        <f t="shared" si="30"/>
        <v>Okay</v>
      </c>
      <c r="H646" s="5" t="str">
        <f t="shared" si="31"/>
        <v>Okay</v>
      </c>
      <c r="I646" s="5" t="str">
        <f t="shared" si="32"/>
        <v>Okay</v>
      </c>
    </row>
    <row r="647" spans="1:9" x14ac:dyDescent="0.25">
      <c r="A647" s="4">
        <v>36</v>
      </c>
      <c r="B647" s="4">
        <v>9</v>
      </c>
      <c r="C647" s="4">
        <v>150000</v>
      </c>
      <c r="D647" s="4" t="str">
        <f>IF(OR(A647&lt;$O$3, A647&gt;$P$3), "Outlier", "Okay")</f>
        <v>Okay</v>
      </c>
      <c r="E647" s="4" t="str">
        <f>IF(OR(B647&lt;$O$4, B647&gt;$P$4), "Outlier", "Okay")</f>
        <v>Okay</v>
      </c>
      <c r="F647" s="4" t="str">
        <f>IF(OR(C647&lt;$O$5, C647&gt;$P$5), "Outlier", "Okay")</f>
        <v>Okay</v>
      </c>
      <c r="G647" s="5" t="str">
        <f t="shared" si="30"/>
        <v>Okay</v>
      </c>
      <c r="H647" s="5" t="str">
        <f t="shared" si="31"/>
        <v>Okay</v>
      </c>
      <c r="I647" s="5" t="str">
        <f t="shared" si="32"/>
        <v>Okay</v>
      </c>
    </row>
    <row r="648" spans="1:9" x14ac:dyDescent="0.25">
      <c r="A648" s="4">
        <v>45</v>
      </c>
      <c r="B648" s="4">
        <v>16</v>
      </c>
      <c r="C648" s="4">
        <v>185000</v>
      </c>
      <c r="D648" s="4" t="str">
        <f>IF(OR(A648&lt;$O$3, A648&gt;$P$3), "Outlier", "Okay")</f>
        <v>Okay</v>
      </c>
      <c r="E648" s="4" t="str">
        <f>IF(OR(B648&lt;$O$4, B648&gt;$P$4), "Outlier", "Okay")</f>
        <v>Okay</v>
      </c>
      <c r="F648" s="4" t="str">
        <f>IF(OR(C648&lt;$O$5, C648&gt;$P$5), "Outlier", "Okay")</f>
        <v>Okay</v>
      </c>
      <c r="G648" s="5" t="str">
        <f t="shared" si="30"/>
        <v>Okay</v>
      </c>
      <c r="H648" s="5" t="str">
        <f t="shared" si="31"/>
        <v>Okay</v>
      </c>
      <c r="I648" s="5" t="str">
        <f t="shared" si="32"/>
        <v>Okay</v>
      </c>
    </row>
    <row r="649" spans="1:9" x14ac:dyDescent="0.25">
      <c r="A649" s="4">
        <v>25</v>
      </c>
      <c r="B649" s="4">
        <v>1</v>
      </c>
      <c r="C649" s="4">
        <v>550</v>
      </c>
      <c r="D649" s="4" t="str">
        <f>IF(OR(A649&lt;$O$3, A649&gt;$P$3), "Outlier", "Okay")</f>
        <v>Okay</v>
      </c>
      <c r="E649" s="4" t="str">
        <f>IF(OR(B649&lt;$O$4, B649&gt;$P$4), "Outlier", "Okay")</f>
        <v>Okay</v>
      </c>
      <c r="F649" s="4" t="str">
        <f>IF(OR(C649&lt;$O$5, C649&gt;$P$5), "Outlier", "Okay")</f>
        <v>Okay</v>
      </c>
      <c r="G649" s="5" t="str">
        <f t="shared" si="30"/>
        <v>Okay</v>
      </c>
      <c r="H649" s="5" t="str">
        <f t="shared" si="31"/>
        <v>Okay</v>
      </c>
      <c r="I649" s="5" t="str">
        <f t="shared" si="32"/>
        <v>Okay</v>
      </c>
    </row>
    <row r="650" spans="1:9" x14ac:dyDescent="0.25">
      <c r="A650" s="4">
        <v>29</v>
      </c>
      <c r="B650" s="4">
        <v>4</v>
      </c>
      <c r="C650" s="4">
        <v>90000</v>
      </c>
      <c r="D650" s="4" t="str">
        <f>IF(OR(A650&lt;$O$3, A650&gt;$P$3), "Outlier", "Okay")</f>
        <v>Okay</v>
      </c>
      <c r="E650" s="4" t="str">
        <f>IF(OR(B650&lt;$O$4, B650&gt;$P$4), "Outlier", "Okay")</f>
        <v>Okay</v>
      </c>
      <c r="F650" s="4" t="str">
        <f>IF(OR(C650&lt;$O$5, C650&gt;$P$5), "Outlier", "Okay")</f>
        <v>Okay</v>
      </c>
      <c r="G650" s="5" t="str">
        <f t="shared" si="30"/>
        <v>Okay</v>
      </c>
      <c r="H650" s="5" t="str">
        <f t="shared" si="31"/>
        <v>Okay</v>
      </c>
      <c r="I650" s="5" t="str">
        <f t="shared" si="32"/>
        <v>Okay</v>
      </c>
    </row>
    <row r="651" spans="1:9" x14ac:dyDescent="0.25">
      <c r="A651" s="4">
        <v>40</v>
      </c>
      <c r="B651" s="4">
        <v>12</v>
      </c>
      <c r="C651" s="4">
        <v>160000</v>
      </c>
      <c r="D651" s="4" t="str">
        <f>IF(OR(A651&lt;$O$3, A651&gt;$P$3), "Outlier", "Okay")</f>
        <v>Okay</v>
      </c>
      <c r="E651" s="4" t="str">
        <f>IF(OR(B651&lt;$O$4, B651&gt;$P$4), "Outlier", "Okay")</f>
        <v>Okay</v>
      </c>
      <c r="F651" s="4" t="str">
        <f>IF(OR(C651&lt;$O$5, C651&gt;$P$5), "Outlier", "Okay")</f>
        <v>Okay</v>
      </c>
      <c r="G651" s="5" t="str">
        <f t="shared" si="30"/>
        <v>Okay</v>
      </c>
      <c r="H651" s="5" t="str">
        <f t="shared" si="31"/>
        <v>Okay</v>
      </c>
      <c r="I651" s="5" t="str">
        <f t="shared" si="32"/>
        <v>Okay</v>
      </c>
    </row>
    <row r="652" spans="1:9" x14ac:dyDescent="0.25">
      <c r="A652" s="4">
        <v>33</v>
      </c>
      <c r="B652" s="4">
        <v>6</v>
      </c>
      <c r="C652" s="4">
        <v>115000</v>
      </c>
      <c r="D652" s="4" t="str">
        <f>IF(OR(A652&lt;$O$3, A652&gt;$P$3), "Outlier", "Okay")</f>
        <v>Okay</v>
      </c>
      <c r="E652" s="4" t="str">
        <f>IF(OR(B652&lt;$O$4, B652&gt;$P$4), "Outlier", "Okay")</f>
        <v>Okay</v>
      </c>
      <c r="F652" s="4" t="str">
        <f>IF(OR(C652&lt;$O$5, C652&gt;$P$5), "Outlier", "Okay")</f>
        <v>Okay</v>
      </c>
      <c r="G652" s="5" t="str">
        <f t="shared" si="30"/>
        <v>Okay</v>
      </c>
      <c r="H652" s="5" t="str">
        <f t="shared" si="31"/>
        <v>Okay</v>
      </c>
      <c r="I652" s="5" t="str">
        <f t="shared" si="32"/>
        <v>Okay</v>
      </c>
    </row>
    <row r="653" spans="1:9" x14ac:dyDescent="0.25">
      <c r="A653" s="4">
        <v>37</v>
      </c>
      <c r="B653" s="4">
        <v>10</v>
      </c>
      <c r="C653" s="4">
        <v>150000</v>
      </c>
      <c r="D653" s="4" t="str">
        <f>IF(OR(A653&lt;$O$3, A653&gt;$P$3), "Outlier", "Okay")</f>
        <v>Okay</v>
      </c>
      <c r="E653" s="4" t="str">
        <f>IF(OR(B653&lt;$O$4, B653&gt;$P$4), "Outlier", "Okay")</f>
        <v>Okay</v>
      </c>
      <c r="F653" s="4" t="str">
        <f>IF(OR(C653&lt;$O$5, C653&gt;$P$5), "Outlier", "Okay")</f>
        <v>Okay</v>
      </c>
      <c r="G653" s="5" t="str">
        <f t="shared" si="30"/>
        <v>Okay</v>
      </c>
      <c r="H653" s="5" t="str">
        <f t="shared" si="31"/>
        <v>Okay</v>
      </c>
      <c r="I653" s="5" t="str">
        <f t="shared" si="32"/>
        <v>Okay</v>
      </c>
    </row>
    <row r="654" spans="1:9" x14ac:dyDescent="0.25">
      <c r="A654" s="4">
        <v>28</v>
      </c>
      <c r="B654" s="4">
        <v>2</v>
      </c>
      <c r="C654" s="4">
        <v>65000</v>
      </c>
      <c r="D654" s="4" t="str">
        <f>IF(OR(A654&lt;$O$3, A654&gt;$P$3), "Outlier", "Okay")</f>
        <v>Okay</v>
      </c>
      <c r="E654" s="4" t="str">
        <f>IF(OR(B654&lt;$O$4, B654&gt;$P$4), "Outlier", "Okay")</f>
        <v>Okay</v>
      </c>
      <c r="F654" s="4" t="str">
        <f>IF(OR(C654&lt;$O$5, C654&gt;$P$5), "Outlier", "Okay")</f>
        <v>Okay</v>
      </c>
      <c r="G654" s="5" t="str">
        <f t="shared" si="30"/>
        <v>Okay</v>
      </c>
      <c r="H654" s="5" t="str">
        <f t="shared" si="31"/>
        <v>Okay</v>
      </c>
      <c r="I654" s="5" t="str">
        <f t="shared" si="32"/>
        <v>Okay</v>
      </c>
    </row>
    <row r="655" spans="1:9" x14ac:dyDescent="0.25">
      <c r="A655" s="4">
        <v>44</v>
      </c>
      <c r="B655" s="4">
        <v>14</v>
      </c>
      <c r="C655" s="4">
        <v>190000</v>
      </c>
      <c r="D655" s="4" t="str">
        <f>IF(OR(A655&lt;$O$3, A655&gt;$P$3), "Outlier", "Okay")</f>
        <v>Okay</v>
      </c>
      <c r="E655" s="4" t="str">
        <f>IF(OR(B655&lt;$O$4, B655&gt;$P$4), "Outlier", "Okay")</f>
        <v>Okay</v>
      </c>
      <c r="F655" s="4" t="str">
        <f>IF(OR(C655&lt;$O$5, C655&gt;$P$5), "Outlier", "Okay")</f>
        <v>Okay</v>
      </c>
      <c r="G655" s="5" t="str">
        <f t="shared" si="30"/>
        <v>Okay</v>
      </c>
      <c r="H655" s="5" t="str">
        <f t="shared" si="31"/>
        <v>Okay</v>
      </c>
      <c r="I655" s="5" t="str">
        <f t="shared" si="32"/>
        <v>Okay</v>
      </c>
    </row>
    <row r="656" spans="1:9" x14ac:dyDescent="0.25">
      <c r="A656" s="4">
        <v>35</v>
      </c>
      <c r="B656" s="4">
        <v>8</v>
      </c>
      <c r="C656" s="4">
        <v>140000</v>
      </c>
      <c r="D656" s="4" t="str">
        <f>IF(OR(A656&lt;$O$3, A656&gt;$P$3), "Outlier", "Okay")</f>
        <v>Okay</v>
      </c>
      <c r="E656" s="4" t="str">
        <f>IF(OR(B656&lt;$O$4, B656&gt;$P$4), "Outlier", "Okay")</f>
        <v>Okay</v>
      </c>
      <c r="F656" s="4" t="str">
        <f>IF(OR(C656&lt;$O$5, C656&gt;$P$5), "Outlier", "Okay")</f>
        <v>Okay</v>
      </c>
      <c r="G656" s="5" t="str">
        <f t="shared" si="30"/>
        <v>Okay</v>
      </c>
      <c r="H656" s="5" t="str">
        <f t="shared" si="31"/>
        <v>Okay</v>
      </c>
      <c r="I656" s="5" t="str">
        <f t="shared" si="32"/>
        <v>Okay</v>
      </c>
    </row>
    <row r="657" spans="1:9" x14ac:dyDescent="0.25">
      <c r="A657" s="4">
        <v>47</v>
      </c>
      <c r="B657" s="4">
        <v>16</v>
      </c>
      <c r="C657" s="4">
        <v>185000</v>
      </c>
      <c r="D657" s="4" t="str">
        <f>IF(OR(A657&lt;$O$3, A657&gt;$P$3), "Outlier", "Okay")</f>
        <v>Okay</v>
      </c>
      <c r="E657" s="4" t="str">
        <f>IF(OR(B657&lt;$O$4, B657&gt;$P$4), "Outlier", "Okay")</f>
        <v>Okay</v>
      </c>
      <c r="F657" s="4" t="str">
        <f>IF(OR(C657&lt;$O$5, C657&gt;$P$5), "Outlier", "Okay")</f>
        <v>Okay</v>
      </c>
      <c r="G657" s="5" t="str">
        <f t="shared" si="30"/>
        <v>Okay</v>
      </c>
      <c r="H657" s="5" t="str">
        <f t="shared" si="31"/>
        <v>Okay</v>
      </c>
      <c r="I657" s="5" t="str">
        <f t="shared" si="32"/>
        <v>Okay</v>
      </c>
    </row>
    <row r="658" spans="1:9" x14ac:dyDescent="0.25">
      <c r="A658" s="4">
        <v>34</v>
      </c>
      <c r="B658" s="4">
        <v>7</v>
      </c>
      <c r="C658" s="4">
        <v>130000</v>
      </c>
      <c r="D658" s="4" t="str">
        <f>IF(OR(A658&lt;$O$3, A658&gt;$P$3), "Outlier", "Okay")</f>
        <v>Okay</v>
      </c>
      <c r="E658" s="4" t="str">
        <f>IF(OR(B658&lt;$O$4, B658&gt;$P$4), "Outlier", "Okay")</f>
        <v>Okay</v>
      </c>
      <c r="F658" s="4" t="str">
        <f>IF(OR(C658&lt;$O$5, C658&gt;$P$5), "Outlier", "Okay")</f>
        <v>Okay</v>
      </c>
      <c r="G658" s="5" t="str">
        <f t="shared" si="30"/>
        <v>Okay</v>
      </c>
      <c r="H658" s="5" t="str">
        <f t="shared" si="31"/>
        <v>Okay</v>
      </c>
      <c r="I658" s="5" t="str">
        <f t="shared" si="32"/>
        <v>Okay</v>
      </c>
    </row>
    <row r="659" spans="1:9" x14ac:dyDescent="0.25">
      <c r="A659" s="4">
        <v>31</v>
      </c>
      <c r="B659" s="4">
        <v>5</v>
      </c>
      <c r="C659" s="4">
        <v>105000</v>
      </c>
      <c r="D659" s="4" t="str">
        <f>IF(OR(A659&lt;$O$3, A659&gt;$P$3), "Outlier", "Okay")</f>
        <v>Okay</v>
      </c>
      <c r="E659" s="4" t="str">
        <f>IF(OR(B659&lt;$O$4, B659&gt;$P$4), "Outlier", "Okay")</f>
        <v>Okay</v>
      </c>
      <c r="F659" s="4" t="str">
        <f>IF(OR(C659&lt;$O$5, C659&gt;$P$5), "Outlier", "Okay")</f>
        <v>Okay</v>
      </c>
      <c r="G659" s="5" t="str">
        <f t="shared" si="30"/>
        <v>Okay</v>
      </c>
      <c r="H659" s="5" t="str">
        <f t="shared" si="31"/>
        <v>Okay</v>
      </c>
      <c r="I659" s="5" t="str">
        <f t="shared" si="32"/>
        <v>Okay</v>
      </c>
    </row>
    <row r="660" spans="1:9" x14ac:dyDescent="0.25">
      <c r="A660" s="4">
        <v>42</v>
      </c>
      <c r="B660" s="4">
        <v>13</v>
      </c>
      <c r="C660" s="4">
        <v>170000</v>
      </c>
      <c r="D660" s="4" t="str">
        <f>IF(OR(A660&lt;$O$3, A660&gt;$P$3), "Outlier", "Okay")</f>
        <v>Okay</v>
      </c>
      <c r="E660" s="4" t="str">
        <f>IF(OR(B660&lt;$O$4, B660&gt;$P$4), "Outlier", "Okay")</f>
        <v>Okay</v>
      </c>
      <c r="F660" s="4" t="str">
        <f>IF(OR(C660&lt;$O$5, C660&gt;$P$5), "Outlier", "Okay")</f>
        <v>Okay</v>
      </c>
      <c r="G660" s="5" t="str">
        <f t="shared" si="30"/>
        <v>Okay</v>
      </c>
      <c r="H660" s="5" t="str">
        <f t="shared" si="31"/>
        <v>Okay</v>
      </c>
      <c r="I660" s="5" t="str">
        <f t="shared" si="32"/>
        <v>Okay</v>
      </c>
    </row>
    <row r="661" spans="1:9" x14ac:dyDescent="0.25">
      <c r="A661" s="4">
        <v>29</v>
      </c>
      <c r="B661" s="4">
        <v>4</v>
      </c>
      <c r="C661" s="4">
        <v>90000</v>
      </c>
      <c r="D661" s="4" t="str">
        <f>IF(OR(A661&lt;$O$3, A661&gt;$P$3), "Outlier", "Okay")</f>
        <v>Okay</v>
      </c>
      <c r="E661" s="4" t="str">
        <f>IF(OR(B661&lt;$O$4, B661&gt;$P$4), "Outlier", "Okay")</f>
        <v>Okay</v>
      </c>
      <c r="F661" s="4" t="str">
        <f>IF(OR(C661&lt;$O$5, C661&gt;$P$5), "Outlier", "Okay")</f>
        <v>Okay</v>
      </c>
      <c r="G661" s="5" t="str">
        <f t="shared" si="30"/>
        <v>Okay</v>
      </c>
      <c r="H661" s="5" t="str">
        <f t="shared" si="31"/>
        <v>Okay</v>
      </c>
      <c r="I661" s="5" t="str">
        <f t="shared" si="32"/>
        <v>Okay</v>
      </c>
    </row>
    <row r="662" spans="1:9" x14ac:dyDescent="0.25">
      <c r="A662" s="4">
        <v>27</v>
      </c>
      <c r="B662" s="4">
        <v>3</v>
      </c>
      <c r="C662" s="4">
        <v>80000</v>
      </c>
      <c r="D662" s="4" t="str">
        <f>IF(OR(A662&lt;$O$3, A662&gt;$P$3), "Outlier", "Okay")</f>
        <v>Okay</v>
      </c>
      <c r="E662" s="4" t="str">
        <f>IF(OR(B662&lt;$O$4, B662&gt;$P$4), "Outlier", "Okay")</f>
        <v>Okay</v>
      </c>
      <c r="F662" s="4" t="str">
        <f>IF(OR(C662&lt;$O$5, C662&gt;$P$5), "Outlier", "Okay")</f>
        <v>Okay</v>
      </c>
      <c r="G662" s="5" t="str">
        <f t="shared" si="30"/>
        <v>Okay</v>
      </c>
      <c r="H662" s="5" t="str">
        <f t="shared" si="31"/>
        <v>Okay</v>
      </c>
      <c r="I662" s="5" t="str">
        <f t="shared" si="32"/>
        <v>Okay</v>
      </c>
    </row>
    <row r="663" spans="1:9" x14ac:dyDescent="0.25">
      <c r="A663" s="4">
        <v>49</v>
      </c>
      <c r="B663" s="4">
        <v>17</v>
      </c>
      <c r="C663" s="4">
        <v>195000</v>
      </c>
      <c r="D663" s="4" t="str">
        <f>IF(OR(A663&lt;$O$3, A663&gt;$P$3), "Outlier", "Okay")</f>
        <v>Okay</v>
      </c>
      <c r="E663" s="4" t="str">
        <f>IF(OR(B663&lt;$O$4, B663&gt;$P$4), "Outlier", "Okay")</f>
        <v>Okay</v>
      </c>
      <c r="F663" s="4" t="str">
        <f>IF(OR(C663&lt;$O$5, C663&gt;$P$5), "Outlier", "Okay")</f>
        <v>Okay</v>
      </c>
      <c r="G663" s="5" t="str">
        <f t="shared" si="30"/>
        <v>Okay</v>
      </c>
      <c r="H663" s="5" t="str">
        <f t="shared" si="31"/>
        <v>Okay</v>
      </c>
      <c r="I663" s="5" t="str">
        <f t="shared" si="32"/>
        <v>Okay</v>
      </c>
    </row>
    <row r="664" spans="1:9" x14ac:dyDescent="0.25">
      <c r="A664" s="4">
        <v>32</v>
      </c>
      <c r="B664" s="4">
        <v>6</v>
      </c>
      <c r="C664" s="4">
        <v>115000</v>
      </c>
      <c r="D664" s="4" t="str">
        <f>IF(OR(A664&lt;$O$3, A664&gt;$P$3), "Outlier", "Okay")</f>
        <v>Okay</v>
      </c>
      <c r="E664" s="4" t="str">
        <f>IF(OR(B664&lt;$O$4, B664&gt;$P$4), "Outlier", "Okay")</f>
        <v>Okay</v>
      </c>
      <c r="F664" s="4" t="str">
        <f>IF(OR(C664&lt;$O$5, C664&gt;$P$5), "Outlier", "Okay")</f>
        <v>Okay</v>
      </c>
      <c r="G664" s="5" t="str">
        <f t="shared" si="30"/>
        <v>Okay</v>
      </c>
      <c r="H664" s="5" t="str">
        <f t="shared" si="31"/>
        <v>Okay</v>
      </c>
      <c r="I664" s="5" t="str">
        <f t="shared" si="32"/>
        <v>Okay</v>
      </c>
    </row>
    <row r="665" spans="1:9" x14ac:dyDescent="0.25">
      <c r="A665" s="4">
        <v>36</v>
      </c>
      <c r="B665" s="4">
        <v>8</v>
      </c>
      <c r="C665" s="4">
        <v>135000</v>
      </c>
      <c r="D665" s="4" t="str">
        <f>IF(OR(A665&lt;$O$3, A665&gt;$P$3), "Outlier", "Okay")</f>
        <v>Okay</v>
      </c>
      <c r="E665" s="4" t="str">
        <f>IF(OR(B665&lt;$O$4, B665&gt;$P$4), "Outlier", "Okay")</f>
        <v>Okay</v>
      </c>
      <c r="F665" s="4" t="str">
        <f>IF(OR(C665&lt;$O$5, C665&gt;$P$5), "Outlier", "Okay")</f>
        <v>Okay</v>
      </c>
      <c r="G665" s="5" t="str">
        <f t="shared" si="30"/>
        <v>Okay</v>
      </c>
      <c r="H665" s="5" t="str">
        <f t="shared" si="31"/>
        <v>Okay</v>
      </c>
      <c r="I665" s="5" t="str">
        <f t="shared" si="32"/>
        <v>Okay</v>
      </c>
    </row>
    <row r="666" spans="1:9" x14ac:dyDescent="0.25">
      <c r="A666" s="4">
        <v>27</v>
      </c>
      <c r="B666" s="4">
        <v>2</v>
      </c>
      <c r="C666" s="4">
        <v>65000</v>
      </c>
      <c r="D666" s="4" t="str">
        <f>IF(OR(A666&lt;$O$3, A666&gt;$P$3), "Outlier", "Okay")</f>
        <v>Okay</v>
      </c>
      <c r="E666" s="4" t="str">
        <f>IF(OR(B666&lt;$O$4, B666&gt;$P$4), "Outlier", "Okay")</f>
        <v>Okay</v>
      </c>
      <c r="F666" s="4" t="str">
        <f>IF(OR(C666&lt;$O$5, C666&gt;$P$5), "Outlier", "Okay")</f>
        <v>Okay</v>
      </c>
      <c r="G666" s="5" t="str">
        <f t="shared" si="30"/>
        <v>Okay</v>
      </c>
      <c r="H666" s="5" t="str">
        <f t="shared" si="31"/>
        <v>Okay</v>
      </c>
      <c r="I666" s="5" t="str">
        <f t="shared" si="32"/>
        <v>Okay</v>
      </c>
    </row>
    <row r="667" spans="1:9" x14ac:dyDescent="0.25">
      <c r="A667" s="4">
        <v>34</v>
      </c>
      <c r="B667" s="4">
        <v>8</v>
      </c>
      <c r="C667" s="4">
        <v>140000</v>
      </c>
      <c r="D667" s="4" t="str">
        <f>IF(OR(A667&lt;$O$3, A667&gt;$P$3), "Outlier", "Okay")</f>
        <v>Okay</v>
      </c>
      <c r="E667" s="4" t="str">
        <f>IF(OR(B667&lt;$O$4, B667&gt;$P$4), "Outlier", "Okay")</f>
        <v>Okay</v>
      </c>
      <c r="F667" s="4" t="str">
        <f>IF(OR(C667&lt;$O$5, C667&gt;$P$5), "Outlier", "Okay")</f>
        <v>Okay</v>
      </c>
      <c r="G667" s="5" t="str">
        <f t="shared" si="30"/>
        <v>Okay</v>
      </c>
      <c r="H667" s="5" t="str">
        <f t="shared" si="31"/>
        <v>Okay</v>
      </c>
      <c r="I667" s="5" t="str">
        <f t="shared" si="32"/>
        <v>Okay</v>
      </c>
    </row>
    <row r="668" spans="1:9" x14ac:dyDescent="0.25">
      <c r="A668" s="4">
        <v>46</v>
      </c>
      <c r="B668" s="4">
        <v>16</v>
      </c>
      <c r="C668" s="4">
        <v>185000</v>
      </c>
      <c r="D668" s="4" t="str">
        <f>IF(OR(A668&lt;$O$3, A668&gt;$P$3), "Outlier", "Okay")</f>
        <v>Okay</v>
      </c>
      <c r="E668" s="4" t="str">
        <f>IF(OR(B668&lt;$O$4, B668&gt;$P$4), "Outlier", "Okay")</f>
        <v>Okay</v>
      </c>
      <c r="F668" s="4" t="str">
        <f>IF(OR(C668&lt;$O$5, C668&gt;$P$5), "Outlier", "Okay")</f>
        <v>Okay</v>
      </c>
      <c r="G668" s="5" t="str">
        <f t="shared" si="30"/>
        <v>Okay</v>
      </c>
      <c r="H668" s="5" t="str">
        <f t="shared" si="31"/>
        <v>Okay</v>
      </c>
      <c r="I668" s="5" t="str">
        <f t="shared" si="32"/>
        <v>Okay</v>
      </c>
    </row>
    <row r="669" spans="1:9" x14ac:dyDescent="0.25">
      <c r="A669" s="4">
        <v>33</v>
      </c>
      <c r="B669" s="4">
        <v>7</v>
      </c>
      <c r="C669" s="4">
        <v>130000</v>
      </c>
      <c r="D669" s="4" t="str">
        <f>IF(OR(A669&lt;$O$3, A669&gt;$P$3), "Outlier", "Okay")</f>
        <v>Okay</v>
      </c>
      <c r="E669" s="4" t="str">
        <f>IF(OR(B669&lt;$O$4, B669&gt;$P$4), "Outlier", "Okay")</f>
        <v>Okay</v>
      </c>
      <c r="F669" s="4" t="str">
        <f>IF(OR(C669&lt;$O$5, C669&gt;$P$5), "Outlier", "Okay")</f>
        <v>Okay</v>
      </c>
      <c r="G669" s="5" t="str">
        <f t="shared" si="30"/>
        <v>Okay</v>
      </c>
      <c r="H669" s="5" t="str">
        <f t="shared" si="31"/>
        <v>Okay</v>
      </c>
      <c r="I669" s="5" t="str">
        <f t="shared" si="32"/>
        <v>Okay</v>
      </c>
    </row>
    <row r="670" spans="1:9" x14ac:dyDescent="0.25">
      <c r="A670" s="4">
        <v>30</v>
      </c>
      <c r="B670" s="4">
        <v>5</v>
      </c>
      <c r="C670" s="4">
        <v>105000</v>
      </c>
      <c r="D670" s="4" t="str">
        <f>IF(OR(A670&lt;$O$3, A670&gt;$P$3), "Outlier", "Okay")</f>
        <v>Okay</v>
      </c>
      <c r="E670" s="4" t="str">
        <f>IF(OR(B670&lt;$O$4, B670&gt;$P$4), "Outlier", "Okay")</f>
        <v>Okay</v>
      </c>
      <c r="F670" s="4" t="str">
        <f>IF(OR(C670&lt;$O$5, C670&gt;$P$5), "Outlier", "Okay")</f>
        <v>Okay</v>
      </c>
      <c r="G670" s="5" t="str">
        <f t="shared" si="30"/>
        <v>Okay</v>
      </c>
      <c r="H670" s="5" t="str">
        <f t="shared" si="31"/>
        <v>Okay</v>
      </c>
      <c r="I670" s="5" t="str">
        <f t="shared" si="32"/>
        <v>Okay</v>
      </c>
    </row>
    <row r="671" spans="1:9" x14ac:dyDescent="0.25">
      <c r="A671" s="4">
        <v>50</v>
      </c>
      <c r="B671" s="4">
        <v>19</v>
      </c>
      <c r="C671" s="4">
        <v>200000</v>
      </c>
      <c r="D671" s="4" t="str">
        <f>IF(OR(A671&lt;$O$3, A671&gt;$P$3), "Outlier", "Okay")</f>
        <v>Okay</v>
      </c>
      <c r="E671" s="4" t="str">
        <f>IF(OR(B671&lt;$O$4, B671&gt;$P$4), "Outlier", "Okay")</f>
        <v>Okay</v>
      </c>
      <c r="F671" s="4" t="str">
        <f>IF(OR(C671&lt;$O$5, C671&gt;$P$5), "Outlier", "Okay")</f>
        <v>Okay</v>
      </c>
      <c r="G671" s="5" t="str">
        <f t="shared" si="30"/>
        <v>Okay</v>
      </c>
      <c r="H671" s="5" t="str">
        <f t="shared" si="31"/>
        <v>Okay</v>
      </c>
      <c r="I671" s="5" t="str">
        <f t="shared" si="32"/>
        <v>Okay</v>
      </c>
    </row>
    <row r="672" spans="1:9" x14ac:dyDescent="0.25">
      <c r="A672" s="4">
        <v>31</v>
      </c>
      <c r="B672" s="4">
        <v>6</v>
      </c>
      <c r="C672" s="4">
        <v>110000</v>
      </c>
      <c r="D672" s="4" t="str">
        <f>IF(OR(A672&lt;$O$3, A672&gt;$P$3), "Outlier", "Okay")</f>
        <v>Okay</v>
      </c>
      <c r="E672" s="4" t="str">
        <f>IF(OR(B672&lt;$O$4, B672&gt;$P$4), "Outlier", "Okay")</f>
        <v>Okay</v>
      </c>
      <c r="F672" s="4" t="str">
        <f>IF(OR(C672&lt;$O$5, C672&gt;$P$5), "Outlier", "Okay")</f>
        <v>Okay</v>
      </c>
      <c r="G672" s="5" t="str">
        <f t="shared" si="30"/>
        <v>Okay</v>
      </c>
      <c r="H672" s="5" t="str">
        <f t="shared" si="31"/>
        <v>Okay</v>
      </c>
      <c r="I672" s="5" t="str">
        <f t="shared" si="32"/>
        <v>Okay</v>
      </c>
    </row>
    <row r="673" spans="1:9" x14ac:dyDescent="0.25">
      <c r="A673" s="4">
        <v>37</v>
      </c>
      <c r="B673" s="4">
        <v>10</v>
      </c>
      <c r="C673" s="4">
        <v>150000</v>
      </c>
      <c r="D673" s="4" t="str">
        <f>IF(OR(A673&lt;$O$3, A673&gt;$P$3), "Outlier", "Okay")</f>
        <v>Okay</v>
      </c>
      <c r="E673" s="4" t="str">
        <f>IF(OR(B673&lt;$O$4, B673&gt;$P$4), "Outlier", "Okay")</f>
        <v>Okay</v>
      </c>
      <c r="F673" s="4" t="str">
        <f>IF(OR(C673&lt;$O$5, C673&gt;$P$5), "Outlier", "Okay")</f>
        <v>Okay</v>
      </c>
      <c r="G673" s="5" t="str">
        <f t="shared" si="30"/>
        <v>Okay</v>
      </c>
      <c r="H673" s="5" t="str">
        <f t="shared" si="31"/>
        <v>Okay</v>
      </c>
      <c r="I673" s="5" t="str">
        <f t="shared" si="32"/>
        <v>Okay</v>
      </c>
    </row>
    <row r="674" spans="1:9" x14ac:dyDescent="0.25">
      <c r="A674" s="4">
        <v>31</v>
      </c>
      <c r="B674" s="4">
        <v>8</v>
      </c>
      <c r="C674" s="4">
        <v>130000</v>
      </c>
      <c r="D674" s="4" t="str">
        <f>IF(OR(A674&lt;$O$3, A674&gt;$P$3), "Outlier", "Okay")</f>
        <v>Okay</v>
      </c>
      <c r="E674" s="4" t="str">
        <f>IF(OR(B674&lt;$O$4, B674&gt;$P$4), "Outlier", "Okay")</f>
        <v>Okay</v>
      </c>
      <c r="F674" s="4" t="str">
        <f>IF(OR(C674&lt;$O$5, C674&gt;$P$5), "Outlier", "Okay")</f>
        <v>Okay</v>
      </c>
      <c r="G674" s="5" t="str">
        <f t="shared" si="30"/>
        <v>Okay</v>
      </c>
      <c r="H674" s="5" t="str">
        <f t="shared" si="31"/>
        <v>Okay</v>
      </c>
      <c r="I674" s="5" t="str">
        <f t="shared" si="32"/>
        <v>Okay</v>
      </c>
    </row>
    <row r="675" spans="1:9" x14ac:dyDescent="0.25">
      <c r="A675" s="4">
        <v>43</v>
      </c>
      <c r="B675" s="4">
        <v>15</v>
      </c>
      <c r="C675" s="4">
        <v>180000</v>
      </c>
      <c r="D675" s="4" t="str">
        <f>IF(OR(A675&lt;$O$3, A675&gt;$P$3), "Outlier", "Okay")</f>
        <v>Okay</v>
      </c>
      <c r="E675" s="4" t="str">
        <f>IF(OR(B675&lt;$O$4, B675&gt;$P$4), "Outlier", "Okay")</f>
        <v>Okay</v>
      </c>
      <c r="F675" s="4" t="str">
        <f>IF(OR(C675&lt;$O$5, C675&gt;$P$5), "Outlier", "Okay")</f>
        <v>Okay</v>
      </c>
      <c r="G675" s="5" t="str">
        <f t="shared" si="30"/>
        <v>Okay</v>
      </c>
      <c r="H675" s="5" t="str">
        <f t="shared" si="31"/>
        <v>Okay</v>
      </c>
      <c r="I675" s="5" t="str">
        <f t="shared" si="32"/>
        <v>Okay</v>
      </c>
    </row>
    <row r="676" spans="1:9" x14ac:dyDescent="0.25">
      <c r="A676" s="4">
        <v>35</v>
      </c>
      <c r="B676" s="4">
        <v>8</v>
      </c>
      <c r="C676" s="4">
        <v>140000</v>
      </c>
      <c r="D676" s="4" t="str">
        <f>IF(OR(A676&lt;$O$3, A676&gt;$P$3), "Outlier", "Okay")</f>
        <v>Okay</v>
      </c>
      <c r="E676" s="4" t="str">
        <f>IF(OR(B676&lt;$O$4, B676&gt;$P$4), "Outlier", "Okay")</f>
        <v>Okay</v>
      </c>
      <c r="F676" s="4" t="str">
        <f>IF(OR(C676&lt;$O$5, C676&gt;$P$5), "Outlier", "Okay")</f>
        <v>Okay</v>
      </c>
      <c r="G676" s="5" t="str">
        <f t="shared" si="30"/>
        <v>Okay</v>
      </c>
      <c r="H676" s="5" t="str">
        <f t="shared" si="31"/>
        <v>Okay</v>
      </c>
      <c r="I676" s="5" t="str">
        <f t="shared" si="32"/>
        <v>Okay</v>
      </c>
    </row>
    <row r="677" spans="1:9" x14ac:dyDescent="0.25">
      <c r="A677" s="4">
        <v>42</v>
      </c>
      <c r="B677" s="4">
        <v>12</v>
      </c>
      <c r="C677" s="4">
        <v>160000</v>
      </c>
      <c r="D677" s="4" t="str">
        <f>IF(OR(A677&lt;$O$3, A677&gt;$P$3), "Outlier", "Okay")</f>
        <v>Okay</v>
      </c>
      <c r="E677" s="4" t="str">
        <f>IF(OR(B677&lt;$O$4, B677&gt;$P$4), "Outlier", "Okay")</f>
        <v>Okay</v>
      </c>
      <c r="F677" s="4" t="str">
        <f>IF(OR(C677&lt;$O$5, C677&gt;$P$5), "Outlier", "Okay")</f>
        <v>Okay</v>
      </c>
      <c r="G677" s="5" t="str">
        <f t="shared" si="30"/>
        <v>Okay</v>
      </c>
      <c r="H677" s="5" t="str">
        <f t="shared" si="31"/>
        <v>Okay</v>
      </c>
      <c r="I677" s="5" t="str">
        <f t="shared" si="32"/>
        <v>Okay</v>
      </c>
    </row>
    <row r="678" spans="1:9" x14ac:dyDescent="0.25">
      <c r="A678" s="4">
        <v>28</v>
      </c>
      <c r="B678" s="4">
        <v>2</v>
      </c>
      <c r="C678" s="4">
        <v>55000</v>
      </c>
      <c r="D678" s="4" t="str">
        <f>IF(OR(A678&lt;$O$3, A678&gt;$P$3), "Outlier", "Okay")</f>
        <v>Okay</v>
      </c>
      <c r="E678" s="4" t="str">
        <f>IF(OR(B678&lt;$O$4, B678&gt;$P$4), "Outlier", "Okay")</f>
        <v>Okay</v>
      </c>
      <c r="F678" s="4" t="str">
        <f>IF(OR(C678&lt;$O$5, C678&gt;$P$5), "Outlier", "Okay")</f>
        <v>Okay</v>
      </c>
      <c r="G678" s="5" t="str">
        <f t="shared" si="30"/>
        <v>Okay</v>
      </c>
      <c r="H678" s="5" t="str">
        <f t="shared" si="31"/>
        <v>Okay</v>
      </c>
      <c r="I678" s="5" t="str">
        <f t="shared" si="32"/>
        <v>Okay</v>
      </c>
    </row>
    <row r="679" spans="1:9" x14ac:dyDescent="0.25">
      <c r="A679" s="4">
        <v>44</v>
      </c>
      <c r="B679" s="4">
        <v>16</v>
      </c>
      <c r="C679" s="4">
        <v>190000</v>
      </c>
      <c r="D679" s="4" t="str">
        <f>IF(OR(A679&lt;$O$3, A679&gt;$P$3), "Outlier", "Okay")</f>
        <v>Okay</v>
      </c>
      <c r="E679" s="4" t="str">
        <f>IF(OR(B679&lt;$O$4, B679&gt;$P$4), "Outlier", "Okay")</f>
        <v>Okay</v>
      </c>
      <c r="F679" s="4" t="str">
        <f>IF(OR(C679&lt;$O$5, C679&gt;$P$5), "Outlier", "Okay")</f>
        <v>Okay</v>
      </c>
      <c r="G679" s="5" t="str">
        <f t="shared" si="30"/>
        <v>Okay</v>
      </c>
      <c r="H679" s="5" t="str">
        <f t="shared" si="31"/>
        <v>Okay</v>
      </c>
      <c r="I679" s="5" t="str">
        <f t="shared" si="32"/>
        <v>Okay</v>
      </c>
    </row>
    <row r="680" spans="1:9" x14ac:dyDescent="0.25">
      <c r="A680" s="4">
        <v>32</v>
      </c>
      <c r="B680" s="4">
        <v>7</v>
      </c>
      <c r="C680" s="4">
        <v>120000</v>
      </c>
      <c r="D680" s="4" t="str">
        <f>IF(OR(A680&lt;$O$3, A680&gt;$P$3), "Outlier", "Okay")</f>
        <v>Okay</v>
      </c>
      <c r="E680" s="4" t="str">
        <f>IF(OR(B680&lt;$O$4, B680&gt;$P$4), "Outlier", "Okay")</f>
        <v>Okay</v>
      </c>
      <c r="F680" s="4" t="str">
        <f>IF(OR(C680&lt;$O$5, C680&gt;$P$5), "Outlier", "Okay")</f>
        <v>Okay</v>
      </c>
      <c r="G680" s="5" t="str">
        <f t="shared" si="30"/>
        <v>Okay</v>
      </c>
      <c r="H680" s="5" t="str">
        <f t="shared" si="31"/>
        <v>Okay</v>
      </c>
      <c r="I680" s="5" t="str">
        <f t="shared" si="32"/>
        <v>Okay</v>
      </c>
    </row>
    <row r="681" spans="1:9" x14ac:dyDescent="0.25">
      <c r="A681" s="4">
        <v>48</v>
      </c>
      <c r="B681" s="4">
        <v>18</v>
      </c>
      <c r="C681" s="4">
        <v>200000</v>
      </c>
      <c r="D681" s="4" t="str">
        <f>IF(OR(A681&lt;$O$3, A681&gt;$P$3), "Outlier", "Okay")</f>
        <v>Okay</v>
      </c>
      <c r="E681" s="4" t="str">
        <f>IF(OR(B681&lt;$O$4, B681&gt;$P$4), "Outlier", "Okay")</f>
        <v>Okay</v>
      </c>
      <c r="F681" s="4" t="str">
        <f>IF(OR(C681&lt;$O$5, C681&gt;$P$5), "Outlier", "Okay")</f>
        <v>Okay</v>
      </c>
      <c r="G681" s="5" t="str">
        <f t="shared" si="30"/>
        <v>Okay</v>
      </c>
      <c r="H681" s="5" t="str">
        <f t="shared" si="31"/>
        <v>Okay</v>
      </c>
      <c r="I681" s="5" t="str">
        <f t="shared" si="32"/>
        <v>Okay</v>
      </c>
    </row>
    <row r="682" spans="1:9" x14ac:dyDescent="0.25">
      <c r="A682" s="4">
        <v>30</v>
      </c>
      <c r="B682" s="4">
        <v>5</v>
      </c>
      <c r="C682" s="4">
        <v>100000</v>
      </c>
      <c r="D682" s="4" t="str">
        <f>IF(OR(A682&lt;$O$3, A682&gt;$P$3), "Outlier", "Okay")</f>
        <v>Okay</v>
      </c>
      <c r="E682" s="4" t="str">
        <f>IF(OR(B682&lt;$O$4, B682&gt;$P$4), "Outlier", "Okay")</f>
        <v>Okay</v>
      </c>
      <c r="F682" s="4" t="str">
        <f>IF(OR(C682&lt;$O$5, C682&gt;$P$5), "Outlier", "Okay")</f>
        <v>Okay</v>
      </c>
      <c r="G682" s="5" t="str">
        <f t="shared" si="30"/>
        <v>Okay</v>
      </c>
      <c r="H682" s="5" t="str">
        <f t="shared" si="31"/>
        <v>Okay</v>
      </c>
      <c r="I682" s="5" t="str">
        <f t="shared" si="32"/>
        <v>Okay</v>
      </c>
    </row>
    <row r="683" spans="1:9" x14ac:dyDescent="0.25">
      <c r="A683" s="4">
        <v>34</v>
      </c>
      <c r="B683" s="4">
        <v>9</v>
      </c>
      <c r="C683" s="4">
        <v>150000</v>
      </c>
      <c r="D683" s="4" t="str">
        <f>IF(OR(A683&lt;$O$3, A683&gt;$P$3), "Outlier", "Okay")</f>
        <v>Okay</v>
      </c>
      <c r="E683" s="4" t="str">
        <f>IF(OR(B683&lt;$O$4, B683&gt;$P$4), "Outlier", "Okay")</f>
        <v>Okay</v>
      </c>
      <c r="F683" s="4" t="str">
        <f>IF(OR(C683&lt;$O$5, C683&gt;$P$5), "Outlier", "Okay")</f>
        <v>Okay</v>
      </c>
      <c r="G683" s="5" t="str">
        <f t="shared" si="30"/>
        <v>Okay</v>
      </c>
      <c r="H683" s="5" t="str">
        <f t="shared" si="31"/>
        <v>Okay</v>
      </c>
      <c r="I683" s="5" t="str">
        <f t="shared" si="32"/>
        <v>Okay</v>
      </c>
    </row>
    <row r="684" spans="1:9" x14ac:dyDescent="0.25">
      <c r="A684" s="4">
        <v>37</v>
      </c>
      <c r="B684" s="4">
        <v>11</v>
      </c>
      <c r="C684" s="4">
        <v>170000</v>
      </c>
      <c r="D684" s="4" t="str">
        <f>IF(OR(A684&lt;$O$3, A684&gt;$P$3), "Outlier", "Okay")</f>
        <v>Okay</v>
      </c>
      <c r="E684" s="4" t="str">
        <f>IF(OR(B684&lt;$O$4, B684&gt;$P$4), "Outlier", "Okay")</f>
        <v>Okay</v>
      </c>
      <c r="F684" s="4" t="str">
        <f>IF(OR(C684&lt;$O$5, C684&gt;$P$5), "Outlier", "Okay")</f>
        <v>Okay</v>
      </c>
      <c r="G684" s="5" t="str">
        <f t="shared" si="30"/>
        <v>Okay</v>
      </c>
      <c r="H684" s="5" t="str">
        <f t="shared" si="31"/>
        <v>Okay</v>
      </c>
      <c r="I684" s="5" t="str">
        <f t="shared" si="32"/>
        <v>Okay</v>
      </c>
    </row>
    <row r="685" spans="1:9" x14ac:dyDescent="0.25">
      <c r="A685" s="4">
        <v>49</v>
      </c>
      <c r="B685" s="4">
        <v>19</v>
      </c>
      <c r="C685" s="4">
        <v>210000</v>
      </c>
      <c r="D685" s="4" t="str">
        <f>IF(OR(A685&lt;$O$3, A685&gt;$P$3), "Outlier", "Okay")</f>
        <v>Okay</v>
      </c>
      <c r="E685" s="4" t="str">
        <f>IF(OR(B685&lt;$O$4, B685&gt;$P$4), "Outlier", "Okay")</f>
        <v>Okay</v>
      </c>
      <c r="F685" s="4" t="str">
        <f>IF(OR(C685&lt;$O$5, C685&gt;$P$5), "Outlier", "Okay")</f>
        <v>Okay</v>
      </c>
      <c r="G685" s="5" t="str">
        <f t="shared" si="30"/>
        <v>Okay</v>
      </c>
      <c r="H685" s="5" t="str">
        <f t="shared" si="31"/>
        <v>Okay</v>
      </c>
      <c r="I685" s="5" t="str">
        <f t="shared" si="32"/>
        <v>Okay</v>
      </c>
    </row>
    <row r="686" spans="1:9" x14ac:dyDescent="0.25">
      <c r="A686" s="4">
        <v>29</v>
      </c>
      <c r="B686" s="4">
        <v>4</v>
      </c>
      <c r="C686" s="4">
        <v>90000</v>
      </c>
      <c r="D686" s="4" t="str">
        <f>IF(OR(A686&lt;$O$3, A686&gt;$P$3), "Outlier", "Okay")</f>
        <v>Okay</v>
      </c>
      <c r="E686" s="4" t="str">
        <f>IF(OR(B686&lt;$O$4, B686&gt;$P$4), "Outlier", "Okay")</f>
        <v>Okay</v>
      </c>
      <c r="F686" s="4" t="str">
        <f>IF(OR(C686&lt;$O$5, C686&gt;$P$5), "Outlier", "Okay")</f>
        <v>Okay</v>
      </c>
      <c r="G686" s="5" t="str">
        <f t="shared" si="30"/>
        <v>Okay</v>
      </c>
      <c r="H686" s="5" t="str">
        <f t="shared" si="31"/>
        <v>Okay</v>
      </c>
      <c r="I686" s="5" t="str">
        <f t="shared" si="32"/>
        <v>Okay</v>
      </c>
    </row>
    <row r="687" spans="1:9" x14ac:dyDescent="0.25">
      <c r="A687" s="4">
        <v>41</v>
      </c>
      <c r="B687" s="4">
        <v>14</v>
      </c>
      <c r="C687" s="4">
        <v>180000</v>
      </c>
      <c r="D687" s="4" t="str">
        <f>IF(OR(A687&lt;$O$3, A687&gt;$P$3), "Outlier", "Okay")</f>
        <v>Okay</v>
      </c>
      <c r="E687" s="4" t="str">
        <f>IF(OR(B687&lt;$O$4, B687&gt;$P$4), "Outlier", "Okay")</f>
        <v>Okay</v>
      </c>
      <c r="F687" s="4" t="str">
        <f>IF(OR(C687&lt;$O$5, C687&gt;$P$5), "Outlier", "Okay")</f>
        <v>Okay</v>
      </c>
      <c r="G687" s="5" t="str">
        <f t="shared" si="30"/>
        <v>Okay</v>
      </c>
      <c r="H687" s="5" t="str">
        <f t="shared" si="31"/>
        <v>Okay</v>
      </c>
      <c r="I687" s="5" t="str">
        <f t="shared" si="32"/>
        <v>Okay</v>
      </c>
    </row>
    <row r="688" spans="1:9" x14ac:dyDescent="0.25">
      <c r="A688" s="4">
        <v>46</v>
      </c>
      <c r="B688" s="4">
        <v>16</v>
      </c>
      <c r="C688" s="4">
        <v>185000</v>
      </c>
      <c r="D688" s="4" t="str">
        <f>IF(OR(A688&lt;$O$3, A688&gt;$P$3), "Outlier", "Okay")</f>
        <v>Okay</v>
      </c>
      <c r="E688" s="4" t="str">
        <f>IF(OR(B688&lt;$O$4, B688&gt;$P$4), "Outlier", "Okay")</f>
        <v>Okay</v>
      </c>
      <c r="F688" s="4" t="str">
        <f>IF(OR(C688&lt;$O$5, C688&gt;$P$5), "Outlier", "Okay")</f>
        <v>Okay</v>
      </c>
      <c r="G688" s="5" t="str">
        <f t="shared" si="30"/>
        <v>Okay</v>
      </c>
      <c r="H688" s="5" t="str">
        <f t="shared" si="31"/>
        <v>Okay</v>
      </c>
      <c r="I688" s="5" t="str">
        <f t="shared" si="32"/>
        <v>Okay</v>
      </c>
    </row>
    <row r="689" spans="1:9" x14ac:dyDescent="0.25">
      <c r="A689" s="4">
        <v>30</v>
      </c>
      <c r="B689" s="4">
        <v>5</v>
      </c>
      <c r="C689" s="4">
        <v>105000</v>
      </c>
      <c r="D689" s="4" t="str">
        <f>IF(OR(A689&lt;$O$3, A689&gt;$P$3), "Outlier", "Okay")</f>
        <v>Okay</v>
      </c>
      <c r="E689" s="4" t="str">
        <f>IF(OR(B689&lt;$O$4, B689&gt;$P$4), "Outlier", "Okay")</f>
        <v>Okay</v>
      </c>
      <c r="F689" s="4" t="str">
        <f>IF(OR(C689&lt;$O$5, C689&gt;$P$5), "Outlier", "Okay")</f>
        <v>Okay</v>
      </c>
      <c r="G689" s="5" t="str">
        <f t="shared" si="30"/>
        <v>Okay</v>
      </c>
      <c r="H689" s="5" t="str">
        <f t="shared" si="31"/>
        <v>Okay</v>
      </c>
      <c r="I689" s="5" t="str">
        <f t="shared" si="32"/>
        <v>Okay</v>
      </c>
    </row>
    <row r="690" spans="1:9" x14ac:dyDescent="0.25">
      <c r="A690" s="4">
        <v>50</v>
      </c>
      <c r="B690" s="4">
        <v>20</v>
      </c>
      <c r="C690" s="4">
        <v>210000</v>
      </c>
      <c r="D690" s="4" t="str">
        <f>IF(OR(A690&lt;$O$3, A690&gt;$P$3), "Outlier", "Okay")</f>
        <v>Okay</v>
      </c>
      <c r="E690" s="4" t="str">
        <f>IF(OR(B690&lt;$O$4, B690&gt;$P$4), "Outlier", "Okay")</f>
        <v>Okay</v>
      </c>
      <c r="F690" s="4" t="str">
        <f>IF(OR(C690&lt;$O$5, C690&gt;$P$5), "Outlier", "Okay")</f>
        <v>Okay</v>
      </c>
      <c r="G690" s="5" t="str">
        <f t="shared" si="30"/>
        <v>Okay</v>
      </c>
      <c r="H690" s="5" t="str">
        <f t="shared" si="31"/>
        <v>Okay</v>
      </c>
      <c r="I690" s="5" t="str">
        <f t="shared" si="32"/>
        <v>Okay</v>
      </c>
    </row>
    <row r="691" spans="1:9" x14ac:dyDescent="0.25">
      <c r="A691" s="4">
        <v>31</v>
      </c>
      <c r="B691" s="4">
        <v>6</v>
      </c>
      <c r="C691" s="4">
        <v>95000</v>
      </c>
      <c r="D691" s="4" t="str">
        <f>IF(OR(A691&lt;$O$3, A691&gt;$P$3), "Outlier", "Okay")</f>
        <v>Okay</v>
      </c>
      <c r="E691" s="4" t="str">
        <f>IF(OR(B691&lt;$O$4, B691&gt;$P$4), "Outlier", "Okay")</f>
        <v>Okay</v>
      </c>
      <c r="F691" s="4" t="str">
        <f>IF(OR(C691&lt;$O$5, C691&gt;$P$5), "Outlier", "Okay")</f>
        <v>Okay</v>
      </c>
      <c r="G691" s="5" t="str">
        <f t="shared" si="30"/>
        <v>Okay</v>
      </c>
      <c r="H691" s="5" t="str">
        <f t="shared" si="31"/>
        <v>Okay</v>
      </c>
      <c r="I691" s="5" t="str">
        <f t="shared" si="32"/>
        <v>Okay</v>
      </c>
    </row>
    <row r="692" spans="1:9" x14ac:dyDescent="0.25">
      <c r="A692" s="4">
        <v>39</v>
      </c>
      <c r="B692" s="4">
        <v>11</v>
      </c>
      <c r="C692" s="4">
        <v>170000</v>
      </c>
      <c r="D692" s="4" t="str">
        <f>IF(OR(A692&lt;$O$3, A692&gt;$P$3), "Outlier", "Okay")</f>
        <v>Okay</v>
      </c>
      <c r="E692" s="4" t="str">
        <f>IF(OR(B692&lt;$O$4, B692&gt;$P$4), "Outlier", "Okay")</f>
        <v>Okay</v>
      </c>
      <c r="F692" s="4" t="str">
        <f>IF(OR(C692&lt;$O$5, C692&gt;$P$5), "Outlier", "Okay")</f>
        <v>Okay</v>
      </c>
      <c r="G692" s="5" t="str">
        <f t="shared" si="30"/>
        <v>Okay</v>
      </c>
      <c r="H692" s="5" t="str">
        <f t="shared" si="31"/>
        <v>Okay</v>
      </c>
      <c r="I692" s="5" t="str">
        <f t="shared" si="32"/>
        <v>Okay</v>
      </c>
    </row>
    <row r="693" spans="1:9" x14ac:dyDescent="0.25">
      <c r="A693" s="4">
        <v>48</v>
      </c>
      <c r="B693" s="4">
        <v>19</v>
      </c>
      <c r="C693" s="4">
        <v>200000</v>
      </c>
      <c r="D693" s="4" t="str">
        <f>IF(OR(A693&lt;$O$3, A693&gt;$P$3), "Outlier", "Okay")</f>
        <v>Okay</v>
      </c>
      <c r="E693" s="4" t="str">
        <f>IF(OR(B693&lt;$O$4, B693&gt;$P$4), "Outlier", "Okay")</f>
        <v>Okay</v>
      </c>
      <c r="F693" s="4" t="str">
        <f>IF(OR(C693&lt;$O$5, C693&gt;$P$5), "Outlier", "Okay")</f>
        <v>Okay</v>
      </c>
      <c r="G693" s="5" t="str">
        <f t="shared" si="30"/>
        <v>Okay</v>
      </c>
      <c r="H693" s="5" t="str">
        <f t="shared" si="31"/>
        <v>Okay</v>
      </c>
      <c r="I693" s="5" t="str">
        <f t="shared" si="32"/>
        <v>Okay</v>
      </c>
    </row>
    <row r="694" spans="1:9" x14ac:dyDescent="0.25">
      <c r="A694" s="4">
        <v>28</v>
      </c>
      <c r="B694" s="4">
        <v>4</v>
      </c>
      <c r="C694" s="4">
        <v>75000</v>
      </c>
      <c r="D694" s="4" t="str">
        <f>IF(OR(A694&lt;$O$3, A694&gt;$P$3), "Outlier", "Okay")</f>
        <v>Okay</v>
      </c>
      <c r="E694" s="4" t="str">
        <f>IF(OR(B694&lt;$O$4, B694&gt;$P$4), "Outlier", "Okay")</f>
        <v>Okay</v>
      </c>
      <c r="F694" s="4" t="str">
        <f>IF(OR(C694&lt;$O$5, C694&gt;$P$5), "Outlier", "Okay")</f>
        <v>Okay</v>
      </c>
      <c r="G694" s="5" t="str">
        <f t="shared" si="30"/>
        <v>Okay</v>
      </c>
      <c r="H694" s="5" t="str">
        <f t="shared" si="31"/>
        <v>Okay</v>
      </c>
      <c r="I694" s="5" t="str">
        <f t="shared" si="32"/>
        <v>Okay</v>
      </c>
    </row>
    <row r="695" spans="1:9" x14ac:dyDescent="0.25">
      <c r="A695" s="4">
        <v>33</v>
      </c>
      <c r="B695" s="4">
        <v>7</v>
      </c>
      <c r="C695" s="4">
        <v>95000</v>
      </c>
      <c r="D695" s="4" t="str">
        <f>IF(OR(A695&lt;$O$3, A695&gt;$P$3), "Outlier", "Okay")</f>
        <v>Okay</v>
      </c>
      <c r="E695" s="4" t="str">
        <f>IF(OR(B695&lt;$O$4, B695&gt;$P$4), "Outlier", "Okay")</f>
        <v>Okay</v>
      </c>
      <c r="F695" s="4" t="str">
        <f>IF(OR(C695&lt;$O$5, C695&gt;$P$5), "Outlier", "Okay")</f>
        <v>Okay</v>
      </c>
      <c r="G695" s="5" t="str">
        <f t="shared" si="30"/>
        <v>Okay</v>
      </c>
      <c r="H695" s="5" t="str">
        <f t="shared" si="31"/>
        <v>Okay</v>
      </c>
      <c r="I695" s="5" t="str">
        <f t="shared" si="32"/>
        <v>Okay</v>
      </c>
    </row>
    <row r="696" spans="1:9" x14ac:dyDescent="0.25">
      <c r="A696" s="4">
        <v>22</v>
      </c>
      <c r="B696" s="4">
        <v>1</v>
      </c>
      <c r="C696" s="4">
        <v>50000</v>
      </c>
      <c r="D696" s="4" t="str">
        <f>IF(OR(A696&lt;$O$3, A696&gt;$P$3), "Outlier", "Okay")</f>
        <v>Okay</v>
      </c>
      <c r="E696" s="4" t="str">
        <f>IF(OR(B696&lt;$O$4, B696&gt;$P$4), "Outlier", "Okay")</f>
        <v>Okay</v>
      </c>
      <c r="F696" s="4" t="str">
        <f>IF(OR(C696&lt;$O$5, C696&gt;$P$5), "Outlier", "Okay")</f>
        <v>Okay</v>
      </c>
      <c r="G696" s="5" t="str">
        <f t="shared" si="30"/>
        <v>Okay</v>
      </c>
      <c r="H696" s="5" t="str">
        <f t="shared" si="31"/>
        <v>Okay</v>
      </c>
      <c r="I696" s="5" t="str">
        <f t="shared" si="32"/>
        <v>Okay</v>
      </c>
    </row>
    <row r="697" spans="1:9" x14ac:dyDescent="0.25">
      <c r="A697" s="4">
        <v>44</v>
      </c>
      <c r="B697" s="4">
        <v>15</v>
      </c>
      <c r="C697" s="4">
        <v>180000</v>
      </c>
      <c r="D697" s="4" t="str">
        <f>IF(OR(A697&lt;$O$3, A697&gt;$P$3), "Outlier", "Okay")</f>
        <v>Okay</v>
      </c>
      <c r="E697" s="4" t="str">
        <f>IF(OR(B697&lt;$O$4, B697&gt;$P$4), "Outlier", "Okay")</f>
        <v>Okay</v>
      </c>
      <c r="F697" s="4" t="str">
        <f>IF(OR(C697&lt;$O$5, C697&gt;$P$5), "Outlier", "Okay")</f>
        <v>Okay</v>
      </c>
      <c r="G697" s="5" t="str">
        <f t="shared" si="30"/>
        <v>Okay</v>
      </c>
      <c r="H697" s="5" t="str">
        <f t="shared" si="31"/>
        <v>Okay</v>
      </c>
      <c r="I697" s="5" t="str">
        <f t="shared" si="32"/>
        <v>Okay</v>
      </c>
    </row>
    <row r="698" spans="1:9" x14ac:dyDescent="0.25">
      <c r="A698" s="4">
        <v>29</v>
      </c>
      <c r="B698" s="4">
        <v>3</v>
      </c>
      <c r="C698" s="4">
        <v>65000</v>
      </c>
      <c r="D698" s="4" t="str">
        <f>IF(OR(A698&lt;$O$3, A698&gt;$P$3), "Outlier", "Okay")</f>
        <v>Okay</v>
      </c>
      <c r="E698" s="4" t="str">
        <f>IF(OR(B698&lt;$O$4, B698&gt;$P$4), "Outlier", "Okay")</f>
        <v>Okay</v>
      </c>
      <c r="F698" s="4" t="str">
        <f>IF(OR(C698&lt;$O$5, C698&gt;$P$5), "Outlier", "Okay")</f>
        <v>Okay</v>
      </c>
      <c r="G698" s="5" t="str">
        <f t="shared" si="30"/>
        <v>Okay</v>
      </c>
      <c r="H698" s="5" t="str">
        <f t="shared" si="31"/>
        <v>Okay</v>
      </c>
      <c r="I698" s="5" t="str">
        <f t="shared" si="32"/>
        <v>Okay</v>
      </c>
    </row>
    <row r="699" spans="1:9" x14ac:dyDescent="0.25">
      <c r="A699" s="4">
        <v>31</v>
      </c>
      <c r="B699" s="4">
        <v>6</v>
      </c>
      <c r="C699" s="4">
        <v>120000</v>
      </c>
      <c r="D699" s="4" t="str">
        <f>IF(OR(A699&lt;$O$3, A699&gt;$P$3), "Outlier", "Okay")</f>
        <v>Okay</v>
      </c>
      <c r="E699" s="4" t="str">
        <f>IF(OR(B699&lt;$O$4, B699&gt;$P$4), "Outlier", "Okay")</f>
        <v>Okay</v>
      </c>
      <c r="F699" s="4" t="str">
        <f>IF(OR(C699&lt;$O$5, C699&gt;$P$5), "Outlier", "Okay")</f>
        <v>Okay</v>
      </c>
      <c r="G699" s="5" t="str">
        <f t="shared" si="30"/>
        <v>Okay</v>
      </c>
      <c r="H699" s="5" t="str">
        <f t="shared" si="31"/>
        <v>Okay</v>
      </c>
      <c r="I699" s="5" t="str">
        <f t="shared" si="32"/>
        <v>Okay</v>
      </c>
    </row>
    <row r="700" spans="1:9" x14ac:dyDescent="0.25">
      <c r="A700" s="4">
        <v>25</v>
      </c>
      <c r="B700" s="4">
        <v>2</v>
      </c>
      <c r="C700" s="4">
        <v>60000</v>
      </c>
      <c r="D700" s="4" t="str">
        <f>IF(OR(A700&lt;$O$3, A700&gt;$P$3), "Outlier", "Okay")</f>
        <v>Okay</v>
      </c>
      <c r="E700" s="4" t="str">
        <f>IF(OR(B700&lt;$O$4, B700&gt;$P$4), "Outlier", "Okay")</f>
        <v>Okay</v>
      </c>
      <c r="F700" s="4" t="str">
        <f>IF(OR(C700&lt;$O$5, C700&gt;$P$5), "Outlier", "Okay")</f>
        <v>Okay</v>
      </c>
      <c r="G700" s="5" t="str">
        <f t="shared" si="30"/>
        <v>Okay</v>
      </c>
      <c r="H700" s="5" t="str">
        <f t="shared" si="31"/>
        <v>Okay</v>
      </c>
      <c r="I700" s="5" t="str">
        <f t="shared" si="32"/>
        <v>Okay</v>
      </c>
    </row>
    <row r="701" spans="1:9" x14ac:dyDescent="0.25">
      <c r="A701" s="4">
        <v>38</v>
      </c>
      <c r="B701" s="4">
        <v>10</v>
      </c>
      <c r="C701" s="4">
        <v>150000</v>
      </c>
      <c r="D701" s="4" t="str">
        <f>IF(OR(A701&lt;$O$3, A701&gt;$P$3), "Outlier", "Okay")</f>
        <v>Okay</v>
      </c>
      <c r="E701" s="4" t="str">
        <f>IF(OR(B701&lt;$O$4, B701&gt;$P$4), "Outlier", "Okay")</f>
        <v>Okay</v>
      </c>
      <c r="F701" s="4" t="str">
        <f>IF(OR(C701&lt;$O$5, C701&gt;$P$5), "Outlier", "Okay")</f>
        <v>Okay</v>
      </c>
      <c r="G701" s="5" t="str">
        <f t="shared" si="30"/>
        <v>Okay</v>
      </c>
      <c r="H701" s="5" t="str">
        <f t="shared" si="31"/>
        <v>Okay</v>
      </c>
      <c r="I701" s="5" t="str">
        <f t="shared" si="32"/>
        <v>Okay</v>
      </c>
    </row>
    <row r="702" spans="1:9" x14ac:dyDescent="0.25">
      <c r="A702" s="4">
        <v>27</v>
      </c>
      <c r="B702" s="4">
        <v>3</v>
      </c>
      <c r="C702" s="4">
        <v>70000</v>
      </c>
      <c r="D702" s="4" t="str">
        <f>IF(OR(A702&lt;$O$3, A702&gt;$P$3), "Outlier", "Okay")</f>
        <v>Okay</v>
      </c>
      <c r="E702" s="4" t="str">
        <f>IF(OR(B702&lt;$O$4, B702&gt;$P$4), "Outlier", "Okay")</f>
        <v>Okay</v>
      </c>
      <c r="F702" s="4" t="str">
        <f>IF(OR(C702&lt;$O$5, C702&gt;$P$5), "Outlier", "Okay")</f>
        <v>Okay</v>
      </c>
      <c r="G702" s="5" t="str">
        <f t="shared" si="30"/>
        <v>Okay</v>
      </c>
      <c r="H702" s="5" t="str">
        <f t="shared" si="31"/>
        <v>Okay</v>
      </c>
      <c r="I702" s="5" t="str">
        <f t="shared" si="32"/>
        <v>Okay</v>
      </c>
    </row>
    <row r="703" spans="1:9" x14ac:dyDescent="0.25">
      <c r="A703" s="4">
        <v>46</v>
      </c>
      <c r="B703" s="4">
        <v>20</v>
      </c>
      <c r="C703" s="4">
        <v>220000</v>
      </c>
      <c r="D703" s="4" t="str">
        <f>IF(OR(A703&lt;$O$3, A703&gt;$P$3), "Outlier", "Okay")</f>
        <v>Okay</v>
      </c>
      <c r="E703" s="4" t="str">
        <f>IF(OR(B703&lt;$O$4, B703&gt;$P$4), "Outlier", "Okay")</f>
        <v>Okay</v>
      </c>
      <c r="F703" s="4" t="str">
        <f>IF(OR(C703&lt;$O$5, C703&gt;$P$5), "Outlier", "Okay")</f>
        <v>Okay</v>
      </c>
      <c r="G703" s="5" t="str">
        <f t="shared" si="30"/>
        <v>Okay</v>
      </c>
      <c r="H703" s="5" t="str">
        <f t="shared" si="31"/>
        <v>Okay</v>
      </c>
      <c r="I703" s="5" t="str">
        <f t="shared" si="32"/>
        <v>Okay</v>
      </c>
    </row>
    <row r="704" spans="1:9" x14ac:dyDescent="0.25">
      <c r="A704" s="4">
        <v>33</v>
      </c>
      <c r="B704" s="4">
        <v>8</v>
      </c>
      <c r="C704" s="4">
        <v>100000</v>
      </c>
      <c r="D704" s="4" t="str">
        <f>IF(OR(A704&lt;$O$3, A704&gt;$P$3), "Outlier", "Okay")</f>
        <v>Okay</v>
      </c>
      <c r="E704" s="4" t="str">
        <f>IF(OR(B704&lt;$O$4, B704&gt;$P$4), "Outlier", "Okay")</f>
        <v>Okay</v>
      </c>
      <c r="F704" s="4" t="str">
        <f>IF(OR(C704&lt;$O$5, C704&gt;$P$5), "Outlier", "Okay")</f>
        <v>Okay</v>
      </c>
      <c r="G704" s="5" t="str">
        <f t="shared" si="30"/>
        <v>Okay</v>
      </c>
      <c r="H704" s="5" t="str">
        <f t="shared" si="31"/>
        <v>Okay</v>
      </c>
      <c r="I704" s="5" t="str">
        <f t="shared" si="32"/>
        <v>Okay</v>
      </c>
    </row>
    <row r="705" spans="1:9" x14ac:dyDescent="0.25">
      <c r="A705" s="4">
        <v>24</v>
      </c>
      <c r="B705" s="4">
        <v>2</v>
      </c>
      <c r="C705" s="4">
        <v>55000</v>
      </c>
      <c r="D705" s="4" t="str">
        <f>IF(OR(A705&lt;$O$3, A705&gt;$P$3), "Outlier", "Okay")</f>
        <v>Okay</v>
      </c>
      <c r="E705" s="4" t="str">
        <f>IF(OR(B705&lt;$O$4, B705&gt;$P$4), "Outlier", "Okay")</f>
        <v>Okay</v>
      </c>
      <c r="F705" s="4" t="str">
        <f>IF(OR(C705&lt;$O$5, C705&gt;$P$5), "Outlier", "Okay")</f>
        <v>Okay</v>
      </c>
      <c r="G705" s="5" t="str">
        <f t="shared" si="30"/>
        <v>Okay</v>
      </c>
      <c r="H705" s="5" t="str">
        <f t="shared" si="31"/>
        <v>Okay</v>
      </c>
      <c r="I705" s="5" t="str">
        <f t="shared" si="32"/>
        <v>Okay</v>
      </c>
    </row>
    <row r="706" spans="1:9" x14ac:dyDescent="0.25">
      <c r="A706" s="4">
        <v>36</v>
      </c>
      <c r="B706" s="4">
        <v>12</v>
      </c>
      <c r="C706" s="4">
        <v>170000</v>
      </c>
      <c r="D706" s="4" t="str">
        <f>IF(OR(A706&lt;$O$3, A706&gt;$P$3), "Outlier", "Okay")</f>
        <v>Okay</v>
      </c>
      <c r="E706" s="4" t="str">
        <f>IF(OR(B706&lt;$O$4, B706&gt;$P$4), "Outlier", "Okay")</f>
        <v>Okay</v>
      </c>
      <c r="F706" s="4" t="str">
        <f>IF(OR(C706&lt;$O$5, C706&gt;$P$5), "Outlier", "Okay")</f>
        <v>Okay</v>
      </c>
      <c r="G706" s="5" t="str">
        <f t="shared" ref="G706:G769" si="33">IF(B706&gt;A706, "Inconsistent", "Okay")</f>
        <v>Okay</v>
      </c>
      <c r="H706" s="5" t="str">
        <f t="shared" ref="H706:H769" si="34">IF(A706&lt;18, "Inconsistent", "Okay")</f>
        <v>Okay</v>
      </c>
      <c r="I706" s="5" t="str">
        <f t="shared" ref="I706:I769" si="35">IF(B706&lt;0,"Inconsistent", "Okay")</f>
        <v>Okay</v>
      </c>
    </row>
    <row r="707" spans="1:9" x14ac:dyDescent="0.25">
      <c r="A707" s="4">
        <v>30</v>
      </c>
      <c r="B707" s="4">
        <v>5</v>
      </c>
      <c r="C707" s="4">
        <v>90000</v>
      </c>
      <c r="D707" s="4" t="str">
        <f>IF(OR(A707&lt;$O$3, A707&gt;$P$3), "Outlier", "Okay")</f>
        <v>Okay</v>
      </c>
      <c r="E707" s="4" t="str">
        <f>IF(OR(B707&lt;$O$4, B707&gt;$P$4), "Outlier", "Okay")</f>
        <v>Okay</v>
      </c>
      <c r="F707" s="4" t="str">
        <f>IF(OR(C707&lt;$O$5, C707&gt;$P$5), "Outlier", "Okay")</f>
        <v>Okay</v>
      </c>
      <c r="G707" s="5" t="str">
        <f t="shared" si="33"/>
        <v>Okay</v>
      </c>
      <c r="H707" s="5" t="str">
        <f t="shared" si="34"/>
        <v>Okay</v>
      </c>
      <c r="I707" s="5" t="str">
        <f t="shared" si="35"/>
        <v>Okay</v>
      </c>
    </row>
    <row r="708" spans="1:9" x14ac:dyDescent="0.25">
      <c r="A708" s="4">
        <v>29</v>
      </c>
      <c r="B708" s="4">
        <v>4</v>
      </c>
      <c r="C708" s="4">
        <v>80000</v>
      </c>
      <c r="D708" s="4" t="str">
        <f>IF(OR(A708&lt;$O$3, A708&gt;$P$3), "Outlier", "Okay")</f>
        <v>Okay</v>
      </c>
      <c r="E708" s="4" t="str">
        <f>IF(OR(B708&lt;$O$4, B708&gt;$P$4), "Outlier", "Okay")</f>
        <v>Okay</v>
      </c>
      <c r="F708" s="4" t="str">
        <f>IF(OR(C708&lt;$O$5, C708&gt;$P$5), "Outlier", "Okay")</f>
        <v>Okay</v>
      </c>
      <c r="G708" s="5" t="str">
        <f t="shared" si="33"/>
        <v>Okay</v>
      </c>
      <c r="H708" s="5" t="str">
        <f t="shared" si="34"/>
        <v>Okay</v>
      </c>
      <c r="I708" s="5" t="str">
        <f t="shared" si="35"/>
        <v>Okay</v>
      </c>
    </row>
    <row r="709" spans="1:9" x14ac:dyDescent="0.25">
      <c r="A709" s="4">
        <v>42</v>
      </c>
      <c r="B709" s="4">
        <v>14</v>
      </c>
      <c r="C709" s="4">
        <v>180000</v>
      </c>
      <c r="D709" s="4" t="str">
        <f>IF(OR(A709&lt;$O$3, A709&gt;$P$3), "Outlier", "Okay")</f>
        <v>Okay</v>
      </c>
      <c r="E709" s="4" t="str">
        <f>IF(OR(B709&lt;$O$4, B709&gt;$P$4), "Outlier", "Okay")</f>
        <v>Okay</v>
      </c>
      <c r="F709" s="4" t="str">
        <f>IF(OR(C709&lt;$O$5, C709&gt;$P$5), "Outlier", "Okay")</f>
        <v>Okay</v>
      </c>
      <c r="G709" s="5" t="str">
        <f t="shared" si="33"/>
        <v>Okay</v>
      </c>
      <c r="H709" s="5" t="str">
        <f t="shared" si="34"/>
        <v>Okay</v>
      </c>
      <c r="I709" s="5" t="str">
        <f t="shared" si="35"/>
        <v>Okay</v>
      </c>
    </row>
    <row r="710" spans="1:9" x14ac:dyDescent="0.25">
      <c r="A710" s="4">
        <v>26</v>
      </c>
      <c r="B710" s="4">
        <v>2</v>
      </c>
      <c r="C710" s="4">
        <v>60000</v>
      </c>
      <c r="D710" s="4" t="str">
        <f>IF(OR(A710&lt;$O$3, A710&gt;$P$3), "Outlier", "Okay")</f>
        <v>Okay</v>
      </c>
      <c r="E710" s="4" t="str">
        <f>IF(OR(B710&lt;$O$4, B710&gt;$P$4), "Outlier", "Okay")</f>
        <v>Okay</v>
      </c>
      <c r="F710" s="4" t="str">
        <f>IF(OR(C710&lt;$O$5, C710&gt;$P$5), "Outlier", "Okay")</f>
        <v>Okay</v>
      </c>
      <c r="G710" s="5" t="str">
        <f t="shared" si="33"/>
        <v>Okay</v>
      </c>
      <c r="H710" s="5" t="str">
        <f t="shared" si="34"/>
        <v>Okay</v>
      </c>
      <c r="I710" s="5" t="str">
        <f t="shared" si="35"/>
        <v>Okay</v>
      </c>
    </row>
    <row r="711" spans="1:9" x14ac:dyDescent="0.25">
      <c r="A711" s="4">
        <v>35</v>
      </c>
      <c r="B711" s="4">
        <v>9</v>
      </c>
      <c r="C711" s="4">
        <v>120000</v>
      </c>
      <c r="D711" s="4" t="str">
        <f>IF(OR(A711&lt;$O$3, A711&gt;$P$3), "Outlier", "Okay")</f>
        <v>Okay</v>
      </c>
      <c r="E711" s="4" t="str">
        <f>IF(OR(B711&lt;$O$4, B711&gt;$P$4), "Outlier", "Okay")</f>
        <v>Okay</v>
      </c>
      <c r="F711" s="4" t="str">
        <f>IF(OR(C711&lt;$O$5, C711&gt;$P$5), "Outlier", "Okay")</f>
        <v>Okay</v>
      </c>
      <c r="G711" s="5" t="str">
        <f t="shared" si="33"/>
        <v>Okay</v>
      </c>
      <c r="H711" s="5" t="str">
        <f t="shared" si="34"/>
        <v>Okay</v>
      </c>
      <c r="I711" s="5" t="str">
        <f t="shared" si="35"/>
        <v>Okay</v>
      </c>
    </row>
    <row r="712" spans="1:9" x14ac:dyDescent="0.25">
      <c r="A712" s="4">
        <v>27</v>
      </c>
      <c r="B712" s="4">
        <v>3</v>
      </c>
      <c r="C712" s="4">
        <v>70000</v>
      </c>
      <c r="D712" s="4" t="str">
        <f>IF(OR(A712&lt;$O$3, A712&gt;$P$3), "Outlier", "Okay")</f>
        <v>Okay</v>
      </c>
      <c r="E712" s="4" t="str">
        <f>IF(OR(B712&lt;$O$4, B712&gt;$P$4), "Outlier", "Okay")</f>
        <v>Okay</v>
      </c>
      <c r="F712" s="4" t="str">
        <f>IF(OR(C712&lt;$O$5, C712&gt;$P$5), "Outlier", "Okay")</f>
        <v>Okay</v>
      </c>
      <c r="G712" s="5" t="str">
        <f t="shared" si="33"/>
        <v>Okay</v>
      </c>
      <c r="H712" s="5" t="str">
        <f t="shared" si="34"/>
        <v>Okay</v>
      </c>
      <c r="I712" s="5" t="str">
        <f t="shared" si="35"/>
        <v>Okay</v>
      </c>
    </row>
    <row r="713" spans="1:9" x14ac:dyDescent="0.25">
      <c r="A713" s="4">
        <v>48</v>
      </c>
      <c r="B713" s="4">
        <v>18</v>
      </c>
      <c r="C713" s="4">
        <v>210000</v>
      </c>
      <c r="D713" s="4" t="str">
        <f>IF(OR(A713&lt;$O$3, A713&gt;$P$3), "Outlier", "Okay")</f>
        <v>Okay</v>
      </c>
      <c r="E713" s="4" t="str">
        <f>IF(OR(B713&lt;$O$4, B713&gt;$P$4), "Outlier", "Okay")</f>
        <v>Okay</v>
      </c>
      <c r="F713" s="4" t="str">
        <f>IF(OR(C713&lt;$O$5, C713&gt;$P$5), "Outlier", "Okay")</f>
        <v>Okay</v>
      </c>
      <c r="G713" s="5" t="str">
        <f t="shared" si="33"/>
        <v>Okay</v>
      </c>
      <c r="H713" s="5" t="str">
        <f t="shared" si="34"/>
        <v>Okay</v>
      </c>
      <c r="I713" s="5" t="str">
        <f t="shared" si="35"/>
        <v>Okay</v>
      </c>
    </row>
    <row r="714" spans="1:9" x14ac:dyDescent="0.25">
      <c r="A714" s="4">
        <v>34</v>
      </c>
      <c r="B714" s="4">
        <v>9</v>
      </c>
      <c r="C714" s="4">
        <v>140000</v>
      </c>
      <c r="D714" s="4" t="str">
        <f>IF(OR(A714&lt;$O$3, A714&gt;$P$3), "Outlier", "Okay")</f>
        <v>Okay</v>
      </c>
      <c r="E714" s="4" t="str">
        <f>IF(OR(B714&lt;$O$4, B714&gt;$P$4), "Outlier", "Okay")</f>
        <v>Okay</v>
      </c>
      <c r="F714" s="4" t="str">
        <f>IF(OR(C714&lt;$O$5, C714&gt;$P$5), "Outlier", "Okay")</f>
        <v>Okay</v>
      </c>
      <c r="G714" s="5" t="str">
        <f t="shared" si="33"/>
        <v>Okay</v>
      </c>
      <c r="H714" s="5" t="str">
        <f t="shared" si="34"/>
        <v>Okay</v>
      </c>
      <c r="I714" s="5" t="str">
        <f t="shared" si="35"/>
        <v>Okay</v>
      </c>
    </row>
    <row r="715" spans="1:9" x14ac:dyDescent="0.25">
      <c r="A715" s="4">
        <v>23</v>
      </c>
      <c r="B715" s="4">
        <v>1</v>
      </c>
      <c r="C715" s="4">
        <v>50000</v>
      </c>
      <c r="D715" s="4" t="str">
        <f>IF(OR(A715&lt;$O$3, A715&gt;$P$3), "Outlier", "Okay")</f>
        <v>Okay</v>
      </c>
      <c r="E715" s="4" t="str">
        <f>IF(OR(B715&lt;$O$4, B715&gt;$P$4), "Outlier", "Okay")</f>
        <v>Okay</v>
      </c>
      <c r="F715" s="4" t="str">
        <f>IF(OR(C715&lt;$O$5, C715&gt;$P$5), "Outlier", "Okay")</f>
        <v>Okay</v>
      </c>
      <c r="G715" s="5" t="str">
        <f t="shared" si="33"/>
        <v>Okay</v>
      </c>
      <c r="H715" s="5" t="str">
        <f t="shared" si="34"/>
        <v>Okay</v>
      </c>
      <c r="I715" s="5" t="str">
        <f t="shared" si="35"/>
        <v>Okay</v>
      </c>
    </row>
    <row r="716" spans="1:9" x14ac:dyDescent="0.25">
      <c r="A716" s="4">
        <v>32</v>
      </c>
      <c r="B716" s="4">
        <v>7</v>
      </c>
      <c r="C716" s="4">
        <v>110000</v>
      </c>
      <c r="D716" s="4" t="str">
        <f>IF(OR(A716&lt;$O$3, A716&gt;$P$3), "Outlier", "Okay")</f>
        <v>Okay</v>
      </c>
      <c r="E716" s="4" t="str">
        <f>IF(OR(B716&lt;$O$4, B716&gt;$P$4), "Outlier", "Okay")</f>
        <v>Okay</v>
      </c>
      <c r="F716" s="4" t="str">
        <f>IF(OR(C716&lt;$O$5, C716&gt;$P$5), "Outlier", "Okay")</f>
        <v>Okay</v>
      </c>
      <c r="G716" s="5" t="str">
        <f t="shared" si="33"/>
        <v>Okay</v>
      </c>
      <c r="H716" s="5" t="str">
        <f t="shared" si="34"/>
        <v>Okay</v>
      </c>
      <c r="I716" s="5" t="str">
        <f t="shared" si="35"/>
        <v>Okay</v>
      </c>
    </row>
    <row r="717" spans="1:9" x14ac:dyDescent="0.25">
      <c r="A717" s="4">
        <v>37</v>
      </c>
      <c r="B717" s="4">
        <v>11</v>
      </c>
      <c r="C717" s="4">
        <v>160000</v>
      </c>
      <c r="D717" s="4" t="str">
        <f>IF(OR(A717&lt;$O$3, A717&gt;$P$3), "Outlier", "Okay")</f>
        <v>Okay</v>
      </c>
      <c r="E717" s="4" t="str">
        <f>IF(OR(B717&lt;$O$4, B717&gt;$P$4), "Outlier", "Okay")</f>
        <v>Okay</v>
      </c>
      <c r="F717" s="4" t="str">
        <f>IF(OR(C717&lt;$O$5, C717&gt;$P$5), "Outlier", "Okay")</f>
        <v>Okay</v>
      </c>
      <c r="G717" s="5" t="str">
        <f t="shared" si="33"/>
        <v>Okay</v>
      </c>
      <c r="H717" s="5" t="str">
        <f t="shared" si="34"/>
        <v>Okay</v>
      </c>
      <c r="I717" s="5" t="str">
        <f t="shared" si="35"/>
        <v>Okay</v>
      </c>
    </row>
    <row r="718" spans="1:9" x14ac:dyDescent="0.25">
      <c r="A718" s="4">
        <v>41</v>
      </c>
      <c r="B718" s="4">
        <v>16</v>
      </c>
      <c r="C718" s="4">
        <v>200000</v>
      </c>
      <c r="D718" s="4" t="str">
        <f>IF(OR(A718&lt;$O$3, A718&gt;$P$3), "Outlier", "Okay")</f>
        <v>Okay</v>
      </c>
      <c r="E718" s="4" t="str">
        <f>IF(OR(B718&lt;$O$4, B718&gt;$P$4), "Outlier", "Okay")</f>
        <v>Okay</v>
      </c>
      <c r="F718" s="4" t="str">
        <f>IF(OR(C718&lt;$O$5, C718&gt;$P$5), "Outlier", "Okay")</f>
        <v>Okay</v>
      </c>
      <c r="G718" s="5" t="str">
        <f t="shared" si="33"/>
        <v>Okay</v>
      </c>
      <c r="H718" s="5" t="str">
        <f t="shared" si="34"/>
        <v>Okay</v>
      </c>
      <c r="I718" s="5" t="str">
        <f t="shared" si="35"/>
        <v>Okay</v>
      </c>
    </row>
    <row r="719" spans="1:9" x14ac:dyDescent="0.25">
      <c r="A719" s="4">
        <v>34</v>
      </c>
      <c r="B719" s="4">
        <v>8</v>
      </c>
      <c r="C719" s="4">
        <v>100000</v>
      </c>
      <c r="D719" s="4" t="str">
        <f>IF(OR(A719&lt;$O$3, A719&gt;$P$3), "Outlier", "Okay")</f>
        <v>Okay</v>
      </c>
      <c r="E719" s="4" t="str">
        <f>IF(OR(B719&lt;$O$4, B719&gt;$P$4), "Outlier", "Okay")</f>
        <v>Okay</v>
      </c>
      <c r="F719" s="4" t="str">
        <f>IF(OR(C719&lt;$O$5, C719&gt;$P$5), "Outlier", "Okay")</f>
        <v>Okay</v>
      </c>
      <c r="G719" s="5" t="str">
        <f t="shared" si="33"/>
        <v>Okay</v>
      </c>
      <c r="H719" s="5" t="str">
        <f t="shared" si="34"/>
        <v>Okay</v>
      </c>
      <c r="I719" s="5" t="str">
        <f t="shared" si="35"/>
        <v>Okay</v>
      </c>
    </row>
    <row r="720" spans="1:9" x14ac:dyDescent="0.25">
      <c r="A720" s="4">
        <v>34</v>
      </c>
      <c r="B720" s="4">
        <v>8</v>
      </c>
      <c r="C720" s="4">
        <v>122485</v>
      </c>
      <c r="D720" s="4" t="str">
        <f>IF(OR(A720&lt;$O$3, A720&gt;$P$3), "Outlier", "Okay")</f>
        <v>Okay</v>
      </c>
      <c r="E720" s="4" t="str">
        <f>IF(OR(B720&lt;$O$4, B720&gt;$P$4), "Outlier", "Okay")</f>
        <v>Okay</v>
      </c>
      <c r="F720" s="4" t="str">
        <f>IF(OR(C720&lt;$O$5, C720&gt;$P$5), "Outlier", "Okay")</f>
        <v>Okay</v>
      </c>
      <c r="G720" s="5" t="str">
        <f t="shared" si="33"/>
        <v>Okay</v>
      </c>
      <c r="H720" s="5" t="str">
        <f t="shared" si="34"/>
        <v>Okay</v>
      </c>
      <c r="I720" s="5" t="str">
        <f t="shared" si="35"/>
        <v>Okay</v>
      </c>
    </row>
    <row r="721" spans="1:9" x14ac:dyDescent="0.25">
      <c r="A721" s="4">
        <v>25</v>
      </c>
      <c r="B721" s="4">
        <v>12</v>
      </c>
      <c r="C721" s="4">
        <v>169159</v>
      </c>
      <c r="D721" s="4" t="str">
        <f>IF(OR(A721&lt;$O$3, A721&gt;$P$3), "Outlier", "Okay")</f>
        <v>Okay</v>
      </c>
      <c r="E721" s="4" t="str">
        <f>IF(OR(B721&lt;$O$4, B721&gt;$P$4), "Outlier", "Okay")</f>
        <v>Okay</v>
      </c>
      <c r="F721" s="4" t="str">
        <f>IF(OR(C721&lt;$O$5, C721&gt;$P$5), "Outlier", "Okay")</f>
        <v>Okay</v>
      </c>
      <c r="G721" s="5" t="str">
        <f t="shared" si="33"/>
        <v>Okay</v>
      </c>
      <c r="H721" s="5" t="str">
        <f t="shared" si="34"/>
        <v>Okay</v>
      </c>
      <c r="I721" s="5" t="str">
        <f t="shared" si="35"/>
        <v>Okay</v>
      </c>
    </row>
    <row r="722" spans="1:9" x14ac:dyDescent="0.25">
      <c r="A722" s="4">
        <v>43</v>
      </c>
      <c r="B722" s="4">
        <v>21</v>
      </c>
      <c r="C722" s="4">
        <v>187081</v>
      </c>
      <c r="D722" s="4" t="str">
        <f>IF(OR(A722&lt;$O$3, A722&gt;$P$3), "Outlier", "Okay")</f>
        <v>Okay</v>
      </c>
      <c r="E722" s="4" t="str">
        <f>IF(OR(B722&lt;$O$4, B722&gt;$P$4), "Outlier", "Okay")</f>
        <v>Okay</v>
      </c>
      <c r="F722" s="4" t="str">
        <f>IF(OR(C722&lt;$O$5, C722&gt;$P$5), "Outlier", "Okay")</f>
        <v>Okay</v>
      </c>
      <c r="G722" s="5" t="str">
        <f t="shared" si="33"/>
        <v>Okay</v>
      </c>
      <c r="H722" s="5" t="str">
        <f t="shared" si="34"/>
        <v>Okay</v>
      </c>
      <c r="I722" s="5" t="str">
        <f t="shared" si="35"/>
        <v>Okay</v>
      </c>
    </row>
    <row r="723" spans="1:9" x14ac:dyDescent="0.25">
      <c r="A723" s="4">
        <v>53</v>
      </c>
      <c r="B723" s="4">
        <v>31</v>
      </c>
      <c r="C723" s="4">
        <v>166109</v>
      </c>
      <c r="D723" s="4" t="str">
        <f>IF(OR(A723&lt;$O$3, A723&gt;$P$3), "Outlier", "Okay")</f>
        <v>Okay</v>
      </c>
      <c r="E723" s="4" t="str">
        <f>IF(OR(B723&lt;$O$4, B723&gt;$P$4), "Outlier", "Okay")</f>
        <v>Outlier</v>
      </c>
      <c r="F723" s="4" t="str">
        <f>IF(OR(C723&lt;$O$5, C723&gt;$P$5), "Outlier", "Okay")</f>
        <v>Okay</v>
      </c>
      <c r="G723" s="5" t="str">
        <f t="shared" si="33"/>
        <v>Okay</v>
      </c>
      <c r="H723" s="5" t="str">
        <f t="shared" si="34"/>
        <v>Okay</v>
      </c>
      <c r="I723" s="5" t="str">
        <f t="shared" si="35"/>
        <v>Okay</v>
      </c>
    </row>
    <row r="724" spans="1:9" x14ac:dyDescent="0.25">
      <c r="A724" s="4">
        <v>27</v>
      </c>
      <c r="B724" s="4">
        <v>5</v>
      </c>
      <c r="C724" s="4">
        <v>78354</v>
      </c>
      <c r="D724" s="4" t="str">
        <f>IF(OR(A724&lt;$O$3, A724&gt;$P$3), "Outlier", "Okay")</f>
        <v>Okay</v>
      </c>
      <c r="E724" s="4" t="str">
        <f>IF(OR(B724&lt;$O$4, B724&gt;$P$4), "Outlier", "Okay")</f>
        <v>Okay</v>
      </c>
      <c r="F724" s="4" t="str">
        <f>IF(OR(C724&lt;$O$5, C724&gt;$P$5), "Outlier", "Okay")</f>
        <v>Okay</v>
      </c>
      <c r="G724" s="5" t="str">
        <f t="shared" si="33"/>
        <v>Okay</v>
      </c>
      <c r="H724" s="5" t="str">
        <f t="shared" si="34"/>
        <v>Okay</v>
      </c>
      <c r="I724" s="5" t="str">
        <f t="shared" si="35"/>
        <v>Okay</v>
      </c>
    </row>
    <row r="725" spans="1:9" x14ac:dyDescent="0.25">
      <c r="A725" s="4">
        <v>25</v>
      </c>
      <c r="B725" s="4">
        <v>2</v>
      </c>
      <c r="C725" s="4">
        <v>90249</v>
      </c>
      <c r="D725" s="4" t="str">
        <f>IF(OR(A725&lt;$O$3, A725&gt;$P$3), "Outlier", "Okay")</f>
        <v>Okay</v>
      </c>
      <c r="E725" s="4" t="str">
        <f>IF(OR(B725&lt;$O$4, B725&gt;$P$4), "Outlier", "Okay")</f>
        <v>Okay</v>
      </c>
      <c r="F725" s="4" t="str">
        <f>IF(OR(C725&lt;$O$5, C725&gt;$P$5), "Outlier", "Okay")</f>
        <v>Okay</v>
      </c>
      <c r="G725" s="5" t="str">
        <f t="shared" si="33"/>
        <v>Okay</v>
      </c>
      <c r="H725" s="5" t="str">
        <f t="shared" si="34"/>
        <v>Okay</v>
      </c>
      <c r="I725" s="5" t="str">
        <f t="shared" si="35"/>
        <v>Okay</v>
      </c>
    </row>
    <row r="726" spans="1:9" x14ac:dyDescent="0.25">
      <c r="A726" s="4">
        <v>29</v>
      </c>
      <c r="B726" s="4">
        <v>6</v>
      </c>
      <c r="C726" s="4">
        <v>132720</v>
      </c>
      <c r="D726" s="4" t="str">
        <f>IF(OR(A726&lt;$O$3, A726&gt;$P$3), "Outlier", "Okay")</f>
        <v>Okay</v>
      </c>
      <c r="E726" s="4" t="str">
        <f>IF(OR(B726&lt;$O$4, B726&gt;$P$4), "Outlier", "Okay")</f>
        <v>Okay</v>
      </c>
      <c r="F726" s="4" t="str">
        <f>IF(OR(C726&lt;$O$5, C726&gt;$P$5), "Outlier", "Okay")</f>
        <v>Okay</v>
      </c>
      <c r="G726" s="5" t="str">
        <f t="shared" si="33"/>
        <v>Okay</v>
      </c>
      <c r="H726" s="5" t="str">
        <f t="shared" si="34"/>
        <v>Okay</v>
      </c>
      <c r="I726" s="5" t="str">
        <f t="shared" si="35"/>
        <v>Okay</v>
      </c>
    </row>
    <row r="727" spans="1:9" x14ac:dyDescent="0.25">
      <c r="A727" s="4">
        <v>52</v>
      </c>
      <c r="B727" s="4">
        <v>23</v>
      </c>
      <c r="C727" s="4">
        <v>161568</v>
      </c>
      <c r="D727" s="4" t="str">
        <f>IF(OR(A727&lt;$O$3, A727&gt;$P$3), "Outlier", "Okay")</f>
        <v>Okay</v>
      </c>
      <c r="E727" s="4" t="str">
        <f>IF(OR(B727&lt;$O$4, B727&gt;$P$4), "Outlier", "Okay")</f>
        <v>Okay</v>
      </c>
      <c r="F727" s="4" t="str">
        <f>IF(OR(C727&lt;$O$5, C727&gt;$P$5), "Outlier", "Okay")</f>
        <v>Okay</v>
      </c>
      <c r="G727" s="5" t="str">
        <f t="shared" si="33"/>
        <v>Okay</v>
      </c>
      <c r="H727" s="5" t="str">
        <f t="shared" si="34"/>
        <v>Okay</v>
      </c>
      <c r="I727" s="5" t="str">
        <f t="shared" si="35"/>
        <v>Okay</v>
      </c>
    </row>
    <row r="728" spans="1:9" x14ac:dyDescent="0.25">
      <c r="A728" s="4">
        <v>41</v>
      </c>
      <c r="B728" s="4">
        <v>13</v>
      </c>
      <c r="C728" s="4">
        <v>127346</v>
      </c>
      <c r="D728" s="4" t="str">
        <f>IF(OR(A728&lt;$O$3, A728&gt;$P$3), "Outlier", "Okay")</f>
        <v>Okay</v>
      </c>
      <c r="E728" s="4" t="str">
        <f>IF(OR(B728&lt;$O$4, B728&gt;$P$4), "Outlier", "Okay")</f>
        <v>Okay</v>
      </c>
      <c r="F728" s="4" t="str">
        <f>IF(OR(C728&lt;$O$5, C728&gt;$P$5), "Outlier", "Okay")</f>
        <v>Okay</v>
      </c>
      <c r="G728" s="5" t="str">
        <f t="shared" si="33"/>
        <v>Okay</v>
      </c>
      <c r="H728" s="5" t="str">
        <f t="shared" si="34"/>
        <v>Okay</v>
      </c>
      <c r="I728" s="5" t="str">
        <f t="shared" si="35"/>
        <v>Okay</v>
      </c>
    </row>
    <row r="729" spans="1:9" x14ac:dyDescent="0.25">
      <c r="A729" s="4">
        <v>49</v>
      </c>
      <c r="B729" s="4">
        <v>19</v>
      </c>
      <c r="C729" s="4">
        <v>120177</v>
      </c>
      <c r="D729" s="4" t="str">
        <f>IF(OR(A729&lt;$O$3, A729&gt;$P$3), "Outlier", "Okay")</f>
        <v>Okay</v>
      </c>
      <c r="E729" s="4" t="str">
        <f>IF(OR(B729&lt;$O$4, B729&gt;$P$4), "Outlier", "Okay")</f>
        <v>Okay</v>
      </c>
      <c r="F729" s="4" t="str">
        <f>IF(OR(C729&lt;$O$5, C729&gt;$P$5), "Outlier", "Okay")</f>
        <v>Okay</v>
      </c>
      <c r="G729" s="5" t="str">
        <f t="shared" si="33"/>
        <v>Okay</v>
      </c>
      <c r="H729" s="5" t="str">
        <f t="shared" si="34"/>
        <v>Okay</v>
      </c>
      <c r="I729" s="5" t="str">
        <f t="shared" si="35"/>
        <v>Okay</v>
      </c>
    </row>
    <row r="730" spans="1:9" x14ac:dyDescent="0.25">
      <c r="A730" s="4">
        <v>25</v>
      </c>
      <c r="B730" s="4">
        <v>2</v>
      </c>
      <c r="C730" s="4">
        <v>69032</v>
      </c>
      <c r="D730" s="4" t="str">
        <f>IF(OR(A730&lt;$O$3, A730&gt;$P$3), "Outlier", "Okay")</f>
        <v>Okay</v>
      </c>
      <c r="E730" s="4" t="str">
        <f>IF(OR(B730&lt;$O$4, B730&gt;$P$4), "Outlier", "Okay")</f>
        <v>Okay</v>
      </c>
      <c r="F730" s="4" t="str">
        <f>IF(OR(C730&lt;$O$5, C730&gt;$P$5), "Outlier", "Okay")</f>
        <v>Okay</v>
      </c>
      <c r="G730" s="5" t="str">
        <f t="shared" si="33"/>
        <v>Okay</v>
      </c>
      <c r="H730" s="5" t="str">
        <f t="shared" si="34"/>
        <v>Okay</v>
      </c>
      <c r="I730" s="5" t="str">
        <f t="shared" si="35"/>
        <v>Okay</v>
      </c>
    </row>
    <row r="731" spans="1:9" x14ac:dyDescent="0.25">
      <c r="A731" s="4">
        <v>35</v>
      </c>
      <c r="B731" s="4">
        <v>8</v>
      </c>
      <c r="C731" s="4">
        <v>101332</v>
      </c>
      <c r="D731" s="4" t="str">
        <f>IF(OR(A731&lt;$O$3, A731&gt;$P$3), "Outlier", "Okay")</f>
        <v>Okay</v>
      </c>
      <c r="E731" s="4" t="str">
        <f>IF(OR(B731&lt;$O$4, B731&gt;$P$4), "Outlier", "Okay")</f>
        <v>Okay</v>
      </c>
      <c r="F731" s="4" t="str">
        <f>IF(OR(C731&lt;$O$5, C731&gt;$P$5), "Outlier", "Okay")</f>
        <v>Okay</v>
      </c>
      <c r="G731" s="5" t="str">
        <f t="shared" si="33"/>
        <v>Okay</v>
      </c>
      <c r="H731" s="5" t="str">
        <f t="shared" si="34"/>
        <v>Okay</v>
      </c>
      <c r="I731" s="5" t="str">
        <f t="shared" si="35"/>
        <v>Okay</v>
      </c>
    </row>
    <row r="732" spans="1:9" x14ac:dyDescent="0.25">
      <c r="A732" s="4">
        <v>57</v>
      </c>
      <c r="B732" s="4">
        <v>30</v>
      </c>
      <c r="C732" s="4">
        <v>121450</v>
      </c>
      <c r="D732" s="4" t="str">
        <f>IF(OR(A732&lt;$O$3, A732&gt;$P$3), "Outlier", "Okay")</f>
        <v>Okay</v>
      </c>
      <c r="E732" s="4" t="str">
        <f>IF(OR(B732&lt;$O$4, B732&gt;$P$4), "Outlier", "Okay")</f>
        <v>Outlier</v>
      </c>
      <c r="F732" s="4" t="str">
        <f>IF(OR(C732&lt;$O$5, C732&gt;$P$5), "Outlier", "Okay")</f>
        <v>Okay</v>
      </c>
      <c r="G732" s="5" t="str">
        <f t="shared" si="33"/>
        <v>Okay</v>
      </c>
      <c r="H732" s="5" t="str">
        <f t="shared" si="34"/>
        <v>Okay</v>
      </c>
      <c r="I732" s="5" t="str">
        <f t="shared" si="35"/>
        <v>Okay</v>
      </c>
    </row>
    <row r="733" spans="1:9" x14ac:dyDescent="0.25">
      <c r="A733" s="4">
        <v>35</v>
      </c>
      <c r="B733" s="4">
        <v>12</v>
      </c>
      <c r="C733" s="4">
        <v>166375</v>
      </c>
      <c r="D733" s="4" t="str">
        <f>IF(OR(A733&lt;$O$3, A733&gt;$P$3), "Outlier", "Okay")</f>
        <v>Okay</v>
      </c>
      <c r="E733" s="4" t="str">
        <f>IF(OR(B733&lt;$O$4, B733&gt;$P$4), "Outlier", "Okay")</f>
        <v>Okay</v>
      </c>
      <c r="F733" s="4" t="str">
        <f>IF(OR(C733&lt;$O$5, C733&gt;$P$5), "Outlier", "Okay")</f>
        <v>Okay</v>
      </c>
      <c r="G733" s="5" t="str">
        <f t="shared" si="33"/>
        <v>Okay</v>
      </c>
      <c r="H733" s="5" t="str">
        <f t="shared" si="34"/>
        <v>Okay</v>
      </c>
      <c r="I733" s="5" t="str">
        <f t="shared" si="35"/>
        <v>Okay</v>
      </c>
    </row>
    <row r="734" spans="1:9" x14ac:dyDescent="0.25">
      <c r="A734" s="4">
        <v>43</v>
      </c>
      <c r="B734" s="4">
        <v>21</v>
      </c>
      <c r="C734" s="4">
        <v>185119</v>
      </c>
      <c r="D734" s="4" t="str">
        <f>IF(OR(A734&lt;$O$3, A734&gt;$P$3), "Outlier", "Okay")</f>
        <v>Okay</v>
      </c>
      <c r="E734" s="4" t="str">
        <f>IF(OR(B734&lt;$O$4, B734&gt;$P$4), "Outlier", "Okay")</f>
        <v>Okay</v>
      </c>
      <c r="F734" s="4" t="str">
        <f>IF(OR(C734&lt;$O$5, C734&gt;$P$5), "Outlier", "Okay")</f>
        <v>Okay</v>
      </c>
      <c r="G734" s="5" t="str">
        <f t="shared" si="33"/>
        <v>Okay</v>
      </c>
      <c r="H734" s="5" t="str">
        <f t="shared" si="34"/>
        <v>Okay</v>
      </c>
      <c r="I734" s="5" t="str">
        <f t="shared" si="35"/>
        <v>Okay</v>
      </c>
    </row>
    <row r="735" spans="1:9" x14ac:dyDescent="0.25">
      <c r="A735" s="4">
        <v>37</v>
      </c>
      <c r="B735" s="4">
        <v>10</v>
      </c>
      <c r="C735" s="4">
        <v>149217</v>
      </c>
      <c r="D735" s="4" t="str">
        <f>IF(OR(A735&lt;$O$3, A735&gt;$P$3), "Outlier", "Okay")</f>
        <v>Okay</v>
      </c>
      <c r="E735" s="4" t="str">
        <f>IF(OR(B735&lt;$O$4, B735&gt;$P$4), "Outlier", "Okay")</f>
        <v>Okay</v>
      </c>
      <c r="F735" s="4" t="str">
        <f>IF(OR(C735&lt;$O$5, C735&gt;$P$5), "Outlier", "Okay")</f>
        <v>Okay</v>
      </c>
      <c r="G735" s="5" t="str">
        <f t="shared" si="33"/>
        <v>Okay</v>
      </c>
      <c r="H735" s="5" t="str">
        <f t="shared" si="34"/>
        <v>Okay</v>
      </c>
      <c r="I735" s="5" t="str">
        <f t="shared" si="35"/>
        <v>Okay</v>
      </c>
    </row>
    <row r="736" spans="1:9" x14ac:dyDescent="0.25">
      <c r="A736" s="4">
        <v>50</v>
      </c>
      <c r="B736" s="4">
        <v>21</v>
      </c>
      <c r="C736" s="4">
        <v>166512</v>
      </c>
      <c r="D736" s="4" t="str">
        <f>IF(OR(A736&lt;$O$3, A736&gt;$P$3), "Outlier", "Okay")</f>
        <v>Okay</v>
      </c>
      <c r="E736" s="4" t="str">
        <f>IF(OR(B736&lt;$O$4, B736&gt;$P$4), "Outlier", "Okay")</f>
        <v>Okay</v>
      </c>
      <c r="F736" s="4" t="str">
        <f>IF(OR(C736&lt;$O$5, C736&gt;$P$5), "Outlier", "Okay")</f>
        <v>Okay</v>
      </c>
      <c r="G736" s="5" t="str">
        <f t="shared" si="33"/>
        <v>Okay</v>
      </c>
      <c r="H736" s="5" t="str">
        <f t="shared" si="34"/>
        <v>Okay</v>
      </c>
      <c r="I736" s="5" t="str">
        <f t="shared" si="35"/>
        <v>Okay</v>
      </c>
    </row>
    <row r="737" spans="1:9" x14ac:dyDescent="0.25">
      <c r="A737" s="4">
        <v>52</v>
      </c>
      <c r="B737" s="4">
        <v>28</v>
      </c>
      <c r="C737" s="4">
        <v>186963</v>
      </c>
      <c r="D737" s="4" t="str">
        <f>IF(OR(A737&lt;$O$3, A737&gt;$P$3), "Outlier", "Okay")</f>
        <v>Okay</v>
      </c>
      <c r="E737" s="4" t="str">
        <f>IF(OR(B737&lt;$O$4, B737&gt;$P$4), "Outlier", "Okay")</f>
        <v>Okay</v>
      </c>
      <c r="F737" s="4" t="str">
        <f>IF(OR(C737&lt;$O$5, C737&gt;$P$5), "Outlier", "Okay")</f>
        <v>Okay</v>
      </c>
      <c r="G737" s="5" t="str">
        <f t="shared" si="33"/>
        <v>Okay</v>
      </c>
      <c r="H737" s="5" t="str">
        <f t="shared" si="34"/>
        <v>Okay</v>
      </c>
      <c r="I737" s="5" t="str">
        <f t="shared" si="35"/>
        <v>Okay</v>
      </c>
    </row>
    <row r="738" spans="1:9" x14ac:dyDescent="0.25">
      <c r="A738" s="4">
        <v>26</v>
      </c>
      <c r="B738" s="4">
        <v>3</v>
      </c>
      <c r="C738" s="4">
        <v>75072</v>
      </c>
      <c r="D738" s="4" t="str">
        <f>IF(OR(A738&lt;$O$3, A738&gt;$P$3), "Outlier", "Okay")</f>
        <v>Okay</v>
      </c>
      <c r="E738" s="4" t="str">
        <f>IF(OR(B738&lt;$O$4, B738&gt;$P$4), "Outlier", "Okay")</f>
        <v>Okay</v>
      </c>
      <c r="F738" s="4" t="str">
        <f>IF(OR(C738&lt;$O$5, C738&gt;$P$5), "Outlier", "Okay")</f>
        <v>Okay</v>
      </c>
      <c r="G738" s="5" t="str">
        <f t="shared" si="33"/>
        <v>Okay</v>
      </c>
      <c r="H738" s="5" t="str">
        <f t="shared" si="34"/>
        <v>Okay</v>
      </c>
      <c r="I738" s="5" t="str">
        <f t="shared" si="35"/>
        <v>Okay</v>
      </c>
    </row>
    <row r="739" spans="1:9" x14ac:dyDescent="0.25">
      <c r="A739" s="4">
        <v>34</v>
      </c>
      <c r="B739" s="4">
        <v>10</v>
      </c>
      <c r="C739" s="4">
        <v>163398</v>
      </c>
      <c r="D739" s="4" t="str">
        <f>IF(OR(A739&lt;$O$3, A739&gt;$P$3), "Outlier", "Okay")</f>
        <v>Okay</v>
      </c>
      <c r="E739" s="4" t="str">
        <f>IF(OR(B739&lt;$O$4, B739&gt;$P$4), "Outlier", "Okay")</f>
        <v>Okay</v>
      </c>
      <c r="F739" s="4" t="str">
        <f>IF(OR(C739&lt;$O$5, C739&gt;$P$5), "Outlier", "Okay")</f>
        <v>Okay</v>
      </c>
      <c r="G739" s="5" t="str">
        <f t="shared" si="33"/>
        <v>Okay</v>
      </c>
      <c r="H739" s="5" t="str">
        <f t="shared" si="34"/>
        <v>Okay</v>
      </c>
      <c r="I739" s="5" t="str">
        <f t="shared" si="35"/>
        <v>Okay</v>
      </c>
    </row>
    <row r="740" spans="1:9" x14ac:dyDescent="0.25">
      <c r="A740" s="4">
        <v>30</v>
      </c>
      <c r="B740" s="4">
        <v>11</v>
      </c>
      <c r="C740" s="4">
        <v>103947</v>
      </c>
      <c r="D740" s="4" t="str">
        <f>IF(OR(A740&lt;$O$3, A740&gt;$P$3), "Outlier", "Okay")</f>
        <v>Okay</v>
      </c>
      <c r="E740" s="4" t="str">
        <f>IF(OR(B740&lt;$O$4, B740&gt;$P$4), "Outlier", "Okay")</f>
        <v>Okay</v>
      </c>
      <c r="F740" s="4" t="str">
        <f>IF(OR(C740&lt;$O$5, C740&gt;$P$5), "Outlier", "Okay")</f>
        <v>Okay</v>
      </c>
      <c r="G740" s="5" t="str">
        <f t="shared" si="33"/>
        <v>Okay</v>
      </c>
      <c r="H740" s="5" t="str">
        <f t="shared" si="34"/>
        <v>Okay</v>
      </c>
      <c r="I740" s="5" t="str">
        <f t="shared" si="35"/>
        <v>Okay</v>
      </c>
    </row>
    <row r="741" spans="1:9" x14ac:dyDescent="0.25">
      <c r="A741" s="4">
        <v>60</v>
      </c>
      <c r="B741" s="4">
        <v>33</v>
      </c>
      <c r="C741" s="4">
        <v>179180</v>
      </c>
      <c r="D741" s="4" t="str">
        <f>IF(OR(A741&lt;$O$3, A741&gt;$P$3), "Outlier", "Okay")</f>
        <v>Outlier</v>
      </c>
      <c r="E741" s="4" t="str">
        <f>IF(OR(B741&lt;$O$4, B741&gt;$P$4), "Outlier", "Okay")</f>
        <v>Outlier</v>
      </c>
      <c r="F741" s="4" t="str">
        <f>IF(OR(C741&lt;$O$5, C741&gt;$P$5), "Outlier", "Okay")</f>
        <v>Okay</v>
      </c>
      <c r="G741" s="5" t="str">
        <f t="shared" si="33"/>
        <v>Okay</v>
      </c>
      <c r="H741" s="5" t="str">
        <f t="shared" si="34"/>
        <v>Okay</v>
      </c>
      <c r="I741" s="5" t="str">
        <f t="shared" si="35"/>
        <v>Okay</v>
      </c>
    </row>
    <row r="742" spans="1:9" x14ac:dyDescent="0.25">
      <c r="A742" s="4">
        <v>50</v>
      </c>
      <c r="B742" s="4">
        <v>23</v>
      </c>
      <c r="C742" s="4">
        <v>175966</v>
      </c>
      <c r="D742" s="4" t="str">
        <f>IF(OR(A742&lt;$O$3, A742&gt;$P$3), "Outlier", "Okay")</f>
        <v>Okay</v>
      </c>
      <c r="E742" s="4" t="str">
        <f>IF(OR(B742&lt;$O$4, B742&gt;$P$4), "Outlier", "Okay")</f>
        <v>Okay</v>
      </c>
      <c r="F742" s="4" t="str">
        <f>IF(OR(C742&lt;$O$5, C742&gt;$P$5), "Outlier", "Okay")</f>
        <v>Okay</v>
      </c>
      <c r="G742" s="5" t="str">
        <f t="shared" si="33"/>
        <v>Okay</v>
      </c>
      <c r="H742" s="5" t="str">
        <f t="shared" si="34"/>
        <v>Okay</v>
      </c>
      <c r="I742" s="5" t="str">
        <f t="shared" si="35"/>
        <v>Okay</v>
      </c>
    </row>
    <row r="743" spans="1:9" x14ac:dyDescent="0.25">
      <c r="A743" s="4">
        <v>58</v>
      </c>
      <c r="B743" s="4">
        <v>27</v>
      </c>
      <c r="C743" s="4">
        <v>190004</v>
      </c>
      <c r="D743" s="4" t="str">
        <f>IF(OR(A743&lt;$O$3, A743&gt;$P$3), "Outlier", "Okay")</f>
        <v>Okay</v>
      </c>
      <c r="E743" s="4" t="str">
        <f>IF(OR(B743&lt;$O$4, B743&gt;$P$4), "Outlier", "Okay")</f>
        <v>Okay</v>
      </c>
      <c r="F743" s="4" t="str">
        <f>IF(OR(C743&lt;$O$5, C743&gt;$P$5), "Outlier", "Okay")</f>
        <v>Okay</v>
      </c>
      <c r="G743" s="5" t="str">
        <f t="shared" si="33"/>
        <v>Okay</v>
      </c>
      <c r="H743" s="5" t="str">
        <f t="shared" si="34"/>
        <v>Okay</v>
      </c>
      <c r="I743" s="5" t="str">
        <f t="shared" si="35"/>
        <v>Okay</v>
      </c>
    </row>
    <row r="744" spans="1:9" x14ac:dyDescent="0.25">
      <c r="A744" s="4">
        <v>35</v>
      </c>
      <c r="B744" s="4">
        <v>10</v>
      </c>
      <c r="C744" s="4">
        <v>152039</v>
      </c>
      <c r="D744" s="4" t="str">
        <f>IF(OR(A744&lt;$O$3, A744&gt;$P$3), "Outlier", "Okay")</f>
        <v>Okay</v>
      </c>
      <c r="E744" s="4" t="str">
        <f>IF(OR(B744&lt;$O$4, B744&gt;$P$4), "Outlier", "Okay")</f>
        <v>Okay</v>
      </c>
      <c r="F744" s="4" t="str">
        <f>IF(OR(C744&lt;$O$5, C744&gt;$P$5), "Outlier", "Okay")</f>
        <v>Okay</v>
      </c>
      <c r="G744" s="5" t="str">
        <f t="shared" si="33"/>
        <v>Okay</v>
      </c>
      <c r="H744" s="5" t="str">
        <f t="shared" si="34"/>
        <v>Okay</v>
      </c>
      <c r="I744" s="5" t="str">
        <f t="shared" si="35"/>
        <v>Okay</v>
      </c>
    </row>
    <row r="745" spans="1:9" x14ac:dyDescent="0.25">
      <c r="A745" s="4">
        <v>28</v>
      </c>
      <c r="B745" s="4">
        <v>5</v>
      </c>
      <c r="C745" s="4">
        <v>76742</v>
      </c>
      <c r="D745" s="4" t="str">
        <f>IF(OR(A745&lt;$O$3, A745&gt;$P$3), "Outlier", "Okay")</f>
        <v>Okay</v>
      </c>
      <c r="E745" s="4" t="str">
        <f>IF(OR(B745&lt;$O$4, B745&gt;$P$4), "Outlier", "Okay")</f>
        <v>Okay</v>
      </c>
      <c r="F745" s="4" t="str">
        <f>IF(OR(C745&lt;$O$5, C745&gt;$P$5), "Outlier", "Okay")</f>
        <v>Okay</v>
      </c>
      <c r="G745" s="5" t="str">
        <f t="shared" si="33"/>
        <v>Okay</v>
      </c>
      <c r="H745" s="5" t="str">
        <f t="shared" si="34"/>
        <v>Okay</v>
      </c>
      <c r="I745" s="5" t="str">
        <f t="shared" si="35"/>
        <v>Okay</v>
      </c>
    </row>
    <row r="746" spans="1:9" x14ac:dyDescent="0.25">
      <c r="A746" s="4">
        <v>57</v>
      </c>
      <c r="B746" s="4">
        <v>33</v>
      </c>
      <c r="C746" s="4">
        <v>191790</v>
      </c>
      <c r="D746" s="4" t="str">
        <f>IF(OR(A746&lt;$O$3, A746&gt;$P$3), "Outlier", "Okay")</f>
        <v>Okay</v>
      </c>
      <c r="E746" s="4" t="str">
        <f>IF(OR(B746&lt;$O$4, B746&gt;$P$4), "Outlier", "Okay")</f>
        <v>Outlier</v>
      </c>
      <c r="F746" s="4" t="str">
        <f>IF(OR(C746&lt;$O$5, C746&gt;$P$5), "Outlier", "Okay")</f>
        <v>Okay</v>
      </c>
      <c r="G746" s="5" t="str">
        <f t="shared" si="33"/>
        <v>Okay</v>
      </c>
      <c r="H746" s="5" t="str">
        <f t="shared" si="34"/>
        <v>Okay</v>
      </c>
      <c r="I746" s="5" t="str">
        <f t="shared" si="35"/>
        <v>Okay</v>
      </c>
    </row>
    <row r="747" spans="1:9" x14ac:dyDescent="0.25">
      <c r="A747" s="4">
        <v>46</v>
      </c>
      <c r="B747" s="4">
        <v>20</v>
      </c>
      <c r="C747" s="4">
        <v>139398</v>
      </c>
      <c r="D747" s="4" t="str">
        <f>IF(OR(A747&lt;$O$3, A747&gt;$P$3), "Outlier", "Okay")</f>
        <v>Okay</v>
      </c>
      <c r="E747" s="4" t="str">
        <f>IF(OR(B747&lt;$O$4, B747&gt;$P$4), "Outlier", "Okay")</f>
        <v>Okay</v>
      </c>
      <c r="F747" s="4" t="str">
        <f>IF(OR(C747&lt;$O$5, C747&gt;$P$5), "Outlier", "Okay")</f>
        <v>Okay</v>
      </c>
      <c r="G747" s="5" t="str">
        <f t="shared" si="33"/>
        <v>Okay</v>
      </c>
      <c r="H747" s="5" t="str">
        <f t="shared" si="34"/>
        <v>Okay</v>
      </c>
      <c r="I747" s="5" t="str">
        <f t="shared" si="35"/>
        <v>Okay</v>
      </c>
    </row>
    <row r="748" spans="1:9" x14ac:dyDescent="0.25">
      <c r="A748" s="4">
        <v>28</v>
      </c>
      <c r="B748" s="4">
        <v>7</v>
      </c>
      <c r="C748" s="4">
        <v>95845</v>
      </c>
      <c r="D748" s="4" t="str">
        <f>IF(OR(A748&lt;$O$3, A748&gt;$P$3), "Outlier", "Okay")</f>
        <v>Okay</v>
      </c>
      <c r="E748" s="4" t="str">
        <f>IF(OR(B748&lt;$O$4, B748&gt;$P$4), "Outlier", "Okay")</f>
        <v>Okay</v>
      </c>
      <c r="F748" s="4" t="str">
        <f>IF(OR(C748&lt;$O$5, C748&gt;$P$5), "Outlier", "Okay")</f>
        <v>Okay</v>
      </c>
      <c r="G748" s="5" t="str">
        <f t="shared" si="33"/>
        <v>Okay</v>
      </c>
      <c r="H748" s="5" t="str">
        <f t="shared" si="34"/>
        <v>Okay</v>
      </c>
      <c r="I748" s="5" t="str">
        <f t="shared" si="35"/>
        <v>Okay</v>
      </c>
    </row>
    <row r="749" spans="1:9" x14ac:dyDescent="0.25">
      <c r="A749" s="4">
        <v>34</v>
      </c>
      <c r="B749" s="4">
        <v>12</v>
      </c>
      <c r="C749" s="4">
        <v>160976</v>
      </c>
      <c r="D749" s="4" t="str">
        <f>IF(OR(A749&lt;$O$3, A749&gt;$P$3), "Outlier", "Okay")</f>
        <v>Okay</v>
      </c>
      <c r="E749" s="4" t="str">
        <f>IF(OR(B749&lt;$O$4, B749&gt;$P$4), "Outlier", "Okay")</f>
        <v>Okay</v>
      </c>
      <c r="F749" s="4" t="str">
        <f>IF(OR(C749&lt;$O$5, C749&gt;$P$5), "Outlier", "Okay")</f>
        <v>Okay</v>
      </c>
      <c r="G749" s="5" t="str">
        <f t="shared" si="33"/>
        <v>Okay</v>
      </c>
      <c r="H749" s="5" t="str">
        <f t="shared" si="34"/>
        <v>Okay</v>
      </c>
      <c r="I749" s="5" t="str">
        <f t="shared" si="35"/>
        <v>Okay</v>
      </c>
    </row>
    <row r="750" spans="1:9" x14ac:dyDescent="0.25">
      <c r="A750" s="4">
        <v>33</v>
      </c>
      <c r="B750" s="4">
        <v>9</v>
      </c>
      <c r="C750" s="4">
        <v>126753</v>
      </c>
      <c r="D750" s="4" t="str">
        <f>IF(OR(A750&lt;$O$3, A750&gt;$P$3), "Outlier", "Okay")</f>
        <v>Okay</v>
      </c>
      <c r="E750" s="4" t="str">
        <f>IF(OR(B750&lt;$O$4, B750&gt;$P$4), "Outlier", "Okay")</f>
        <v>Okay</v>
      </c>
      <c r="F750" s="4" t="str">
        <f>IF(OR(C750&lt;$O$5, C750&gt;$P$5), "Outlier", "Okay")</f>
        <v>Okay</v>
      </c>
      <c r="G750" s="5" t="str">
        <f t="shared" si="33"/>
        <v>Okay</v>
      </c>
      <c r="H750" s="5" t="str">
        <f t="shared" si="34"/>
        <v>Okay</v>
      </c>
      <c r="I750" s="5" t="str">
        <f t="shared" si="35"/>
        <v>Okay</v>
      </c>
    </row>
    <row r="751" spans="1:9" x14ac:dyDescent="0.25">
      <c r="A751" s="4">
        <v>37</v>
      </c>
      <c r="B751" s="4">
        <v>14</v>
      </c>
      <c r="C751" s="4">
        <v>161393</v>
      </c>
      <c r="D751" s="4" t="str">
        <f>IF(OR(A751&lt;$O$3, A751&gt;$P$3), "Outlier", "Okay")</f>
        <v>Okay</v>
      </c>
      <c r="E751" s="4" t="str">
        <f>IF(OR(B751&lt;$O$4, B751&gt;$P$4), "Outlier", "Okay")</f>
        <v>Okay</v>
      </c>
      <c r="F751" s="4" t="str">
        <f>IF(OR(C751&lt;$O$5, C751&gt;$P$5), "Outlier", "Okay")</f>
        <v>Okay</v>
      </c>
      <c r="G751" s="5" t="str">
        <f t="shared" si="33"/>
        <v>Okay</v>
      </c>
      <c r="H751" s="5" t="str">
        <f t="shared" si="34"/>
        <v>Okay</v>
      </c>
      <c r="I751" s="5" t="str">
        <f t="shared" si="35"/>
        <v>Okay</v>
      </c>
    </row>
    <row r="752" spans="1:9" x14ac:dyDescent="0.25">
      <c r="A752" s="4">
        <v>33</v>
      </c>
      <c r="B752" s="4">
        <v>8</v>
      </c>
      <c r="C752" s="4">
        <v>139817</v>
      </c>
      <c r="D752" s="4" t="str">
        <f>IF(OR(A752&lt;$O$3, A752&gt;$P$3), "Outlier", "Okay")</f>
        <v>Okay</v>
      </c>
      <c r="E752" s="4" t="str">
        <f>IF(OR(B752&lt;$O$4, B752&gt;$P$4), "Outlier", "Okay")</f>
        <v>Okay</v>
      </c>
      <c r="F752" s="4" t="str">
        <f>IF(OR(C752&lt;$O$5, C752&gt;$P$5), "Outlier", "Okay")</f>
        <v>Okay</v>
      </c>
      <c r="G752" s="5" t="str">
        <f t="shared" si="33"/>
        <v>Okay</v>
      </c>
      <c r="H752" s="5" t="str">
        <f t="shared" si="34"/>
        <v>Okay</v>
      </c>
      <c r="I752" s="5" t="str">
        <f t="shared" si="35"/>
        <v>Okay</v>
      </c>
    </row>
    <row r="753" spans="1:9" x14ac:dyDescent="0.25">
      <c r="A753" s="4">
        <v>53</v>
      </c>
      <c r="B753" s="4">
        <v>25</v>
      </c>
      <c r="C753" s="4">
        <v>181714</v>
      </c>
      <c r="D753" s="4" t="str">
        <f>IF(OR(A753&lt;$O$3, A753&gt;$P$3), "Outlier", "Okay")</f>
        <v>Okay</v>
      </c>
      <c r="E753" s="4" t="str">
        <f>IF(OR(B753&lt;$O$4, B753&gt;$P$4), "Outlier", "Okay")</f>
        <v>Okay</v>
      </c>
      <c r="F753" s="4" t="str">
        <f>IF(OR(C753&lt;$O$5, C753&gt;$P$5), "Outlier", "Okay")</f>
        <v>Okay</v>
      </c>
      <c r="G753" s="5" t="str">
        <f t="shared" si="33"/>
        <v>Okay</v>
      </c>
      <c r="H753" s="5" t="str">
        <f t="shared" si="34"/>
        <v>Okay</v>
      </c>
      <c r="I753" s="5" t="str">
        <f t="shared" si="35"/>
        <v>Okay</v>
      </c>
    </row>
    <row r="754" spans="1:9" x14ac:dyDescent="0.25">
      <c r="A754" s="4">
        <v>35</v>
      </c>
      <c r="B754" s="4">
        <v>10</v>
      </c>
      <c r="C754" s="4">
        <v>114776</v>
      </c>
      <c r="D754" s="4" t="str">
        <f>IF(OR(A754&lt;$O$3, A754&gt;$P$3), "Outlier", "Okay")</f>
        <v>Okay</v>
      </c>
      <c r="E754" s="4" t="str">
        <f>IF(OR(B754&lt;$O$4, B754&gt;$P$4), "Outlier", "Okay")</f>
        <v>Okay</v>
      </c>
      <c r="F754" s="4" t="str">
        <f>IF(OR(C754&lt;$O$5, C754&gt;$P$5), "Outlier", "Okay")</f>
        <v>Okay</v>
      </c>
      <c r="G754" s="5" t="str">
        <f t="shared" si="33"/>
        <v>Okay</v>
      </c>
      <c r="H754" s="5" t="str">
        <f t="shared" si="34"/>
        <v>Okay</v>
      </c>
      <c r="I754" s="5" t="str">
        <f t="shared" si="35"/>
        <v>Okay</v>
      </c>
    </row>
    <row r="755" spans="1:9" x14ac:dyDescent="0.25">
      <c r="A755" s="4">
        <v>30</v>
      </c>
      <c r="B755" s="4">
        <v>6</v>
      </c>
      <c r="C755" s="4">
        <v>105725</v>
      </c>
      <c r="D755" s="4" t="str">
        <f>IF(OR(A755&lt;$O$3, A755&gt;$P$3), "Outlier", "Okay")</f>
        <v>Okay</v>
      </c>
      <c r="E755" s="4" t="str">
        <f>IF(OR(B755&lt;$O$4, B755&gt;$P$4), "Outlier", "Okay")</f>
        <v>Okay</v>
      </c>
      <c r="F755" s="4" t="str">
        <f>IF(OR(C755&lt;$O$5, C755&gt;$P$5), "Outlier", "Okay")</f>
        <v>Okay</v>
      </c>
      <c r="G755" s="5" t="str">
        <f t="shared" si="33"/>
        <v>Okay</v>
      </c>
      <c r="H755" s="5" t="str">
        <f t="shared" si="34"/>
        <v>Okay</v>
      </c>
      <c r="I755" s="5" t="str">
        <f t="shared" si="35"/>
        <v>Okay</v>
      </c>
    </row>
    <row r="756" spans="1:9" x14ac:dyDescent="0.25">
      <c r="A756" s="4">
        <v>24</v>
      </c>
      <c r="B756" s="4">
        <v>1</v>
      </c>
      <c r="C756" s="4">
        <v>52731</v>
      </c>
      <c r="D756" s="4" t="str">
        <f>IF(OR(A756&lt;$O$3, A756&gt;$P$3), "Outlier", "Okay")</f>
        <v>Okay</v>
      </c>
      <c r="E756" s="4" t="str">
        <f>IF(OR(B756&lt;$O$4, B756&gt;$P$4), "Outlier", "Okay")</f>
        <v>Okay</v>
      </c>
      <c r="F756" s="4" t="str">
        <f>IF(OR(C756&lt;$O$5, C756&gt;$P$5), "Outlier", "Okay")</f>
        <v>Okay</v>
      </c>
      <c r="G756" s="5" t="str">
        <f t="shared" si="33"/>
        <v>Okay</v>
      </c>
      <c r="H756" s="5" t="str">
        <f t="shared" si="34"/>
        <v>Okay</v>
      </c>
      <c r="I756" s="5" t="str">
        <f t="shared" si="35"/>
        <v>Okay</v>
      </c>
    </row>
    <row r="757" spans="1:9" x14ac:dyDescent="0.25">
      <c r="A757" s="4">
        <v>36</v>
      </c>
      <c r="B757" s="4">
        <v>8</v>
      </c>
      <c r="C757" s="4">
        <v>106492</v>
      </c>
      <c r="D757" s="4" t="str">
        <f>IF(OR(A757&lt;$O$3, A757&gt;$P$3), "Outlier", "Okay")</f>
        <v>Okay</v>
      </c>
      <c r="E757" s="4" t="str">
        <f>IF(OR(B757&lt;$O$4, B757&gt;$P$4), "Outlier", "Okay")</f>
        <v>Okay</v>
      </c>
      <c r="F757" s="4" t="str">
        <f>IF(OR(C757&lt;$O$5, C757&gt;$P$5), "Outlier", "Okay")</f>
        <v>Okay</v>
      </c>
      <c r="G757" s="5" t="str">
        <f t="shared" si="33"/>
        <v>Okay</v>
      </c>
      <c r="H757" s="5" t="str">
        <f t="shared" si="34"/>
        <v>Okay</v>
      </c>
      <c r="I757" s="5" t="str">
        <f t="shared" si="35"/>
        <v>Okay</v>
      </c>
    </row>
    <row r="758" spans="1:9" x14ac:dyDescent="0.25">
      <c r="A758" s="4">
        <v>27</v>
      </c>
      <c r="B758" s="4">
        <v>4</v>
      </c>
      <c r="C758" s="4">
        <v>73895</v>
      </c>
      <c r="D758" s="4" t="str">
        <f>IF(OR(A758&lt;$O$3, A758&gt;$P$3), "Outlier", "Okay")</f>
        <v>Okay</v>
      </c>
      <c r="E758" s="4" t="str">
        <f>IF(OR(B758&lt;$O$4, B758&gt;$P$4), "Outlier", "Okay")</f>
        <v>Okay</v>
      </c>
      <c r="F758" s="4" t="str">
        <f>IF(OR(C758&lt;$O$5, C758&gt;$P$5), "Outlier", "Okay")</f>
        <v>Okay</v>
      </c>
      <c r="G758" s="5" t="str">
        <f t="shared" si="33"/>
        <v>Okay</v>
      </c>
      <c r="H758" s="5" t="str">
        <f t="shared" si="34"/>
        <v>Okay</v>
      </c>
      <c r="I758" s="5" t="str">
        <f t="shared" si="35"/>
        <v>Okay</v>
      </c>
    </row>
    <row r="759" spans="1:9" x14ac:dyDescent="0.25">
      <c r="A759" s="4">
        <v>23</v>
      </c>
      <c r="B759" s="4">
        <v>1</v>
      </c>
      <c r="C759" s="4">
        <v>119836</v>
      </c>
      <c r="D759" s="4" t="str">
        <f>IF(OR(A759&lt;$O$3, A759&gt;$P$3), "Outlier", "Okay")</f>
        <v>Okay</v>
      </c>
      <c r="E759" s="4" t="str">
        <f>IF(OR(B759&lt;$O$4, B759&gt;$P$4), "Outlier", "Okay")</f>
        <v>Okay</v>
      </c>
      <c r="F759" s="4" t="str">
        <f>IF(OR(C759&lt;$O$5, C759&gt;$P$5), "Outlier", "Okay")</f>
        <v>Okay</v>
      </c>
      <c r="G759" s="5" t="str">
        <f t="shared" si="33"/>
        <v>Okay</v>
      </c>
      <c r="H759" s="5" t="str">
        <f t="shared" si="34"/>
        <v>Okay</v>
      </c>
      <c r="I759" s="5" t="str">
        <f t="shared" si="35"/>
        <v>Okay</v>
      </c>
    </row>
    <row r="760" spans="1:9" x14ac:dyDescent="0.25">
      <c r="A760" s="4">
        <v>28</v>
      </c>
      <c r="B760" s="4">
        <v>5</v>
      </c>
      <c r="C760" s="4">
        <v>99747</v>
      </c>
      <c r="D760" s="4" t="str">
        <f>IF(OR(A760&lt;$O$3, A760&gt;$P$3), "Outlier", "Okay")</f>
        <v>Okay</v>
      </c>
      <c r="E760" s="4" t="str">
        <f>IF(OR(B760&lt;$O$4, B760&gt;$P$4), "Outlier", "Okay")</f>
        <v>Okay</v>
      </c>
      <c r="F760" s="4" t="str">
        <f>IF(OR(C760&lt;$O$5, C760&gt;$P$5), "Outlier", "Okay")</f>
        <v>Okay</v>
      </c>
      <c r="G760" s="5" t="str">
        <f t="shared" si="33"/>
        <v>Okay</v>
      </c>
      <c r="H760" s="5" t="str">
        <f t="shared" si="34"/>
        <v>Okay</v>
      </c>
      <c r="I760" s="5" t="str">
        <f t="shared" si="35"/>
        <v>Okay</v>
      </c>
    </row>
    <row r="761" spans="1:9" x14ac:dyDescent="0.25">
      <c r="A761" s="4">
        <v>52</v>
      </c>
      <c r="B761" s="4">
        <v>25</v>
      </c>
      <c r="C761" s="4">
        <v>168287</v>
      </c>
      <c r="D761" s="4" t="str">
        <f>IF(OR(A761&lt;$O$3, A761&gt;$P$3), "Outlier", "Okay")</f>
        <v>Okay</v>
      </c>
      <c r="E761" s="4" t="str">
        <f>IF(OR(B761&lt;$O$4, B761&gt;$P$4), "Outlier", "Okay")</f>
        <v>Okay</v>
      </c>
      <c r="F761" s="4" t="str">
        <f>IF(OR(C761&lt;$O$5, C761&gt;$P$5), "Outlier", "Okay")</f>
        <v>Okay</v>
      </c>
      <c r="G761" s="5" t="str">
        <f t="shared" si="33"/>
        <v>Okay</v>
      </c>
      <c r="H761" s="5" t="str">
        <f t="shared" si="34"/>
        <v>Okay</v>
      </c>
      <c r="I761" s="5" t="str">
        <f t="shared" si="35"/>
        <v>Okay</v>
      </c>
    </row>
    <row r="762" spans="1:9" x14ac:dyDescent="0.25">
      <c r="A762" s="4">
        <v>28</v>
      </c>
      <c r="B762" s="4">
        <v>7</v>
      </c>
      <c r="C762" s="4">
        <v>115920</v>
      </c>
      <c r="D762" s="4" t="str">
        <f>IF(OR(A762&lt;$O$3, A762&gt;$P$3), "Outlier", "Okay")</f>
        <v>Okay</v>
      </c>
      <c r="E762" s="4" t="str">
        <f>IF(OR(B762&lt;$O$4, B762&gt;$P$4), "Outlier", "Okay")</f>
        <v>Okay</v>
      </c>
      <c r="F762" s="4" t="str">
        <f>IF(OR(C762&lt;$O$5, C762&gt;$P$5), "Outlier", "Okay")</f>
        <v>Okay</v>
      </c>
      <c r="G762" s="5" t="str">
        <f t="shared" si="33"/>
        <v>Okay</v>
      </c>
      <c r="H762" s="5" t="str">
        <f t="shared" si="34"/>
        <v>Okay</v>
      </c>
      <c r="I762" s="5" t="str">
        <f t="shared" si="35"/>
        <v>Okay</v>
      </c>
    </row>
    <row r="763" spans="1:9" x14ac:dyDescent="0.25">
      <c r="A763" s="4">
        <v>32</v>
      </c>
      <c r="B763" s="4">
        <v>11</v>
      </c>
      <c r="C763" s="4">
        <v>128078</v>
      </c>
      <c r="D763" s="4" t="str">
        <f>IF(OR(A763&lt;$O$3, A763&gt;$P$3), "Outlier", "Okay")</f>
        <v>Okay</v>
      </c>
      <c r="E763" s="4" t="str">
        <f>IF(OR(B763&lt;$O$4, B763&gt;$P$4), "Outlier", "Okay")</f>
        <v>Okay</v>
      </c>
      <c r="F763" s="4" t="str">
        <f>IF(OR(C763&lt;$O$5, C763&gt;$P$5), "Outlier", "Okay")</f>
        <v>Okay</v>
      </c>
      <c r="G763" s="5" t="str">
        <f t="shared" si="33"/>
        <v>Okay</v>
      </c>
      <c r="H763" s="5" t="str">
        <f t="shared" si="34"/>
        <v>Okay</v>
      </c>
      <c r="I763" s="5" t="str">
        <f t="shared" si="35"/>
        <v>Okay</v>
      </c>
    </row>
    <row r="764" spans="1:9" x14ac:dyDescent="0.25">
      <c r="A764" s="4">
        <v>24</v>
      </c>
      <c r="B764" s="4">
        <v>1</v>
      </c>
      <c r="C764" s="4">
        <v>51265</v>
      </c>
      <c r="D764" s="4" t="str">
        <f>IF(OR(A764&lt;$O$3, A764&gt;$P$3), "Outlier", "Okay")</f>
        <v>Okay</v>
      </c>
      <c r="E764" s="4" t="str">
        <f>IF(OR(B764&lt;$O$4, B764&gt;$P$4), "Outlier", "Okay")</f>
        <v>Okay</v>
      </c>
      <c r="F764" s="4" t="str">
        <f>IF(OR(C764&lt;$O$5, C764&gt;$P$5), "Outlier", "Okay")</f>
        <v>Okay</v>
      </c>
      <c r="G764" s="5" t="str">
        <f t="shared" si="33"/>
        <v>Okay</v>
      </c>
      <c r="H764" s="5" t="str">
        <f t="shared" si="34"/>
        <v>Okay</v>
      </c>
      <c r="I764" s="5" t="str">
        <f t="shared" si="35"/>
        <v>Okay</v>
      </c>
    </row>
    <row r="765" spans="1:9" x14ac:dyDescent="0.25">
      <c r="A765" s="4">
        <v>43</v>
      </c>
      <c r="B765" s="4">
        <v>22</v>
      </c>
      <c r="C765" s="4">
        <v>165919</v>
      </c>
      <c r="D765" s="4" t="str">
        <f>IF(OR(A765&lt;$O$3, A765&gt;$P$3), "Outlier", "Okay")</f>
        <v>Okay</v>
      </c>
      <c r="E765" s="4" t="str">
        <f>IF(OR(B765&lt;$O$4, B765&gt;$P$4), "Outlier", "Okay")</f>
        <v>Okay</v>
      </c>
      <c r="F765" s="4" t="str">
        <f>IF(OR(C765&lt;$O$5, C765&gt;$P$5), "Outlier", "Okay")</f>
        <v>Okay</v>
      </c>
      <c r="G765" s="5" t="str">
        <f t="shared" si="33"/>
        <v>Okay</v>
      </c>
      <c r="H765" s="5" t="str">
        <f t="shared" si="34"/>
        <v>Okay</v>
      </c>
      <c r="I765" s="5" t="str">
        <f t="shared" si="35"/>
        <v>Okay</v>
      </c>
    </row>
    <row r="766" spans="1:9" x14ac:dyDescent="0.25">
      <c r="A766" s="4">
        <v>60</v>
      </c>
      <c r="B766" s="4">
        <v>34</v>
      </c>
      <c r="C766" s="4">
        <v>188651</v>
      </c>
      <c r="D766" s="4" t="str">
        <f>IF(OR(A766&lt;$O$3, A766&gt;$P$3), "Outlier", "Okay")</f>
        <v>Outlier</v>
      </c>
      <c r="E766" s="4" t="str">
        <f>IF(OR(B766&lt;$O$4, B766&gt;$P$4), "Outlier", "Okay")</f>
        <v>Outlier</v>
      </c>
      <c r="F766" s="4" t="str">
        <f>IF(OR(C766&lt;$O$5, C766&gt;$P$5), "Outlier", "Okay")</f>
        <v>Okay</v>
      </c>
      <c r="G766" s="5" t="str">
        <f t="shared" si="33"/>
        <v>Okay</v>
      </c>
      <c r="H766" s="5" t="str">
        <f t="shared" si="34"/>
        <v>Okay</v>
      </c>
      <c r="I766" s="5" t="str">
        <f t="shared" si="35"/>
        <v>Okay</v>
      </c>
    </row>
    <row r="767" spans="1:9" x14ac:dyDescent="0.25">
      <c r="A767" s="4">
        <v>24</v>
      </c>
      <c r="B767" s="4">
        <v>0</v>
      </c>
      <c r="C767" s="4">
        <v>55538</v>
      </c>
      <c r="D767" s="4" t="str">
        <f>IF(OR(A767&lt;$O$3, A767&gt;$P$3), "Outlier", "Okay")</f>
        <v>Okay</v>
      </c>
      <c r="E767" s="4" t="str">
        <f>IF(OR(B767&lt;$O$4, B767&gt;$P$4), "Outlier", "Okay")</f>
        <v>Okay</v>
      </c>
      <c r="F767" s="4" t="str">
        <f>IF(OR(C767&lt;$O$5, C767&gt;$P$5), "Outlier", "Okay")</f>
        <v>Okay</v>
      </c>
      <c r="G767" s="5" t="str">
        <f t="shared" si="33"/>
        <v>Okay</v>
      </c>
      <c r="H767" s="5" t="str">
        <f t="shared" si="34"/>
        <v>Okay</v>
      </c>
      <c r="I767" s="5" t="str">
        <f t="shared" si="35"/>
        <v>Okay</v>
      </c>
    </row>
    <row r="768" spans="1:9" x14ac:dyDescent="0.25">
      <c r="A768" s="4">
        <v>55</v>
      </c>
      <c r="B768" s="4">
        <v>28</v>
      </c>
      <c r="C768" s="4">
        <v>193964</v>
      </c>
      <c r="D768" s="4" t="str">
        <f>IF(OR(A768&lt;$O$3, A768&gt;$P$3), "Outlier", "Okay")</f>
        <v>Okay</v>
      </c>
      <c r="E768" s="4" t="str">
        <f>IF(OR(B768&lt;$O$4, B768&gt;$P$4), "Outlier", "Okay")</f>
        <v>Okay</v>
      </c>
      <c r="F768" s="4" t="str">
        <f>IF(OR(C768&lt;$O$5, C768&gt;$P$5), "Outlier", "Okay")</f>
        <v>Okay</v>
      </c>
      <c r="G768" s="5" t="str">
        <f t="shared" si="33"/>
        <v>Okay</v>
      </c>
      <c r="H768" s="5" t="str">
        <f t="shared" si="34"/>
        <v>Okay</v>
      </c>
      <c r="I768" s="5" t="str">
        <f t="shared" si="35"/>
        <v>Okay</v>
      </c>
    </row>
    <row r="769" spans="1:9" x14ac:dyDescent="0.25">
      <c r="A769" s="4">
        <v>29</v>
      </c>
      <c r="B769" s="4">
        <v>4</v>
      </c>
      <c r="C769" s="4">
        <v>104702</v>
      </c>
      <c r="D769" s="4" t="str">
        <f>IF(OR(A769&lt;$O$3, A769&gt;$P$3), "Outlier", "Okay")</f>
        <v>Okay</v>
      </c>
      <c r="E769" s="4" t="str">
        <f>IF(OR(B769&lt;$O$4, B769&gt;$P$4), "Outlier", "Okay")</f>
        <v>Okay</v>
      </c>
      <c r="F769" s="4" t="str">
        <f>IF(OR(C769&lt;$O$5, C769&gt;$P$5), "Outlier", "Okay")</f>
        <v>Okay</v>
      </c>
      <c r="G769" s="5" t="str">
        <f t="shared" si="33"/>
        <v>Okay</v>
      </c>
      <c r="H769" s="5" t="str">
        <f t="shared" si="34"/>
        <v>Okay</v>
      </c>
      <c r="I769" s="5" t="str">
        <f t="shared" si="35"/>
        <v>Okay</v>
      </c>
    </row>
    <row r="770" spans="1:9" x14ac:dyDescent="0.25">
      <c r="A770" s="4">
        <v>44</v>
      </c>
      <c r="B770" s="4">
        <v>19</v>
      </c>
      <c r="C770" s="4">
        <v>172955</v>
      </c>
      <c r="D770" s="4" t="str">
        <f>IF(OR(A770&lt;$O$3, A770&gt;$P$3), "Outlier", "Okay")</f>
        <v>Okay</v>
      </c>
      <c r="E770" s="4" t="str">
        <f>IF(OR(B770&lt;$O$4, B770&gt;$P$4), "Outlier", "Okay")</f>
        <v>Okay</v>
      </c>
      <c r="F770" s="4" t="str">
        <f>IF(OR(C770&lt;$O$5, C770&gt;$P$5), "Outlier", "Okay")</f>
        <v>Okay</v>
      </c>
      <c r="G770" s="5" t="str">
        <f t="shared" ref="G770:G833" si="36">IF(B770&gt;A770, "Inconsistent", "Okay")</f>
        <v>Okay</v>
      </c>
      <c r="H770" s="5" t="str">
        <f t="shared" ref="H770:H833" si="37">IF(A770&lt;18, "Inconsistent", "Okay")</f>
        <v>Okay</v>
      </c>
      <c r="I770" s="5" t="str">
        <f t="shared" ref="I770:I833" si="38">IF(B770&lt;0,"Inconsistent", "Okay")</f>
        <v>Okay</v>
      </c>
    </row>
    <row r="771" spans="1:9" x14ac:dyDescent="0.25">
      <c r="A771" s="4">
        <v>40</v>
      </c>
      <c r="B771" s="4">
        <v>16</v>
      </c>
      <c r="C771" s="4">
        <v>138032</v>
      </c>
      <c r="D771" s="4" t="str">
        <f>IF(OR(A771&lt;$O$3, A771&gt;$P$3), "Outlier", "Okay")</f>
        <v>Okay</v>
      </c>
      <c r="E771" s="4" t="str">
        <f>IF(OR(B771&lt;$O$4, B771&gt;$P$4), "Outlier", "Okay")</f>
        <v>Okay</v>
      </c>
      <c r="F771" s="4" t="str">
        <f>IF(OR(C771&lt;$O$5, C771&gt;$P$5), "Outlier", "Okay")</f>
        <v>Okay</v>
      </c>
      <c r="G771" s="5" t="str">
        <f t="shared" si="36"/>
        <v>Okay</v>
      </c>
      <c r="H771" s="5" t="str">
        <f t="shared" si="37"/>
        <v>Okay</v>
      </c>
      <c r="I771" s="5" t="str">
        <f t="shared" si="38"/>
        <v>Okay</v>
      </c>
    </row>
    <row r="772" spans="1:9" x14ac:dyDescent="0.25">
      <c r="A772" s="4">
        <v>27</v>
      </c>
      <c r="B772" s="4">
        <v>4</v>
      </c>
      <c r="C772" s="4">
        <v>82683</v>
      </c>
      <c r="D772" s="4" t="str">
        <f>IF(OR(A772&lt;$O$3, A772&gt;$P$3), "Outlier", "Okay")</f>
        <v>Okay</v>
      </c>
      <c r="E772" s="4" t="str">
        <f>IF(OR(B772&lt;$O$4, B772&gt;$P$4), "Outlier", "Okay")</f>
        <v>Okay</v>
      </c>
      <c r="F772" s="4" t="str">
        <f>IF(OR(C772&lt;$O$5, C772&gt;$P$5), "Outlier", "Okay")</f>
        <v>Okay</v>
      </c>
      <c r="G772" s="5" t="str">
        <f t="shared" si="36"/>
        <v>Okay</v>
      </c>
      <c r="H772" s="5" t="str">
        <f t="shared" si="37"/>
        <v>Okay</v>
      </c>
      <c r="I772" s="5" t="str">
        <f t="shared" si="38"/>
        <v>Okay</v>
      </c>
    </row>
    <row r="773" spans="1:9" x14ac:dyDescent="0.25">
      <c r="A773" s="4">
        <v>43</v>
      </c>
      <c r="B773" s="4">
        <v>17</v>
      </c>
      <c r="C773" s="4">
        <v>155414</v>
      </c>
      <c r="D773" s="4" t="str">
        <f>IF(OR(A773&lt;$O$3, A773&gt;$P$3), "Outlier", "Okay")</f>
        <v>Okay</v>
      </c>
      <c r="E773" s="4" t="str">
        <f>IF(OR(B773&lt;$O$4, B773&gt;$P$4), "Outlier", "Okay")</f>
        <v>Okay</v>
      </c>
      <c r="F773" s="4" t="str">
        <f>IF(OR(C773&lt;$O$5, C773&gt;$P$5), "Outlier", "Okay")</f>
        <v>Okay</v>
      </c>
      <c r="G773" s="5" t="str">
        <f t="shared" si="36"/>
        <v>Okay</v>
      </c>
      <c r="H773" s="5" t="str">
        <f t="shared" si="37"/>
        <v>Okay</v>
      </c>
      <c r="I773" s="5" t="str">
        <f t="shared" si="38"/>
        <v>Okay</v>
      </c>
    </row>
    <row r="774" spans="1:9" x14ac:dyDescent="0.25">
      <c r="A774" s="4">
        <v>49</v>
      </c>
      <c r="B774" s="4">
        <v>25</v>
      </c>
      <c r="C774" s="4">
        <v>154207</v>
      </c>
      <c r="D774" s="4" t="str">
        <f>IF(OR(A774&lt;$O$3, A774&gt;$P$3), "Outlier", "Okay")</f>
        <v>Okay</v>
      </c>
      <c r="E774" s="4" t="str">
        <f>IF(OR(B774&lt;$O$4, B774&gt;$P$4), "Outlier", "Okay")</f>
        <v>Okay</v>
      </c>
      <c r="F774" s="4" t="str">
        <f>IF(OR(C774&lt;$O$5, C774&gt;$P$5), "Outlier", "Okay")</f>
        <v>Okay</v>
      </c>
      <c r="G774" s="5" t="str">
        <f t="shared" si="36"/>
        <v>Okay</v>
      </c>
      <c r="H774" s="5" t="str">
        <f t="shared" si="37"/>
        <v>Okay</v>
      </c>
      <c r="I774" s="5" t="str">
        <f t="shared" si="38"/>
        <v>Okay</v>
      </c>
    </row>
    <row r="775" spans="1:9" x14ac:dyDescent="0.25">
      <c r="A775" s="4">
        <v>30</v>
      </c>
      <c r="B775" s="4">
        <v>8</v>
      </c>
      <c r="C775" s="4">
        <v>107895</v>
      </c>
      <c r="D775" s="4" t="str">
        <f>IF(OR(A775&lt;$O$3, A775&gt;$P$3), "Outlier", "Okay")</f>
        <v>Okay</v>
      </c>
      <c r="E775" s="4" t="str">
        <f>IF(OR(B775&lt;$O$4, B775&gt;$P$4), "Outlier", "Okay")</f>
        <v>Okay</v>
      </c>
      <c r="F775" s="4" t="str">
        <f>IF(OR(C775&lt;$O$5, C775&gt;$P$5), "Outlier", "Okay")</f>
        <v>Okay</v>
      </c>
      <c r="G775" s="5" t="str">
        <f t="shared" si="36"/>
        <v>Okay</v>
      </c>
      <c r="H775" s="5" t="str">
        <f t="shared" si="37"/>
        <v>Okay</v>
      </c>
      <c r="I775" s="5" t="str">
        <f t="shared" si="38"/>
        <v>Okay</v>
      </c>
    </row>
    <row r="776" spans="1:9" x14ac:dyDescent="0.25">
      <c r="A776" s="4">
        <v>42</v>
      </c>
      <c r="B776" s="4">
        <v>18</v>
      </c>
      <c r="C776" s="4">
        <v>148446</v>
      </c>
      <c r="D776" s="4" t="str">
        <f>IF(OR(A776&lt;$O$3, A776&gt;$P$3), "Outlier", "Okay")</f>
        <v>Okay</v>
      </c>
      <c r="E776" s="4" t="str">
        <f>IF(OR(B776&lt;$O$4, B776&gt;$P$4), "Outlier", "Okay")</f>
        <v>Okay</v>
      </c>
      <c r="F776" s="4" t="str">
        <f>IF(OR(C776&lt;$O$5, C776&gt;$P$5), "Outlier", "Okay")</f>
        <v>Okay</v>
      </c>
      <c r="G776" s="5" t="str">
        <f t="shared" si="36"/>
        <v>Okay</v>
      </c>
      <c r="H776" s="5" t="str">
        <f t="shared" si="37"/>
        <v>Okay</v>
      </c>
      <c r="I776" s="5" t="str">
        <f t="shared" si="38"/>
        <v>Okay</v>
      </c>
    </row>
    <row r="777" spans="1:9" x14ac:dyDescent="0.25">
      <c r="A777" s="4">
        <v>26</v>
      </c>
      <c r="B777" s="4">
        <v>4</v>
      </c>
      <c r="C777" s="4">
        <v>102859</v>
      </c>
      <c r="D777" s="4" t="str">
        <f>IF(OR(A777&lt;$O$3, A777&gt;$P$3), "Outlier", "Okay")</f>
        <v>Okay</v>
      </c>
      <c r="E777" s="4" t="str">
        <f>IF(OR(B777&lt;$O$4, B777&gt;$P$4), "Outlier", "Okay")</f>
        <v>Okay</v>
      </c>
      <c r="F777" s="4" t="str">
        <f>IF(OR(C777&lt;$O$5, C777&gt;$P$5), "Outlier", "Okay")</f>
        <v>Okay</v>
      </c>
      <c r="G777" s="5" t="str">
        <f t="shared" si="36"/>
        <v>Okay</v>
      </c>
      <c r="H777" s="5" t="str">
        <f t="shared" si="37"/>
        <v>Okay</v>
      </c>
      <c r="I777" s="5" t="str">
        <f t="shared" si="38"/>
        <v>Okay</v>
      </c>
    </row>
    <row r="778" spans="1:9" x14ac:dyDescent="0.25">
      <c r="A778" s="4">
        <v>41</v>
      </c>
      <c r="B778" s="4">
        <v>13</v>
      </c>
      <c r="C778" s="4">
        <v>138662</v>
      </c>
      <c r="D778" s="4" t="str">
        <f>IF(OR(A778&lt;$O$3, A778&gt;$P$3), "Outlier", "Okay")</f>
        <v>Okay</v>
      </c>
      <c r="E778" s="4" t="str">
        <f>IF(OR(B778&lt;$O$4, B778&gt;$P$4), "Outlier", "Okay")</f>
        <v>Okay</v>
      </c>
      <c r="F778" s="4" t="str">
        <f>IF(OR(C778&lt;$O$5, C778&gt;$P$5), "Outlier", "Okay")</f>
        <v>Okay</v>
      </c>
      <c r="G778" s="5" t="str">
        <f t="shared" si="36"/>
        <v>Okay</v>
      </c>
      <c r="H778" s="5" t="str">
        <f t="shared" si="37"/>
        <v>Okay</v>
      </c>
      <c r="I778" s="5" t="str">
        <f t="shared" si="38"/>
        <v>Okay</v>
      </c>
    </row>
    <row r="779" spans="1:9" x14ac:dyDescent="0.25">
      <c r="A779" s="4">
        <v>46</v>
      </c>
      <c r="B779" s="4">
        <v>23</v>
      </c>
      <c r="C779" s="4">
        <v>181699</v>
      </c>
      <c r="D779" s="4" t="str">
        <f>IF(OR(A779&lt;$O$3, A779&gt;$P$3), "Outlier", "Okay")</f>
        <v>Okay</v>
      </c>
      <c r="E779" s="4" t="str">
        <f>IF(OR(B779&lt;$O$4, B779&gt;$P$4), "Outlier", "Okay")</f>
        <v>Okay</v>
      </c>
      <c r="F779" s="4" t="str">
        <f>IF(OR(C779&lt;$O$5, C779&gt;$P$5), "Outlier", "Okay")</f>
        <v>Okay</v>
      </c>
      <c r="G779" s="5" t="str">
        <f t="shared" si="36"/>
        <v>Okay</v>
      </c>
      <c r="H779" s="5" t="str">
        <f t="shared" si="37"/>
        <v>Okay</v>
      </c>
      <c r="I779" s="5" t="str">
        <f t="shared" si="38"/>
        <v>Okay</v>
      </c>
    </row>
    <row r="780" spans="1:9" x14ac:dyDescent="0.25">
      <c r="A780" s="4">
        <v>57</v>
      </c>
      <c r="B780" s="4">
        <v>33</v>
      </c>
      <c r="C780" s="4">
        <v>188232</v>
      </c>
      <c r="D780" s="4" t="str">
        <f>IF(OR(A780&lt;$O$3, A780&gt;$P$3), "Outlier", "Okay")</f>
        <v>Okay</v>
      </c>
      <c r="E780" s="4" t="str">
        <f>IF(OR(B780&lt;$O$4, B780&gt;$P$4), "Outlier", "Okay")</f>
        <v>Outlier</v>
      </c>
      <c r="F780" s="4" t="str">
        <f>IF(OR(C780&lt;$O$5, C780&gt;$P$5), "Outlier", "Okay")</f>
        <v>Okay</v>
      </c>
      <c r="G780" s="5" t="str">
        <f t="shared" si="36"/>
        <v>Okay</v>
      </c>
      <c r="H780" s="5" t="str">
        <f t="shared" si="37"/>
        <v>Okay</v>
      </c>
      <c r="I780" s="5" t="str">
        <f t="shared" si="38"/>
        <v>Okay</v>
      </c>
    </row>
    <row r="781" spans="1:9" x14ac:dyDescent="0.25">
      <c r="A781" s="4">
        <v>22</v>
      </c>
      <c r="B781" s="4">
        <v>0</v>
      </c>
      <c r="C781" s="4">
        <v>51832</v>
      </c>
      <c r="D781" s="4" t="str">
        <f>IF(OR(A781&lt;$O$3, A781&gt;$P$3), "Outlier", "Okay")</f>
        <v>Okay</v>
      </c>
      <c r="E781" s="4" t="str">
        <f>IF(OR(B781&lt;$O$4, B781&gt;$P$4), "Outlier", "Okay")</f>
        <v>Okay</v>
      </c>
      <c r="F781" s="4" t="str">
        <f>IF(OR(C781&lt;$O$5, C781&gt;$P$5), "Outlier", "Okay")</f>
        <v>Okay</v>
      </c>
      <c r="G781" s="5" t="str">
        <f t="shared" si="36"/>
        <v>Okay</v>
      </c>
      <c r="H781" s="5" t="str">
        <f t="shared" si="37"/>
        <v>Okay</v>
      </c>
      <c r="I781" s="5" t="str">
        <f t="shared" si="38"/>
        <v>Okay</v>
      </c>
    </row>
    <row r="782" spans="1:9" x14ac:dyDescent="0.25">
      <c r="A782" s="4">
        <v>54</v>
      </c>
      <c r="B782" s="4">
        <v>28</v>
      </c>
      <c r="C782" s="4">
        <v>188484</v>
      </c>
      <c r="D782" s="4" t="str">
        <f>IF(OR(A782&lt;$O$3, A782&gt;$P$3), "Outlier", "Okay")</f>
        <v>Okay</v>
      </c>
      <c r="E782" s="4" t="str">
        <f>IF(OR(B782&lt;$O$4, B782&gt;$P$4), "Outlier", "Okay")</f>
        <v>Okay</v>
      </c>
      <c r="F782" s="4" t="str">
        <f>IF(OR(C782&lt;$O$5, C782&gt;$P$5), "Outlier", "Okay")</f>
        <v>Okay</v>
      </c>
      <c r="G782" s="5" t="str">
        <f t="shared" si="36"/>
        <v>Okay</v>
      </c>
      <c r="H782" s="5" t="str">
        <f t="shared" si="37"/>
        <v>Okay</v>
      </c>
      <c r="I782" s="5" t="str">
        <f t="shared" si="38"/>
        <v>Okay</v>
      </c>
    </row>
    <row r="783" spans="1:9" x14ac:dyDescent="0.25">
      <c r="A783" s="4">
        <v>42</v>
      </c>
      <c r="B783" s="4">
        <v>16</v>
      </c>
      <c r="C783" s="4">
        <v>138286</v>
      </c>
      <c r="D783" s="4" t="str">
        <f>IF(OR(A783&lt;$O$3, A783&gt;$P$3), "Outlier", "Okay")</f>
        <v>Okay</v>
      </c>
      <c r="E783" s="4" t="str">
        <f>IF(OR(B783&lt;$O$4, B783&gt;$P$4), "Outlier", "Okay")</f>
        <v>Okay</v>
      </c>
      <c r="F783" s="4" t="str">
        <f>IF(OR(C783&lt;$O$5, C783&gt;$P$5), "Outlier", "Okay")</f>
        <v>Okay</v>
      </c>
      <c r="G783" s="5" t="str">
        <f t="shared" si="36"/>
        <v>Okay</v>
      </c>
      <c r="H783" s="5" t="str">
        <f t="shared" si="37"/>
        <v>Okay</v>
      </c>
      <c r="I783" s="5" t="str">
        <f t="shared" si="38"/>
        <v>Okay</v>
      </c>
    </row>
    <row r="784" spans="1:9" x14ac:dyDescent="0.25">
      <c r="A784" s="4">
        <v>49</v>
      </c>
      <c r="B784" s="4">
        <v>22</v>
      </c>
      <c r="C784" s="4">
        <v>181132</v>
      </c>
      <c r="D784" s="4" t="str">
        <f>IF(OR(A784&lt;$O$3, A784&gt;$P$3), "Outlier", "Okay")</f>
        <v>Okay</v>
      </c>
      <c r="E784" s="4" t="str">
        <f>IF(OR(B784&lt;$O$4, B784&gt;$P$4), "Outlier", "Okay")</f>
        <v>Okay</v>
      </c>
      <c r="F784" s="4" t="str">
        <f>IF(OR(C784&lt;$O$5, C784&gt;$P$5), "Outlier", "Okay")</f>
        <v>Okay</v>
      </c>
      <c r="G784" s="5" t="str">
        <f t="shared" si="36"/>
        <v>Okay</v>
      </c>
      <c r="H784" s="5" t="str">
        <f t="shared" si="37"/>
        <v>Okay</v>
      </c>
      <c r="I784" s="5" t="str">
        <f t="shared" si="38"/>
        <v>Okay</v>
      </c>
    </row>
    <row r="785" spans="1:9" x14ac:dyDescent="0.25">
      <c r="A785" s="4">
        <v>27</v>
      </c>
      <c r="B785" s="4">
        <v>4</v>
      </c>
      <c r="C785" s="4">
        <v>73938</v>
      </c>
      <c r="D785" s="4" t="str">
        <f>IF(OR(A785&lt;$O$3, A785&gt;$P$3), "Outlier", "Okay")</f>
        <v>Okay</v>
      </c>
      <c r="E785" s="4" t="str">
        <f>IF(OR(B785&lt;$O$4, B785&gt;$P$4), "Outlier", "Okay")</f>
        <v>Okay</v>
      </c>
      <c r="F785" s="4" t="str">
        <f>IF(OR(C785&lt;$O$5, C785&gt;$P$5), "Outlier", "Okay")</f>
        <v>Okay</v>
      </c>
      <c r="G785" s="5" t="str">
        <f t="shared" si="36"/>
        <v>Okay</v>
      </c>
      <c r="H785" s="5" t="str">
        <f t="shared" si="37"/>
        <v>Okay</v>
      </c>
      <c r="I785" s="5" t="str">
        <f t="shared" si="38"/>
        <v>Okay</v>
      </c>
    </row>
    <row r="786" spans="1:9" x14ac:dyDescent="0.25">
      <c r="A786" s="4">
        <v>36</v>
      </c>
      <c r="B786" s="4">
        <v>14</v>
      </c>
      <c r="C786" s="4">
        <v>119224</v>
      </c>
      <c r="D786" s="4" t="str">
        <f>IF(OR(A786&lt;$O$3, A786&gt;$P$3), "Outlier", "Okay")</f>
        <v>Okay</v>
      </c>
      <c r="E786" s="4" t="str">
        <f>IF(OR(B786&lt;$O$4, B786&gt;$P$4), "Outlier", "Okay")</f>
        <v>Okay</v>
      </c>
      <c r="F786" s="4" t="str">
        <f>IF(OR(C786&lt;$O$5, C786&gt;$P$5), "Outlier", "Okay")</f>
        <v>Okay</v>
      </c>
      <c r="G786" s="5" t="str">
        <f t="shared" si="36"/>
        <v>Okay</v>
      </c>
      <c r="H786" s="5" t="str">
        <f t="shared" si="37"/>
        <v>Okay</v>
      </c>
      <c r="I786" s="5" t="str">
        <f t="shared" si="38"/>
        <v>Okay</v>
      </c>
    </row>
    <row r="787" spans="1:9" x14ac:dyDescent="0.25">
      <c r="A787" s="4">
        <v>31</v>
      </c>
      <c r="B787" s="4">
        <v>6</v>
      </c>
      <c r="C787" s="4">
        <v>101186</v>
      </c>
      <c r="D787" s="4" t="str">
        <f>IF(OR(A787&lt;$O$3, A787&gt;$P$3), "Outlier", "Okay")</f>
        <v>Okay</v>
      </c>
      <c r="E787" s="4" t="str">
        <f>IF(OR(B787&lt;$O$4, B787&gt;$P$4), "Outlier", "Okay")</f>
        <v>Okay</v>
      </c>
      <c r="F787" s="4" t="str">
        <f>IF(OR(C787&lt;$O$5, C787&gt;$P$5), "Outlier", "Okay")</f>
        <v>Okay</v>
      </c>
      <c r="G787" s="5" t="str">
        <f t="shared" si="36"/>
        <v>Okay</v>
      </c>
      <c r="H787" s="5" t="str">
        <f t="shared" si="37"/>
        <v>Okay</v>
      </c>
      <c r="I787" s="5" t="str">
        <f t="shared" si="38"/>
        <v>Okay</v>
      </c>
    </row>
    <row r="788" spans="1:9" x14ac:dyDescent="0.25">
      <c r="A788" s="4">
        <v>39</v>
      </c>
      <c r="B788" s="4">
        <v>14</v>
      </c>
      <c r="C788" s="4">
        <v>142360</v>
      </c>
      <c r="D788" s="4" t="str">
        <f>IF(OR(A788&lt;$O$3, A788&gt;$P$3), "Outlier", "Okay")</f>
        <v>Okay</v>
      </c>
      <c r="E788" s="4" t="str">
        <f>IF(OR(B788&lt;$O$4, B788&gt;$P$4), "Outlier", "Okay")</f>
        <v>Okay</v>
      </c>
      <c r="F788" s="4" t="str">
        <f>IF(OR(C788&lt;$O$5, C788&gt;$P$5), "Outlier", "Okay")</f>
        <v>Okay</v>
      </c>
      <c r="G788" s="5" t="str">
        <f t="shared" si="36"/>
        <v>Okay</v>
      </c>
      <c r="H788" s="5" t="str">
        <f t="shared" si="37"/>
        <v>Okay</v>
      </c>
      <c r="I788" s="5" t="str">
        <f t="shared" si="38"/>
        <v>Okay</v>
      </c>
    </row>
    <row r="789" spans="1:9" x14ac:dyDescent="0.25">
      <c r="A789" s="4">
        <v>41</v>
      </c>
      <c r="B789" s="4">
        <v>20</v>
      </c>
      <c r="C789" s="4">
        <v>151315</v>
      </c>
      <c r="D789" s="4" t="str">
        <f>IF(OR(A789&lt;$O$3, A789&gt;$P$3), "Outlier", "Okay")</f>
        <v>Okay</v>
      </c>
      <c r="E789" s="4" t="str">
        <f>IF(OR(B789&lt;$O$4, B789&gt;$P$4), "Outlier", "Okay")</f>
        <v>Okay</v>
      </c>
      <c r="F789" s="4" t="str">
        <f>IF(OR(C789&lt;$O$5, C789&gt;$P$5), "Outlier", "Okay")</f>
        <v>Okay</v>
      </c>
      <c r="G789" s="5" t="str">
        <f t="shared" si="36"/>
        <v>Okay</v>
      </c>
      <c r="H789" s="5" t="str">
        <f t="shared" si="37"/>
        <v>Okay</v>
      </c>
      <c r="I789" s="5" t="str">
        <f t="shared" si="38"/>
        <v>Okay</v>
      </c>
    </row>
    <row r="790" spans="1:9" x14ac:dyDescent="0.25">
      <c r="A790" s="4">
        <v>48</v>
      </c>
      <c r="B790" s="4">
        <v>23</v>
      </c>
      <c r="C790" s="4">
        <v>181021</v>
      </c>
      <c r="D790" s="4" t="str">
        <f>IF(OR(A790&lt;$O$3, A790&gt;$P$3), "Outlier", "Okay")</f>
        <v>Okay</v>
      </c>
      <c r="E790" s="4" t="str">
        <f>IF(OR(B790&lt;$O$4, B790&gt;$P$4), "Outlier", "Okay")</f>
        <v>Okay</v>
      </c>
      <c r="F790" s="4" t="str">
        <f>IF(OR(C790&lt;$O$5, C790&gt;$P$5), "Outlier", "Okay")</f>
        <v>Okay</v>
      </c>
      <c r="G790" s="5" t="str">
        <f t="shared" si="36"/>
        <v>Okay</v>
      </c>
      <c r="H790" s="5" t="str">
        <f t="shared" si="37"/>
        <v>Okay</v>
      </c>
      <c r="I790" s="5" t="str">
        <f t="shared" si="38"/>
        <v>Okay</v>
      </c>
    </row>
    <row r="791" spans="1:9" x14ac:dyDescent="0.25">
      <c r="A791" s="4">
        <v>39</v>
      </c>
      <c r="B791" s="4">
        <v>15</v>
      </c>
      <c r="C791" s="4">
        <v>134641</v>
      </c>
      <c r="D791" s="4" t="str">
        <f>IF(OR(A791&lt;$O$3, A791&gt;$P$3), "Outlier", "Okay")</f>
        <v>Okay</v>
      </c>
      <c r="E791" s="4" t="str">
        <f>IF(OR(B791&lt;$O$4, B791&gt;$P$4), "Outlier", "Okay")</f>
        <v>Okay</v>
      </c>
      <c r="F791" s="4" t="str">
        <f>IF(OR(C791&lt;$O$5, C791&gt;$P$5), "Outlier", "Okay")</f>
        <v>Okay</v>
      </c>
      <c r="G791" s="5" t="str">
        <f t="shared" si="36"/>
        <v>Okay</v>
      </c>
      <c r="H791" s="5" t="str">
        <f t="shared" si="37"/>
        <v>Okay</v>
      </c>
      <c r="I791" s="5" t="str">
        <f t="shared" si="38"/>
        <v>Okay</v>
      </c>
    </row>
    <row r="792" spans="1:9" x14ac:dyDescent="0.25">
      <c r="A792" s="4">
        <v>48</v>
      </c>
      <c r="B792" s="4">
        <v>23</v>
      </c>
      <c r="C792" s="4">
        <v>173851</v>
      </c>
      <c r="D792" s="4" t="str">
        <f>IF(OR(A792&lt;$O$3, A792&gt;$P$3), "Outlier", "Okay")</f>
        <v>Okay</v>
      </c>
      <c r="E792" s="4" t="str">
        <f>IF(OR(B792&lt;$O$4, B792&gt;$P$4), "Outlier", "Okay")</f>
        <v>Okay</v>
      </c>
      <c r="F792" s="4" t="str">
        <f>IF(OR(C792&lt;$O$5, C792&gt;$P$5), "Outlier", "Okay")</f>
        <v>Okay</v>
      </c>
      <c r="G792" s="5" t="str">
        <f t="shared" si="36"/>
        <v>Okay</v>
      </c>
      <c r="H792" s="5" t="str">
        <f t="shared" si="37"/>
        <v>Okay</v>
      </c>
      <c r="I792" s="5" t="str">
        <f t="shared" si="38"/>
        <v>Okay</v>
      </c>
    </row>
    <row r="793" spans="1:9" x14ac:dyDescent="0.25">
      <c r="A793" s="4">
        <v>31</v>
      </c>
      <c r="B793" s="4">
        <v>8</v>
      </c>
      <c r="C793" s="4">
        <v>104127</v>
      </c>
      <c r="D793" s="4" t="str">
        <f>IF(OR(A793&lt;$O$3, A793&gt;$P$3), "Outlier", "Okay")</f>
        <v>Okay</v>
      </c>
      <c r="E793" s="4" t="str">
        <f>IF(OR(B793&lt;$O$4, B793&gt;$P$4), "Outlier", "Okay")</f>
        <v>Okay</v>
      </c>
      <c r="F793" s="4" t="str">
        <f>IF(OR(C793&lt;$O$5, C793&gt;$P$5), "Outlier", "Okay")</f>
        <v>Okay</v>
      </c>
      <c r="G793" s="5" t="str">
        <f t="shared" si="36"/>
        <v>Okay</v>
      </c>
      <c r="H793" s="5" t="str">
        <f t="shared" si="37"/>
        <v>Okay</v>
      </c>
      <c r="I793" s="5" t="str">
        <f t="shared" si="38"/>
        <v>Okay</v>
      </c>
    </row>
    <row r="794" spans="1:9" x14ac:dyDescent="0.25">
      <c r="A794" s="4">
        <v>47</v>
      </c>
      <c r="B794" s="4">
        <v>25</v>
      </c>
      <c r="C794" s="4">
        <v>178859</v>
      </c>
      <c r="D794" s="4" t="str">
        <f>IF(OR(A794&lt;$O$3, A794&gt;$P$3), "Outlier", "Okay")</f>
        <v>Okay</v>
      </c>
      <c r="E794" s="4" t="str">
        <f>IF(OR(B794&lt;$O$4, B794&gt;$P$4), "Outlier", "Okay")</f>
        <v>Okay</v>
      </c>
      <c r="F794" s="4" t="str">
        <f>IF(OR(C794&lt;$O$5, C794&gt;$P$5), "Outlier", "Okay")</f>
        <v>Okay</v>
      </c>
      <c r="G794" s="5" t="str">
        <f t="shared" si="36"/>
        <v>Okay</v>
      </c>
      <c r="H794" s="5" t="str">
        <f t="shared" si="37"/>
        <v>Okay</v>
      </c>
      <c r="I794" s="5" t="str">
        <f t="shared" si="38"/>
        <v>Okay</v>
      </c>
    </row>
    <row r="795" spans="1:9" x14ac:dyDescent="0.25">
      <c r="A795" s="4">
        <v>29</v>
      </c>
      <c r="B795" s="4">
        <v>5</v>
      </c>
      <c r="C795" s="4">
        <v>98568</v>
      </c>
      <c r="D795" s="4" t="str">
        <f>IF(OR(A795&lt;$O$3, A795&gt;$P$3), "Outlier", "Okay")</f>
        <v>Okay</v>
      </c>
      <c r="E795" s="4" t="str">
        <f>IF(OR(B795&lt;$O$4, B795&gt;$P$4), "Outlier", "Okay")</f>
        <v>Okay</v>
      </c>
      <c r="F795" s="4" t="str">
        <f>IF(OR(C795&lt;$O$5, C795&gt;$P$5), "Outlier", "Okay")</f>
        <v>Okay</v>
      </c>
      <c r="G795" s="5" t="str">
        <f t="shared" si="36"/>
        <v>Okay</v>
      </c>
      <c r="H795" s="5" t="str">
        <f t="shared" si="37"/>
        <v>Okay</v>
      </c>
      <c r="I795" s="5" t="str">
        <f t="shared" si="38"/>
        <v>Okay</v>
      </c>
    </row>
    <row r="796" spans="1:9" x14ac:dyDescent="0.25">
      <c r="A796" s="4">
        <v>32</v>
      </c>
      <c r="B796" s="4">
        <v>9</v>
      </c>
      <c r="C796" s="4">
        <v>104661</v>
      </c>
      <c r="D796" s="4" t="str">
        <f>IF(OR(A796&lt;$O$3, A796&gt;$P$3), "Outlier", "Okay")</f>
        <v>Okay</v>
      </c>
      <c r="E796" s="4" t="str">
        <f>IF(OR(B796&lt;$O$4, B796&gt;$P$4), "Outlier", "Okay")</f>
        <v>Okay</v>
      </c>
      <c r="F796" s="4" t="str">
        <f>IF(OR(C796&lt;$O$5, C796&gt;$P$5), "Outlier", "Okay")</f>
        <v>Okay</v>
      </c>
      <c r="G796" s="5" t="str">
        <f t="shared" si="36"/>
        <v>Okay</v>
      </c>
      <c r="H796" s="5" t="str">
        <f t="shared" si="37"/>
        <v>Okay</v>
      </c>
      <c r="I796" s="5" t="str">
        <f t="shared" si="38"/>
        <v>Okay</v>
      </c>
    </row>
    <row r="797" spans="1:9" x14ac:dyDescent="0.25">
      <c r="A797" s="4">
        <v>38</v>
      </c>
      <c r="B797" s="4">
        <v>13</v>
      </c>
      <c r="C797" s="4">
        <v>134858</v>
      </c>
      <c r="D797" s="4" t="str">
        <f>IF(OR(A797&lt;$O$3, A797&gt;$P$3), "Outlier", "Okay")</f>
        <v>Okay</v>
      </c>
      <c r="E797" s="4" t="str">
        <f>IF(OR(B797&lt;$O$4, B797&gt;$P$4), "Outlier", "Okay")</f>
        <v>Okay</v>
      </c>
      <c r="F797" s="4" t="str">
        <f>IF(OR(C797&lt;$O$5, C797&gt;$P$5), "Outlier", "Okay")</f>
        <v>Okay</v>
      </c>
      <c r="G797" s="5" t="str">
        <f t="shared" si="36"/>
        <v>Okay</v>
      </c>
      <c r="H797" s="5" t="str">
        <f t="shared" si="37"/>
        <v>Okay</v>
      </c>
      <c r="I797" s="5" t="str">
        <f t="shared" si="38"/>
        <v>Okay</v>
      </c>
    </row>
    <row r="798" spans="1:9" x14ac:dyDescent="0.25">
      <c r="A798" s="4">
        <v>34</v>
      </c>
      <c r="B798" s="4">
        <v>10</v>
      </c>
      <c r="C798" s="4">
        <v>94502</v>
      </c>
      <c r="D798" s="4" t="str">
        <f>IF(OR(A798&lt;$O$3, A798&gt;$P$3), "Outlier", "Okay")</f>
        <v>Okay</v>
      </c>
      <c r="E798" s="4" t="str">
        <f>IF(OR(B798&lt;$O$4, B798&gt;$P$4), "Outlier", "Okay")</f>
        <v>Okay</v>
      </c>
      <c r="F798" s="4" t="str">
        <f>IF(OR(C798&lt;$O$5, C798&gt;$P$5), "Outlier", "Okay")</f>
        <v>Okay</v>
      </c>
      <c r="G798" s="5" t="str">
        <f t="shared" si="36"/>
        <v>Okay</v>
      </c>
      <c r="H798" s="5" t="str">
        <f t="shared" si="37"/>
        <v>Okay</v>
      </c>
      <c r="I798" s="5" t="str">
        <f t="shared" si="38"/>
        <v>Okay</v>
      </c>
    </row>
    <row r="799" spans="1:9" x14ac:dyDescent="0.25">
      <c r="A799" s="4">
        <v>23</v>
      </c>
      <c r="B799" s="4">
        <v>2</v>
      </c>
      <c r="C799" s="4">
        <v>62852</v>
      </c>
      <c r="D799" s="4" t="str">
        <f>IF(OR(A799&lt;$O$3, A799&gt;$P$3), "Outlier", "Okay")</f>
        <v>Okay</v>
      </c>
      <c r="E799" s="4" t="str">
        <f>IF(OR(B799&lt;$O$4, B799&gt;$P$4), "Outlier", "Okay")</f>
        <v>Okay</v>
      </c>
      <c r="F799" s="4" t="str">
        <f>IF(OR(C799&lt;$O$5, C799&gt;$P$5), "Outlier", "Okay")</f>
        <v>Okay</v>
      </c>
      <c r="G799" s="5" t="str">
        <f t="shared" si="36"/>
        <v>Okay</v>
      </c>
      <c r="H799" s="5" t="str">
        <f t="shared" si="37"/>
        <v>Okay</v>
      </c>
      <c r="I799" s="5" t="str">
        <f t="shared" si="38"/>
        <v>Okay</v>
      </c>
    </row>
    <row r="800" spans="1:9" x14ac:dyDescent="0.25">
      <c r="A800" s="4">
        <v>36</v>
      </c>
      <c r="B800" s="4">
        <v>14</v>
      </c>
      <c r="C800" s="4">
        <v>139095</v>
      </c>
      <c r="D800" s="4" t="str">
        <f>IF(OR(A800&lt;$O$3, A800&gt;$P$3), "Outlier", "Okay")</f>
        <v>Okay</v>
      </c>
      <c r="E800" s="4" t="str">
        <f>IF(OR(B800&lt;$O$4, B800&gt;$P$4), "Outlier", "Okay")</f>
        <v>Okay</v>
      </c>
      <c r="F800" s="4" t="str">
        <f>IF(OR(C800&lt;$O$5, C800&gt;$P$5), "Outlier", "Okay")</f>
        <v>Okay</v>
      </c>
      <c r="G800" s="5" t="str">
        <f t="shared" si="36"/>
        <v>Okay</v>
      </c>
      <c r="H800" s="5" t="str">
        <f t="shared" si="37"/>
        <v>Okay</v>
      </c>
      <c r="I800" s="5" t="str">
        <f t="shared" si="38"/>
        <v>Okay</v>
      </c>
    </row>
    <row r="801" spans="1:9" x14ac:dyDescent="0.25">
      <c r="A801" s="4">
        <v>30</v>
      </c>
      <c r="B801" s="4">
        <v>5</v>
      </c>
      <c r="C801" s="4">
        <v>106278</v>
      </c>
      <c r="D801" s="4" t="str">
        <f>IF(OR(A801&lt;$O$3, A801&gt;$P$3), "Outlier", "Okay")</f>
        <v>Okay</v>
      </c>
      <c r="E801" s="4" t="str">
        <f>IF(OR(B801&lt;$O$4, B801&gt;$P$4), "Outlier", "Okay")</f>
        <v>Okay</v>
      </c>
      <c r="F801" s="4" t="str">
        <f>IF(OR(C801&lt;$O$5, C801&gt;$P$5), "Outlier", "Okay")</f>
        <v>Okay</v>
      </c>
      <c r="G801" s="5" t="str">
        <f t="shared" si="36"/>
        <v>Okay</v>
      </c>
      <c r="H801" s="5" t="str">
        <f t="shared" si="37"/>
        <v>Okay</v>
      </c>
      <c r="I801" s="5" t="str">
        <f t="shared" si="38"/>
        <v>Okay</v>
      </c>
    </row>
    <row r="802" spans="1:9" x14ac:dyDescent="0.25">
      <c r="A802" s="4">
        <v>28</v>
      </c>
      <c r="B802" s="4">
        <v>4</v>
      </c>
      <c r="C802" s="4">
        <v>90452</v>
      </c>
      <c r="D802" s="4" t="str">
        <f>IF(OR(A802&lt;$O$3, A802&gt;$P$3), "Outlier", "Okay")</f>
        <v>Okay</v>
      </c>
      <c r="E802" s="4" t="str">
        <f>IF(OR(B802&lt;$O$4, B802&gt;$P$4), "Outlier", "Okay")</f>
        <v>Okay</v>
      </c>
      <c r="F802" s="4" t="str">
        <f>IF(OR(C802&lt;$O$5, C802&gt;$P$5), "Outlier", "Okay")</f>
        <v>Okay</v>
      </c>
      <c r="G802" s="5" t="str">
        <f t="shared" si="36"/>
        <v>Okay</v>
      </c>
      <c r="H802" s="5" t="str">
        <f t="shared" si="37"/>
        <v>Okay</v>
      </c>
      <c r="I802" s="5" t="str">
        <f t="shared" si="38"/>
        <v>Okay</v>
      </c>
    </row>
    <row r="803" spans="1:9" x14ac:dyDescent="0.25">
      <c r="A803" s="4">
        <v>46</v>
      </c>
      <c r="B803" s="4">
        <v>23</v>
      </c>
      <c r="C803" s="4">
        <v>168304</v>
      </c>
      <c r="D803" s="4" t="str">
        <f>IF(OR(A803&lt;$O$3, A803&gt;$P$3), "Outlier", "Okay")</f>
        <v>Okay</v>
      </c>
      <c r="E803" s="4" t="str">
        <f>IF(OR(B803&lt;$O$4, B803&gt;$P$4), "Outlier", "Okay")</f>
        <v>Okay</v>
      </c>
      <c r="F803" s="4" t="str">
        <f>IF(OR(C803&lt;$O$5, C803&gt;$P$5), "Outlier", "Okay")</f>
        <v>Okay</v>
      </c>
      <c r="G803" s="5" t="str">
        <f t="shared" si="36"/>
        <v>Okay</v>
      </c>
      <c r="H803" s="5" t="str">
        <f t="shared" si="37"/>
        <v>Okay</v>
      </c>
      <c r="I803" s="5" t="str">
        <f t="shared" si="38"/>
        <v>Okay</v>
      </c>
    </row>
    <row r="804" spans="1:9" x14ac:dyDescent="0.25">
      <c r="A804" s="4">
        <v>34</v>
      </c>
      <c r="B804" s="4">
        <v>10</v>
      </c>
      <c r="C804" s="4">
        <v>126593</v>
      </c>
      <c r="D804" s="4" t="str">
        <f>IF(OR(A804&lt;$O$3, A804&gt;$P$3), "Outlier", "Okay")</f>
        <v>Okay</v>
      </c>
      <c r="E804" s="4" t="str">
        <f>IF(OR(B804&lt;$O$4, B804&gt;$P$4), "Outlier", "Okay")</f>
        <v>Okay</v>
      </c>
      <c r="F804" s="4" t="str">
        <f>IF(OR(C804&lt;$O$5, C804&gt;$P$5), "Outlier", "Okay")</f>
        <v>Okay</v>
      </c>
      <c r="G804" s="5" t="str">
        <f t="shared" si="36"/>
        <v>Okay</v>
      </c>
      <c r="H804" s="5" t="str">
        <f t="shared" si="37"/>
        <v>Okay</v>
      </c>
      <c r="I804" s="5" t="str">
        <f t="shared" si="38"/>
        <v>Okay</v>
      </c>
    </row>
    <row r="805" spans="1:9" x14ac:dyDescent="0.25">
      <c r="A805" s="4">
        <v>44</v>
      </c>
      <c r="B805" s="4">
        <v>19</v>
      </c>
      <c r="C805" s="4">
        <v>152203</v>
      </c>
      <c r="D805" s="4" t="str">
        <f>IF(OR(A805&lt;$O$3, A805&gt;$P$3), "Outlier", "Okay")</f>
        <v>Okay</v>
      </c>
      <c r="E805" s="4" t="str">
        <f>IF(OR(B805&lt;$O$4, B805&gt;$P$4), "Outlier", "Okay")</f>
        <v>Okay</v>
      </c>
      <c r="F805" s="4" t="str">
        <f>IF(OR(C805&lt;$O$5, C805&gt;$P$5), "Outlier", "Okay")</f>
        <v>Okay</v>
      </c>
      <c r="G805" s="5" t="str">
        <f t="shared" si="36"/>
        <v>Okay</v>
      </c>
      <c r="H805" s="5" t="str">
        <f t="shared" si="37"/>
        <v>Okay</v>
      </c>
      <c r="I805" s="5" t="str">
        <f t="shared" si="38"/>
        <v>Okay</v>
      </c>
    </row>
    <row r="806" spans="1:9" x14ac:dyDescent="0.25">
      <c r="A806" s="4">
        <v>55</v>
      </c>
      <c r="B806" s="4">
        <v>30</v>
      </c>
      <c r="C806" s="4">
        <v>183138</v>
      </c>
      <c r="D806" s="4" t="str">
        <f>IF(OR(A806&lt;$O$3, A806&gt;$P$3), "Outlier", "Okay")</f>
        <v>Okay</v>
      </c>
      <c r="E806" s="4" t="str">
        <f>IF(OR(B806&lt;$O$4, B806&gt;$P$4), "Outlier", "Okay")</f>
        <v>Outlier</v>
      </c>
      <c r="F806" s="4" t="str">
        <f>IF(OR(C806&lt;$O$5, C806&gt;$P$5), "Outlier", "Okay")</f>
        <v>Okay</v>
      </c>
      <c r="G806" s="5" t="str">
        <f t="shared" si="36"/>
        <v>Okay</v>
      </c>
      <c r="H806" s="5" t="str">
        <f t="shared" si="37"/>
        <v>Okay</v>
      </c>
      <c r="I806" s="5" t="str">
        <f t="shared" si="38"/>
        <v>Okay</v>
      </c>
    </row>
    <row r="807" spans="1:9" x14ac:dyDescent="0.25">
      <c r="A807" s="4">
        <v>35</v>
      </c>
      <c r="B807" s="4">
        <v>9</v>
      </c>
      <c r="C807" s="4">
        <v>130275</v>
      </c>
      <c r="D807" s="4" t="str">
        <f>IF(OR(A807&lt;$O$3, A807&gt;$P$3), "Outlier", "Okay")</f>
        <v>Okay</v>
      </c>
      <c r="E807" s="4" t="str">
        <f>IF(OR(B807&lt;$O$4, B807&gt;$P$4), "Outlier", "Okay")</f>
        <v>Okay</v>
      </c>
      <c r="F807" s="4" t="str">
        <f>IF(OR(C807&lt;$O$5, C807&gt;$P$5), "Outlier", "Okay")</f>
        <v>Okay</v>
      </c>
      <c r="G807" s="5" t="str">
        <f t="shared" si="36"/>
        <v>Okay</v>
      </c>
      <c r="H807" s="5" t="str">
        <f t="shared" si="37"/>
        <v>Okay</v>
      </c>
      <c r="I807" s="5" t="str">
        <f t="shared" si="38"/>
        <v>Okay</v>
      </c>
    </row>
    <row r="808" spans="1:9" x14ac:dyDescent="0.25">
      <c r="A808" s="4">
        <v>54</v>
      </c>
      <c r="B808" s="4">
        <v>29</v>
      </c>
      <c r="C808" s="4">
        <v>191915</v>
      </c>
      <c r="D808" s="4" t="str">
        <f>IF(OR(A808&lt;$O$3, A808&gt;$P$3), "Outlier", "Okay")</f>
        <v>Okay</v>
      </c>
      <c r="E808" s="4" t="str">
        <f>IF(OR(B808&lt;$O$4, B808&gt;$P$4), "Outlier", "Okay")</f>
        <v>Outlier</v>
      </c>
      <c r="F808" s="4" t="str">
        <f>IF(OR(C808&lt;$O$5, C808&gt;$P$5), "Outlier", "Okay")</f>
        <v>Okay</v>
      </c>
      <c r="G808" s="5" t="str">
        <f t="shared" si="36"/>
        <v>Okay</v>
      </c>
      <c r="H808" s="5" t="str">
        <f t="shared" si="37"/>
        <v>Okay</v>
      </c>
      <c r="I808" s="5" t="str">
        <f t="shared" si="38"/>
        <v>Okay</v>
      </c>
    </row>
    <row r="809" spans="1:9" x14ac:dyDescent="0.25">
      <c r="A809" s="4">
        <v>23</v>
      </c>
      <c r="B809" s="4">
        <v>2</v>
      </c>
      <c r="C809" s="4">
        <v>62807</v>
      </c>
      <c r="D809" s="4" t="str">
        <f>IF(OR(A809&lt;$O$3, A809&gt;$P$3), "Outlier", "Okay")</f>
        <v>Okay</v>
      </c>
      <c r="E809" s="4" t="str">
        <f>IF(OR(B809&lt;$O$4, B809&gt;$P$4), "Outlier", "Okay")</f>
        <v>Okay</v>
      </c>
      <c r="F809" s="4" t="str">
        <f>IF(OR(C809&lt;$O$5, C809&gt;$P$5), "Outlier", "Okay")</f>
        <v>Okay</v>
      </c>
      <c r="G809" s="5" t="str">
        <f t="shared" si="36"/>
        <v>Okay</v>
      </c>
      <c r="H809" s="5" t="str">
        <f t="shared" si="37"/>
        <v>Okay</v>
      </c>
      <c r="I809" s="5" t="str">
        <f t="shared" si="38"/>
        <v>Okay</v>
      </c>
    </row>
    <row r="810" spans="1:9" x14ac:dyDescent="0.25">
      <c r="A810" s="4">
        <v>46</v>
      </c>
      <c r="B810" s="4">
        <v>21</v>
      </c>
      <c r="C810" s="4">
        <v>174305</v>
      </c>
      <c r="D810" s="4" t="str">
        <f>IF(OR(A810&lt;$O$3, A810&gt;$P$3), "Outlier", "Okay")</f>
        <v>Okay</v>
      </c>
      <c r="E810" s="4" t="str">
        <f>IF(OR(B810&lt;$O$4, B810&gt;$P$4), "Outlier", "Okay")</f>
        <v>Okay</v>
      </c>
      <c r="F810" s="4" t="str">
        <f>IF(OR(C810&lt;$O$5, C810&gt;$P$5), "Outlier", "Okay")</f>
        <v>Okay</v>
      </c>
      <c r="G810" s="5" t="str">
        <f t="shared" si="36"/>
        <v>Okay</v>
      </c>
      <c r="H810" s="5" t="str">
        <f t="shared" si="37"/>
        <v>Okay</v>
      </c>
      <c r="I810" s="5" t="str">
        <f t="shared" si="38"/>
        <v>Okay</v>
      </c>
    </row>
    <row r="811" spans="1:9" x14ac:dyDescent="0.25">
      <c r="A811" s="4">
        <v>33</v>
      </c>
      <c r="B811" s="4">
        <v>9</v>
      </c>
      <c r="C811" s="4">
        <v>133326</v>
      </c>
      <c r="D811" s="4" t="str">
        <f>IF(OR(A811&lt;$O$3, A811&gt;$P$3), "Outlier", "Okay")</f>
        <v>Okay</v>
      </c>
      <c r="E811" s="4" t="str">
        <f>IF(OR(B811&lt;$O$4, B811&gt;$P$4), "Outlier", "Okay")</f>
        <v>Okay</v>
      </c>
      <c r="F811" s="4" t="str">
        <f>IF(OR(C811&lt;$O$5, C811&gt;$P$5), "Outlier", "Okay")</f>
        <v>Okay</v>
      </c>
      <c r="G811" s="5" t="str">
        <f t="shared" si="36"/>
        <v>Okay</v>
      </c>
      <c r="H811" s="5" t="str">
        <f t="shared" si="37"/>
        <v>Okay</v>
      </c>
      <c r="I811" s="5" t="str">
        <f t="shared" si="38"/>
        <v>Okay</v>
      </c>
    </row>
    <row r="812" spans="1:9" x14ac:dyDescent="0.25">
      <c r="A812" s="4">
        <v>26</v>
      </c>
      <c r="B812" s="4">
        <v>4</v>
      </c>
      <c r="C812" s="4">
        <v>75656</v>
      </c>
      <c r="D812" s="4" t="str">
        <f>IF(OR(A812&lt;$O$3, A812&gt;$P$3), "Outlier", "Okay")</f>
        <v>Okay</v>
      </c>
      <c r="E812" s="4" t="str">
        <f>IF(OR(B812&lt;$O$4, B812&gt;$P$4), "Outlier", "Okay")</f>
        <v>Okay</v>
      </c>
      <c r="F812" s="4" t="str">
        <f>IF(OR(C812&lt;$O$5, C812&gt;$P$5), "Outlier", "Okay")</f>
        <v>Okay</v>
      </c>
      <c r="G812" s="5" t="str">
        <f t="shared" si="36"/>
        <v>Okay</v>
      </c>
      <c r="H812" s="5" t="str">
        <f t="shared" si="37"/>
        <v>Okay</v>
      </c>
      <c r="I812" s="5" t="str">
        <f t="shared" si="38"/>
        <v>Okay</v>
      </c>
    </row>
    <row r="813" spans="1:9" x14ac:dyDescent="0.25">
      <c r="A813" s="4">
        <v>43</v>
      </c>
      <c r="B813" s="4">
        <v>19</v>
      </c>
      <c r="C813" s="4">
        <v>155944</v>
      </c>
      <c r="D813" s="4" t="str">
        <f>IF(OR(A813&lt;$O$3, A813&gt;$P$3), "Outlier", "Okay")</f>
        <v>Okay</v>
      </c>
      <c r="E813" s="4" t="str">
        <f>IF(OR(B813&lt;$O$4, B813&gt;$P$4), "Outlier", "Okay")</f>
        <v>Okay</v>
      </c>
      <c r="F813" s="4" t="str">
        <f>IF(OR(C813&lt;$O$5, C813&gt;$P$5), "Outlier", "Okay")</f>
        <v>Okay</v>
      </c>
      <c r="G813" s="5" t="str">
        <f t="shared" si="36"/>
        <v>Okay</v>
      </c>
      <c r="H813" s="5" t="str">
        <f t="shared" si="37"/>
        <v>Okay</v>
      </c>
      <c r="I813" s="5" t="str">
        <f t="shared" si="38"/>
        <v>Okay</v>
      </c>
    </row>
    <row r="814" spans="1:9" x14ac:dyDescent="0.25">
      <c r="A814" s="4">
        <v>36</v>
      </c>
      <c r="B814" s="4">
        <v>11</v>
      </c>
      <c r="C814" s="4">
        <v>137775</v>
      </c>
      <c r="D814" s="4" t="str">
        <f>IF(OR(A814&lt;$O$3, A814&gt;$P$3), "Outlier", "Okay")</f>
        <v>Okay</v>
      </c>
      <c r="E814" s="4" t="str">
        <f>IF(OR(B814&lt;$O$4, B814&gt;$P$4), "Outlier", "Okay")</f>
        <v>Okay</v>
      </c>
      <c r="F814" s="4" t="str">
        <f>IF(OR(C814&lt;$O$5, C814&gt;$P$5), "Outlier", "Okay")</f>
        <v>Okay</v>
      </c>
      <c r="G814" s="5" t="str">
        <f t="shared" si="36"/>
        <v>Okay</v>
      </c>
      <c r="H814" s="5" t="str">
        <f t="shared" si="37"/>
        <v>Okay</v>
      </c>
      <c r="I814" s="5" t="str">
        <f t="shared" si="38"/>
        <v>Okay</v>
      </c>
    </row>
    <row r="815" spans="1:9" x14ac:dyDescent="0.25">
      <c r="A815" s="4">
        <v>23</v>
      </c>
      <c r="B815" s="4">
        <v>0</v>
      </c>
      <c r="C815" s="4">
        <v>51831</v>
      </c>
      <c r="D815" s="4" t="str">
        <f>IF(OR(A815&lt;$O$3, A815&gt;$P$3), "Outlier", "Okay")</f>
        <v>Okay</v>
      </c>
      <c r="E815" s="4" t="str">
        <f>IF(OR(B815&lt;$O$4, B815&gt;$P$4), "Outlier", "Okay")</f>
        <v>Okay</v>
      </c>
      <c r="F815" s="4" t="str">
        <f>IF(OR(C815&lt;$O$5, C815&gt;$P$5), "Outlier", "Okay")</f>
        <v>Okay</v>
      </c>
      <c r="G815" s="5" t="str">
        <f t="shared" si="36"/>
        <v>Okay</v>
      </c>
      <c r="H815" s="5" t="str">
        <f t="shared" si="37"/>
        <v>Okay</v>
      </c>
      <c r="I815" s="5" t="str">
        <f t="shared" si="38"/>
        <v>Okay</v>
      </c>
    </row>
    <row r="816" spans="1:9" x14ac:dyDescent="0.25">
      <c r="A816" s="4">
        <v>49</v>
      </c>
      <c r="B816" s="4">
        <v>22</v>
      </c>
      <c r="C816" s="4">
        <v>182237</v>
      </c>
      <c r="D816" s="4" t="str">
        <f>IF(OR(A816&lt;$O$3, A816&gt;$P$3), "Outlier", "Okay")</f>
        <v>Okay</v>
      </c>
      <c r="E816" s="4" t="str">
        <f>IF(OR(B816&lt;$O$4, B816&gt;$P$4), "Outlier", "Okay")</f>
        <v>Okay</v>
      </c>
      <c r="F816" s="4" t="str">
        <f>IF(OR(C816&lt;$O$5, C816&gt;$P$5), "Outlier", "Okay")</f>
        <v>Okay</v>
      </c>
      <c r="G816" s="5" t="str">
        <f t="shared" si="36"/>
        <v>Okay</v>
      </c>
      <c r="H816" s="5" t="str">
        <f t="shared" si="37"/>
        <v>Okay</v>
      </c>
      <c r="I816" s="5" t="str">
        <f t="shared" si="38"/>
        <v>Okay</v>
      </c>
    </row>
    <row r="817" spans="1:9" x14ac:dyDescent="0.25">
      <c r="A817" s="4">
        <v>35</v>
      </c>
      <c r="B817" s="4">
        <v>10</v>
      </c>
      <c r="C817" s="4">
        <v>151901</v>
      </c>
      <c r="D817" s="4" t="str">
        <f>IF(OR(A817&lt;$O$3, A817&gt;$P$3), "Outlier", "Okay")</f>
        <v>Okay</v>
      </c>
      <c r="E817" s="4" t="str">
        <f>IF(OR(B817&lt;$O$4, B817&gt;$P$4), "Outlier", "Okay")</f>
        <v>Okay</v>
      </c>
      <c r="F817" s="4" t="str">
        <f>IF(OR(C817&lt;$O$5, C817&gt;$P$5), "Outlier", "Okay")</f>
        <v>Okay</v>
      </c>
      <c r="G817" s="5" t="str">
        <f t="shared" si="36"/>
        <v>Okay</v>
      </c>
      <c r="H817" s="5" t="str">
        <f t="shared" si="37"/>
        <v>Okay</v>
      </c>
      <c r="I817" s="5" t="str">
        <f t="shared" si="38"/>
        <v>Okay</v>
      </c>
    </row>
    <row r="818" spans="1:9" x14ac:dyDescent="0.25">
      <c r="A818" s="4">
        <v>31</v>
      </c>
      <c r="B818" s="4">
        <v>8</v>
      </c>
      <c r="C818" s="4">
        <v>100052</v>
      </c>
      <c r="D818" s="4" t="str">
        <f>IF(OR(A818&lt;$O$3, A818&gt;$P$3), "Outlier", "Okay")</f>
        <v>Okay</v>
      </c>
      <c r="E818" s="4" t="str">
        <f>IF(OR(B818&lt;$O$4, B818&gt;$P$4), "Outlier", "Okay")</f>
        <v>Okay</v>
      </c>
      <c r="F818" s="4" t="str">
        <f>IF(OR(C818&lt;$O$5, C818&gt;$P$5), "Outlier", "Okay")</f>
        <v>Okay</v>
      </c>
      <c r="G818" s="5" t="str">
        <f t="shared" si="36"/>
        <v>Okay</v>
      </c>
      <c r="H818" s="5" t="str">
        <f t="shared" si="37"/>
        <v>Okay</v>
      </c>
      <c r="I818" s="5" t="str">
        <f t="shared" si="38"/>
        <v>Okay</v>
      </c>
    </row>
    <row r="819" spans="1:9" x14ac:dyDescent="0.25">
      <c r="A819" s="4">
        <v>54</v>
      </c>
      <c r="B819" s="4">
        <v>29</v>
      </c>
      <c r="C819" s="4">
        <v>158254</v>
      </c>
      <c r="D819" s="4" t="str">
        <f>IF(OR(A819&lt;$O$3, A819&gt;$P$3), "Outlier", "Okay")</f>
        <v>Okay</v>
      </c>
      <c r="E819" s="4" t="str">
        <f>IF(OR(B819&lt;$O$4, B819&gt;$P$4), "Outlier", "Okay")</f>
        <v>Outlier</v>
      </c>
      <c r="F819" s="4" t="str">
        <f>IF(OR(C819&lt;$O$5, C819&gt;$P$5), "Outlier", "Okay")</f>
        <v>Okay</v>
      </c>
      <c r="G819" s="5" t="str">
        <f t="shared" si="36"/>
        <v>Okay</v>
      </c>
      <c r="H819" s="5" t="str">
        <f t="shared" si="37"/>
        <v>Okay</v>
      </c>
      <c r="I819" s="5" t="str">
        <f t="shared" si="38"/>
        <v>Okay</v>
      </c>
    </row>
    <row r="820" spans="1:9" x14ac:dyDescent="0.25">
      <c r="A820" s="4">
        <v>43</v>
      </c>
      <c r="B820" s="4">
        <v>20</v>
      </c>
      <c r="C820" s="4">
        <v>167207</v>
      </c>
      <c r="D820" s="4" t="str">
        <f>IF(OR(A820&lt;$O$3, A820&gt;$P$3), "Outlier", "Okay")</f>
        <v>Okay</v>
      </c>
      <c r="E820" s="4" t="str">
        <f>IF(OR(B820&lt;$O$4, B820&gt;$P$4), "Outlier", "Okay")</f>
        <v>Okay</v>
      </c>
      <c r="F820" s="4" t="str">
        <f>IF(OR(C820&lt;$O$5, C820&gt;$P$5), "Outlier", "Okay")</f>
        <v>Okay</v>
      </c>
      <c r="G820" s="5" t="str">
        <f t="shared" si="36"/>
        <v>Okay</v>
      </c>
      <c r="H820" s="5" t="str">
        <f t="shared" si="37"/>
        <v>Okay</v>
      </c>
      <c r="I820" s="5" t="str">
        <f t="shared" si="38"/>
        <v>Okay</v>
      </c>
    </row>
    <row r="821" spans="1:9" x14ac:dyDescent="0.25">
      <c r="A821" s="4">
        <v>33</v>
      </c>
      <c r="B821" s="4">
        <v>10</v>
      </c>
      <c r="C821" s="4">
        <v>112439</v>
      </c>
      <c r="D821" s="4" t="str">
        <f>IF(OR(A821&lt;$O$3, A821&gt;$P$3), "Outlier", "Okay")</f>
        <v>Okay</v>
      </c>
      <c r="E821" s="4" t="str">
        <f>IF(OR(B821&lt;$O$4, B821&gt;$P$4), "Outlier", "Okay")</f>
        <v>Okay</v>
      </c>
      <c r="F821" s="4" t="str">
        <f>IF(OR(C821&lt;$O$5, C821&gt;$P$5), "Outlier", "Okay")</f>
        <v>Okay</v>
      </c>
      <c r="G821" s="5" t="str">
        <f t="shared" si="36"/>
        <v>Okay</v>
      </c>
      <c r="H821" s="5" t="str">
        <f t="shared" si="37"/>
        <v>Okay</v>
      </c>
      <c r="I821" s="5" t="str">
        <f t="shared" si="38"/>
        <v>Okay</v>
      </c>
    </row>
    <row r="822" spans="1:9" x14ac:dyDescent="0.25">
      <c r="A822" s="4">
        <v>52</v>
      </c>
      <c r="B822" s="4">
        <v>29</v>
      </c>
      <c r="C822" s="4">
        <v>194214</v>
      </c>
      <c r="D822" s="4" t="str">
        <f>IF(OR(A822&lt;$O$3, A822&gt;$P$3), "Outlier", "Okay")</f>
        <v>Okay</v>
      </c>
      <c r="E822" s="4" t="str">
        <f>IF(OR(B822&lt;$O$4, B822&gt;$P$4), "Outlier", "Okay")</f>
        <v>Outlier</v>
      </c>
      <c r="F822" s="4" t="str">
        <f>IF(OR(C822&lt;$O$5, C822&gt;$P$5), "Outlier", "Okay")</f>
        <v>Okay</v>
      </c>
      <c r="G822" s="5" t="str">
        <f t="shared" si="36"/>
        <v>Okay</v>
      </c>
      <c r="H822" s="5" t="str">
        <f t="shared" si="37"/>
        <v>Okay</v>
      </c>
      <c r="I822" s="5" t="str">
        <f t="shared" si="38"/>
        <v>Okay</v>
      </c>
    </row>
    <row r="823" spans="1:9" x14ac:dyDescent="0.25">
      <c r="A823" s="4">
        <v>28</v>
      </c>
      <c r="B823" s="4">
        <v>5</v>
      </c>
      <c r="C823" s="4">
        <v>84407</v>
      </c>
      <c r="D823" s="4" t="str">
        <f>IF(OR(A823&lt;$O$3, A823&gt;$P$3), "Outlier", "Okay")</f>
        <v>Okay</v>
      </c>
      <c r="E823" s="4" t="str">
        <f>IF(OR(B823&lt;$O$4, B823&gt;$P$4), "Outlier", "Okay")</f>
        <v>Okay</v>
      </c>
      <c r="F823" s="4" t="str">
        <f>IF(OR(C823&lt;$O$5, C823&gt;$P$5), "Outlier", "Okay")</f>
        <v>Okay</v>
      </c>
      <c r="G823" s="5" t="str">
        <f t="shared" si="36"/>
        <v>Okay</v>
      </c>
      <c r="H823" s="5" t="str">
        <f t="shared" si="37"/>
        <v>Okay</v>
      </c>
      <c r="I823" s="5" t="str">
        <f t="shared" si="38"/>
        <v>Okay</v>
      </c>
    </row>
    <row r="824" spans="1:9" x14ac:dyDescent="0.25">
      <c r="A824" s="4">
        <v>36</v>
      </c>
      <c r="B824" s="4">
        <v>13</v>
      </c>
      <c r="C824" s="4">
        <v>139413</v>
      </c>
      <c r="D824" s="4" t="str">
        <f>IF(OR(A824&lt;$O$3, A824&gt;$P$3), "Outlier", "Okay")</f>
        <v>Okay</v>
      </c>
      <c r="E824" s="4" t="str">
        <f>IF(OR(B824&lt;$O$4, B824&gt;$P$4), "Outlier", "Okay")</f>
        <v>Okay</v>
      </c>
      <c r="F824" s="4" t="str">
        <f>IF(OR(C824&lt;$O$5, C824&gt;$P$5), "Outlier", "Okay")</f>
        <v>Okay</v>
      </c>
      <c r="G824" s="5" t="str">
        <f t="shared" si="36"/>
        <v>Okay</v>
      </c>
      <c r="H824" s="5" t="str">
        <f t="shared" si="37"/>
        <v>Okay</v>
      </c>
      <c r="I824" s="5" t="str">
        <f t="shared" si="38"/>
        <v>Okay</v>
      </c>
    </row>
    <row r="825" spans="1:9" x14ac:dyDescent="0.25">
      <c r="A825" s="4">
        <v>43</v>
      </c>
      <c r="B825" s="4">
        <v>20</v>
      </c>
      <c r="C825" s="4">
        <v>143084</v>
      </c>
      <c r="D825" s="4" t="str">
        <f>IF(OR(A825&lt;$O$3, A825&gt;$P$3), "Outlier", "Okay")</f>
        <v>Okay</v>
      </c>
      <c r="E825" s="4" t="str">
        <f>IF(OR(B825&lt;$O$4, B825&gt;$P$4), "Outlier", "Okay")</f>
        <v>Okay</v>
      </c>
      <c r="F825" s="4" t="str">
        <f>IF(OR(C825&lt;$O$5, C825&gt;$P$5), "Outlier", "Okay")</f>
        <v>Okay</v>
      </c>
      <c r="G825" s="5" t="str">
        <f t="shared" si="36"/>
        <v>Okay</v>
      </c>
      <c r="H825" s="5" t="str">
        <f t="shared" si="37"/>
        <v>Okay</v>
      </c>
      <c r="I825" s="5" t="str">
        <f t="shared" si="38"/>
        <v>Okay</v>
      </c>
    </row>
    <row r="826" spans="1:9" x14ac:dyDescent="0.25">
      <c r="A826" s="4">
        <v>50</v>
      </c>
      <c r="B826" s="4">
        <v>25</v>
      </c>
      <c r="C826" s="4">
        <v>192344</v>
      </c>
      <c r="D826" s="4" t="str">
        <f>IF(OR(A826&lt;$O$3, A826&gt;$P$3), "Outlier", "Okay")</f>
        <v>Okay</v>
      </c>
      <c r="E826" s="4" t="str">
        <f>IF(OR(B826&lt;$O$4, B826&gt;$P$4), "Outlier", "Okay")</f>
        <v>Okay</v>
      </c>
      <c r="F826" s="4" t="str">
        <f>IF(OR(C826&lt;$O$5, C826&gt;$P$5), "Outlier", "Okay")</f>
        <v>Okay</v>
      </c>
      <c r="G826" s="5" t="str">
        <f t="shared" si="36"/>
        <v>Okay</v>
      </c>
      <c r="H826" s="5" t="str">
        <f t="shared" si="37"/>
        <v>Okay</v>
      </c>
      <c r="I826" s="5" t="str">
        <f t="shared" si="38"/>
        <v>Okay</v>
      </c>
    </row>
    <row r="827" spans="1:9" x14ac:dyDescent="0.25">
      <c r="A827" s="4">
        <v>24</v>
      </c>
      <c r="B827" s="4">
        <v>1</v>
      </c>
      <c r="C827" s="4">
        <v>106132</v>
      </c>
      <c r="D827" s="4" t="str">
        <f>IF(OR(A827&lt;$O$3, A827&gt;$P$3), "Outlier", "Okay")</f>
        <v>Okay</v>
      </c>
      <c r="E827" s="4" t="str">
        <f>IF(OR(B827&lt;$O$4, B827&gt;$P$4), "Outlier", "Okay")</f>
        <v>Okay</v>
      </c>
      <c r="F827" s="4" t="str">
        <f>IF(OR(C827&lt;$O$5, C827&gt;$P$5), "Outlier", "Okay")</f>
        <v>Okay</v>
      </c>
      <c r="G827" s="5" t="str">
        <f t="shared" si="36"/>
        <v>Okay</v>
      </c>
      <c r="H827" s="5" t="str">
        <f t="shared" si="37"/>
        <v>Okay</v>
      </c>
      <c r="I827" s="5" t="str">
        <f t="shared" si="38"/>
        <v>Okay</v>
      </c>
    </row>
    <row r="828" spans="1:9" x14ac:dyDescent="0.25">
      <c r="A828" s="4">
        <v>52</v>
      </c>
      <c r="B828" s="4">
        <v>26</v>
      </c>
      <c r="C828" s="4">
        <v>184816</v>
      </c>
      <c r="D828" s="4" t="str">
        <f>IF(OR(A828&lt;$O$3, A828&gt;$P$3), "Outlier", "Okay")</f>
        <v>Okay</v>
      </c>
      <c r="E828" s="4" t="str">
        <f>IF(OR(B828&lt;$O$4, B828&gt;$P$4), "Outlier", "Okay")</f>
        <v>Okay</v>
      </c>
      <c r="F828" s="4" t="str">
        <f>IF(OR(C828&lt;$O$5, C828&gt;$P$5), "Outlier", "Okay")</f>
        <v>Okay</v>
      </c>
      <c r="G828" s="5" t="str">
        <f t="shared" si="36"/>
        <v>Okay</v>
      </c>
      <c r="H828" s="5" t="str">
        <f t="shared" si="37"/>
        <v>Okay</v>
      </c>
      <c r="I828" s="5" t="str">
        <f t="shared" si="38"/>
        <v>Okay</v>
      </c>
    </row>
    <row r="829" spans="1:9" x14ac:dyDescent="0.25">
      <c r="A829" s="4">
        <v>46</v>
      </c>
      <c r="B829" s="4">
        <v>19</v>
      </c>
      <c r="C829" s="4">
        <v>150248</v>
      </c>
      <c r="D829" s="4" t="str">
        <f>IF(OR(A829&lt;$O$3, A829&gt;$P$3), "Outlier", "Okay")</f>
        <v>Okay</v>
      </c>
      <c r="E829" s="4" t="str">
        <f>IF(OR(B829&lt;$O$4, B829&gt;$P$4), "Outlier", "Okay")</f>
        <v>Okay</v>
      </c>
      <c r="F829" s="4" t="str">
        <f>IF(OR(C829&lt;$O$5, C829&gt;$P$5), "Outlier", "Okay")</f>
        <v>Okay</v>
      </c>
      <c r="G829" s="5" t="str">
        <f t="shared" si="36"/>
        <v>Okay</v>
      </c>
      <c r="H829" s="5" t="str">
        <f t="shared" si="37"/>
        <v>Okay</v>
      </c>
      <c r="I829" s="5" t="str">
        <f t="shared" si="38"/>
        <v>Okay</v>
      </c>
    </row>
    <row r="830" spans="1:9" x14ac:dyDescent="0.25">
      <c r="A830" s="4">
        <v>38</v>
      </c>
      <c r="B830" s="4">
        <v>15</v>
      </c>
      <c r="C830" s="4">
        <v>170995</v>
      </c>
      <c r="D830" s="4" t="str">
        <f>IF(OR(A830&lt;$O$3, A830&gt;$P$3), "Outlier", "Okay")</f>
        <v>Okay</v>
      </c>
      <c r="E830" s="4" t="str">
        <f>IF(OR(B830&lt;$O$4, B830&gt;$P$4), "Outlier", "Okay")</f>
        <v>Okay</v>
      </c>
      <c r="F830" s="4" t="str">
        <f>IF(OR(C830&lt;$O$5, C830&gt;$P$5), "Outlier", "Okay")</f>
        <v>Okay</v>
      </c>
      <c r="G830" s="5" t="str">
        <f t="shared" si="36"/>
        <v>Okay</v>
      </c>
      <c r="H830" s="5" t="str">
        <f t="shared" si="37"/>
        <v>Okay</v>
      </c>
      <c r="I830" s="5" t="str">
        <f t="shared" si="38"/>
        <v>Okay</v>
      </c>
    </row>
    <row r="831" spans="1:9" x14ac:dyDescent="0.25">
      <c r="A831" s="4">
        <v>29</v>
      </c>
      <c r="B831" s="4">
        <v>6</v>
      </c>
      <c r="C831" s="4">
        <v>88035</v>
      </c>
      <c r="D831" s="4" t="str">
        <f>IF(OR(A831&lt;$O$3, A831&gt;$P$3), "Outlier", "Okay")</f>
        <v>Okay</v>
      </c>
      <c r="E831" s="4" t="str">
        <f>IF(OR(B831&lt;$O$4, B831&gt;$P$4), "Outlier", "Okay")</f>
        <v>Okay</v>
      </c>
      <c r="F831" s="4" t="str">
        <f>IF(OR(C831&lt;$O$5, C831&gt;$P$5), "Outlier", "Okay")</f>
        <v>Okay</v>
      </c>
      <c r="G831" s="5" t="str">
        <f t="shared" si="36"/>
        <v>Okay</v>
      </c>
      <c r="H831" s="5" t="str">
        <f t="shared" si="37"/>
        <v>Okay</v>
      </c>
      <c r="I831" s="5" t="str">
        <f t="shared" si="38"/>
        <v>Okay</v>
      </c>
    </row>
    <row r="832" spans="1:9" x14ac:dyDescent="0.25">
      <c r="A832" s="4">
        <v>33</v>
      </c>
      <c r="B832" s="4">
        <v>10</v>
      </c>
      <c r="C832" s="4">
        <v>119419</v>
      </c>
      <c r="D832" s="4" t="str">
        <f>IF(OR(A832&lt;$O$3, A832&gt;$P$3), "Outlier", "Okay")</f>
        <v>Okay</v>
      </c>
      <c r="E832" s="4" t="str">
        <f>IF(OR(B832&lt;$O$4, B832&gt;$P$4), "Outlier", "Okay")</f>
        <v>Okay</v>
      </c>
      <c r="F832" s="4" t="str">
        <f>IF(OR(C832&lt;$O$5, C832&gt;$P$5), "Outlier", "Okay")</f>
        <v>Okay</v>
      </c>
      <c r="G832" s="5" t="str">
        <f t="shared" si="36"/>
        <v>Okay</v>
      </c>
      <c r="H832" s="5" t="str">
        <f t="shared" si="37"/>
        <v>Okay</v>
      </c>
      <c r="I832" s="5" t="str">
        <f t="shared" si="38"/>
        <v>Okay</v>
      </c>
    </row>
    <row r="833" spans="1:9" x14ac:dyDescent="0.25">
      <c r="A833" s="4">
        <v>47</v>
      </c>
      <c r="B833" s="4">
        <v>21</v>
      </c>
      <c r="C833" s="4">
        <v>173582</v>
      </c>
      <c r="D833" s="4" t="str">
        <f>IF(OR(A833&lt;$O$3, A833&gt;$P$3), "Outlier", "Okay")</f>
        <v>Okay</v>
      </c>
      <c r="E833" s="4" t="str">
        <f>IF(OR(B833&lt;$O$4, B833&gt;$P$4), "Outlier", "Okay")</f>
        <v>Okay</v>
      </c>
      <c r="F833" s="4" t="str">
        <f>IF(OR(C833&lt;$O$5, C833&gt;$P$5), "Outlier", "Okay")</f>
        <v>Okay</v>
      </c>
      <c r="G833" s="5" t="str">
        <f t="shared" si="36"/>
        <v>Okay</v>
      </c>
      <c r="H833" s="5" t="str">
        <f t="shared" si="37"/>
        <v>Okay</v>
      </c>
      <c r="I833" s="5" t="str">
        <f t="shared" si="38"/>
        <v>Okay</v>
      </c>
    </row>
    <row r="834" spans="1:9" x14ac:dyDescent="0.25">
      <c r="A834" s="4">
        <v>45</v>
      </c>
      <c r="B834" s="4">
        <v>23</v>
      </c>
      <c r="C834" s="4">
        <v>174436</v>
      </c>
      <c r="D834" s="4" t="str">
        <f>IF(OR(A834&lt;$O$3, A834&gt;$P$3), "Outlier", "Okay")</f>
        <v>Okay</v>
      </c>
      <c r="E834" s="4" t="str">
        <f>IF(OR(B834&lt;$O$4, B834&gt;$P$4), "Outlier", "Okay")</f>
        <v>Okay</v>
      </c>
      <c r="F834" s="4" t="str">
        <f>IF(OR(C834&lt;$O$5, C834&gt;$P$5), "Outlier", "Okay")</f>
        <v>Okay</v>
      </c>
      <c r="G834" s="5" t="str">
        <f t="shared" ref="G834:G897" si="39">IF(B834&gt;A834, "Inconsistent", "Okay")</f>
        <v>Okay</v>
      </c>
      <c r="H834" s="5" t="str">
        <f t="shared" ref="H834:H897" si="40">IF(A834&lt;18, "Inconsistent", "Okay")</f>
        <v>Okay</v>
      </c>
      <c r="I834" s="5" t="str">
        <f t="shared" ref="I834:I897" si="41">IF(B834&lt;0,"Inconsistent", "Okay")</f>
        <v>Okay</v>
      </c>
    </row>
    <row r="835" spans="1:9" x14ac:dyDescent="0.25">
      <c r="A835" s="4">
        <v>28</v>
      </c>
      <c r="B835" s="4">
        <v>4</v>
      </c>
      <c r="C835" s="4">
        <v>71699</v>
      </c>
      <c r="D835" s="4" t="str">
        <f>IF(OR(A835&lt;$O$3, A835&gt;$P$3), "Outlier", "Okay")</f>
        <v>Okay</v>
      </c>
      <c r="E835" s="4" t="str">
        <f>IF(OR(B835&lt;$O$4, B835&gt;$P$4), "Outlier", "Okay")</f>
        <v>Okay</v>
      </c>
      <c r="F835" s="4" t="str">
        <f>IF(OR(C835&lt;$O$5, C835&gt;$P$5), "Outlier", "Okay")</f>
        <v>Okay</v>
      </c>
      <c r="G835" s="5" t="str">
        <f t="shared" si="39"/>
        <v>Okay</v>
      </c>
      <c r="H835" s="5" t="str">
        <f t="shared" si="40"/>
        <v>Okay</v>
      </c>
      <c r="I835" s="5" t="str">
        <f t="shared" si="41"/>
        <v>Okay</v>
      </c>
    </row>
    <row r="836" spans="1:9" x14ac:dyDescent="0.25">
      <c r="A836" s="4">
        <v>42</v>
      </c>
      <c r="B836" s="4">
        <v>14</v>
      </c>
      <c r="C836" s="4">
        <v>163558</v>
      </c>
      <c r="D836" s="4" t="str">
        <f>IF(OR(A836&lt;$O$3, A836&gt;$P$3), "Outlier", "Okay")</f>
        <v>Okay</v>
      </c>
      <c r="E836" s="4" t="str">
        <f>IF(OR(B836&lt;$O$4, B836&gt;$P$4), "Outlier", "Okay")</f>
        <v>Okay</v>
      </c>
      <c r="F836" s="4" t="str">
        <f>IF(OR(C836&lt;$O$5, C836&gt;$P$5), "Outlier", "Okay")</f>
        <v>Okay</v>
      </c>
      <c r="G836" s="5" t="str">
        <f t="shared" si="39"/>
        <v>Okay</v>
      </c>
      <c r="H836" s="5" t="str">
        <f t="shared" si="40"/>
        <v>Okay</v>
      </c>
      <c r="I836" s="5" t="str">
        <f t="shared" si="41"/>
        <v>Okay</v>
      </c>
    </row>
    <row r="837" spans="1:9" x14ac:dyDescent="0.25">
      <c r="A837" s="4">
        <v>46</v>
      </c>
      <c r="B837" s="4">
        <v>24</v>
      </c>
      <c r="C837" s="4">
        <v>166828</v>
      </c>
      <c r="D837" s="4" t="str">
        <f>IF(OR(A837&lt;$O$3, A837&gt;$P$3), "Outlier", "Okay")</f>
        <v>Okay</v>
      </c>
      <c r="E837" s="4" t="str">
        <f>IF(OR(B837&lt;$O$4, B837&gt;$P$4), "Outlier", "Okay")</f>
        <v>Okay</v>
      </c>
      <c r="F837" s="4" t="str">
        <f>IF(OR(C837&lt;$O$5, C837&gt;$P$5), "Outlier", "Okay")</f>
        <v>Okay</v>
      </c>
      <c r="G837" s="5" t="str">
        <f t="shared" si="39"/>
        <v>Okay</v>
      </c>
      <c r="H837" s="5" t="str">
        <f t="shared" si="40"/>
        <v>Okay</v>
      </c>
      <c r="I837" s="5" t="str">
        <f t="shared" si="41"/>
        <v>Okay</v>
      </c>
    </row>
    <row r="838" spans="1:9" x14ac:dyDescent="0.25">
      <c r="A838" s="4">
        <v>38</v>
      </c>
      <c r="B838" s="4">
        <v>15</v>
      </c>
      <c r="C838" s="4">
        <v>144496</v>
      </c>
      <c r="D838" s="4" t="str">
        <f>IF(OR(A838&lt;$O$3, A838&gt;$P$3), "Outlier", "Okay")</f>
        <v>Okay</v>
      </c>
      <c r="E838" s="4" t="str">
        <f>IF(OR(B838&lt;$O$4, B838&gt;$P$4), "Outlier", "Okay")</f>
        <v>Okay</v>
      </c>
      <c r="F838" s="4" t="str">
        <f>IF(OR(C838&lt;$O$5, C838&gt;$P$5), "Outlier", "Okay")</f>
        <v>Okay</v>
      </c>
      <c r="G838" s="5" t="str">
        <f t="shared" si="39"/>
        <v>Okay</v>
      </c>
      <c r="H838" s="5" t="str">
        <f t="shared" si="40"/>
        <v>Okay</v>
      </c>
      <c r="I838" s="5" t="str">
        <f t="shared" si="41"/>
        <v>Okay</v>
      </c>
    </row>
    <row r="839" spans="1:9" x14ac:dyDescent="0.25">
      <c r="A839" s="4">
        <v>54</v>
      </c>
      <c r="B839" s="4">
        <v>31</v>
      </c>
      <c r="C839" s="4">
        <v>193746</v>
      </c>
      <c r="D839" s="4" t="str">
        <f>IF(OR(A839&lt;$O$3, A839&gt;$P$3), "Outlier", "Okay")</f>
        <v>Okay</v>
      </c>
      <c r="E839" s="4" t="str">
        <f>IF(OR(B839&lt;$O$4, B839&gt;$P$4), "Outlier", "Okay")</f>
        <v>Outlier</v>
      </c>
      <c r="F839" s="4" t="str">
        <f>IF(OR(C839&lt;$O$5, C839&gt;$P$5), "Outlier", "Okay")</f>
        <v>Okay</v>
      </c>
      <c r="G839" s="5" t="str">
        <f t="shared" si="39"/>
        <v>Okay</v>
      </c>
      <c r="H839" s="5" t="str">
        <f t="shared" si="40"/>
        <v>Okay</v>
      </c>
      <c r="I839" s="5" t="str">
        <f t="shared" si="41"/>
        <v>Okay</v>
      </c>
    </row>
    <row r="840" spans="1:9" x14ac:dyDescent="0.25">
      <c r="A840" s="4">
        <v>33</v>
      </c>
      <c r="B840" s="4">
        <v>8</v>
      </c>
      <c r="C840" s="4">
        <v>122581</v>
      </c>
      <c r="D840" s="4" t="str">
        <f>IF(OR(A840&lt;$O$3, A840&gt;$P$3), "Outlier", "Okay")</f>
        <v>Okay</v>
      </c>
      <c r="E840" s="4" t="str">
        <f>IF(OR(B840&lt;$O$4, B840&gt;$P$4), "Outlier", "Okay")</f>
        <v>Okay</v>
      </c>
      <c r="F840" s="4" t="str">
        <f>IF(OR(C840&lt;$O$5, C840&gt;$P$5), "Outlier", "Okay")</f>
        <v>Okay</v>
      </c>
      <c r="G840" s="5" t="str">
        <f t="shared" si="39"/>
        <v>Okay</v>
      </c>
      <c r="H840" s="5" t="str">
        <f t="shared" si="40"/>
        <v>Okay</v>
      </c>
      <c r="I840" s="5" t="str">
        <f t="shared" si="41"/>
        <v>Okay</v>
      </c>
    </row>
    <row r="841" spans="1:9" x14ac:dyDescent="0.25">
      <c r="A841" s="4">
        <v>27</v>
      </c>
      <c r="B841" s="4">
        <v>4</v>
      </c>
      <c r="C841" s="4">
        <v>79767</v>
      </c>
      <c r="D841" s="4" t="str">
        <f>IF(OR(A841&lt;$O$3, A841&gt;$P$3), "Outlier", "Okay")</f>
        <v>Okay</v>
      </c>
      <c r="E841" s="4" t="str">
        <f>IF(OR(B841&lt;$O$4, B841&gt;$P$4), "Outlier", "Okay")</f>
        <v>Okay</v>
      </c>
      <c r="F841" s="4" t="str">
        <f>IF(OR(C841&lt;$O$5, C841&gt;$P$5), "Outlier", "Okay")</f>
        <v>Okay</v>
      </c>
      <c r="G841" s="5" t="str">
        <f t="shared" si="39"/>
        <v>Okay</v>
      </c>
      <c r="H841" s="5" t="str">
        <f t="shared" si="40"/>
        <v>Okay</v>
      </c>
      <c r="I841" s="5" t="str">
        <f t="shared" si="41"/>
        <v>Okay</v>
      </c>
    </row>
    <row r="842" spans="1:9" x14ac:dyDescent="0.25">
      <c r="A842" s="4">
        <v>50</v>
      </c>
      <c r="B842" s="4">
        <v>25</v>
      </c>
      <c r="C842" s="4">
        <v>177177</v>
      </c>
      <c r="D842" s="4" t="str">
        <f>IF(OR(A842&lt;$O$3, A842&gt;$P$3), "Outlier", "Okay")</f>
        <v>Okay</v>
      </c>
      <c r="E842" s="4" t="str">
        <f>IF(OR(B842&lt;$O$4, B842&gt;$P$4), "Outlier", "Okay")</f>
        <v>Okay</v>
      </c>
      <c r="F842" s="4" t="str">
        <f>IF(OR(C842&lt;$O$5, C842&gt;$P$5), "Outlier", "Okay")</f>
        <v>Okay</v>
      </c>
      <c r="G842" s="5" t="str">
        <f t="shared" si="39"/>
        <v>Okay</v>
      </c>
      <c r="H842" s="5" t="str">
        <f t="shared" si="40"/>
        <v>Okay</v>
      </c>
      <c r="I842" s="5" t="str">
        <f t="shared" si="41"/>
        <v>Okay</v>
      </c>
    </row>
    <row r="843" spans="1:9" x14ac:dyDescent="0.25">
      <c r="A843" s="4">
        <v>26</v>
      </c>
      <c r="B843" s="4">
        <v>4</v>
      </c>
      <c r="C843" s="4">
        <v>89843</v>
      </c>
      <c r="D843" s="4" t="str">
        <f>IF(OR(A843&lt;$O$3, A843&gt;$P$3), "Outlier", "Okay")</f>
        <v>Okay</v>
      </c>
      <c r="E843" s="4" t="str">
        <f>IF(OR(B843&lt;$O$4, B843&gt;$P$4), "Outlier", "Okay")</f>
        <v>Okay</v>
      </c>
      <c r="F843" s="4" t="str">
        <f>IF(OR(C843&lt;$O$5, C843&gt;$P$5), "Outlier", "Okay")</f>
        <v>Okay</v>
      </c>
      <c r="G843" s="5" t="str">
        <f t="shared" si="39"/>
        <v>Okay</v>
      </c>
      <c r="H843" s="5" t="str">
        <f t="shared" si="40"/>
        <v>Okay</v>
      </c>
      <c r="I843" s="5" t="str">
        <f t="shared" si="41"/>
        <v>Okay</v>
      </c>
    </row>
    <row r="844" spans="1:9" x14ac:dyDescent="0.25">
      <c r="A844" s="4">
        <v>31</v>
      </c>
      <c r="B844" s="4">
        <v>6</v>
      </c>
      <c r="C844" s="4">
        <v>113563</v>
      </c>
      <c r="D844" s="4" t="str">
        <f>IF(OR(A844&lt;$O$3, A844&gt;$P$3), "Outlier", "Okay")</f>
        <v>Okay</v>
      </c>
      <c r="E844" s="4" t="str">
        <f>IF(OR(B844&lt;$O$4, B844&gt;$P$4), "Outlier", "Okay")</f>
        <v>Okay</v>
      </c>
      <c r="F844" s="4" t="str">
        <f>IF(OR(C844&lt;$O$5, C844&gt;$P$5), "Outlier", "Okay")</f>
        <v>Okay</v>
      </c>
      <c r="G844" s="5" t="str">
        <f t="shared" si="39"/>
        <v>Okay</v>
      </c>
      <c r="H844" s="5" t="str">
        <f t="shared" si="40"/>
        <v>Okay</v>
      </c>
      <c r="I844" s="5" t="str">
        <f t="shared" si="41"/>
        <v>Okay</v>
      </c>
    </row>
    <row r="845" spans="1:9" x14ac:dyDescent="0.25">
      <c r="A845" s="4">
        <v>35</v>
      </c>
      <c r="B845" s="4">
        <v>10</v>
      </c>
      <c r="C845" s="4">
        <v>128712</v>
      </c>
      <c r="D845" s="4" t="str">
        <f>IF(OR(A845&lt;$O$3, A845&gt;$P$3), "Outlier", "Okay")</f>
        <v>Okay</v>
      </c>
      <c r="E845" s="4" t="str">
        <f>IF(OR(B845&lt;$O$4, B845&gt;$P$4), "Outlier", "Okay")</f>
        <v>Okay</v>
      </c>
      <c r="F845" s="4" t="str">
        <f>IF(OR(C845&lt;$O$5, C845&gt;$P$5), "Outlier", "Okay")</f>
        <v>Okay</v>
      </c>
      <c r="G845" s="5" t="str">
        <f t="shared" si="39"/>
        <v>Okay</v>
      </c>
      <c r="H845" s="5" t="str">
        <f t="shared" si="40"/>
        <v>Okay</v>
      </c>
      <c r="I845" s="5" t="str">
        <f t="shared" si="41"/>
        <v>Okay</v>
      </c>
    </row>
    <row r="846" spans="1:9" x14ac:dyDescent="0.25">
      <c r="A846" s="4">
        <v>44</v>
      </c>
      <c r="B846" s="4">
        <v>18</v>
      </c>
      <c r="C846" s="4">
        <v>161621</v>
      </c>
      <c r="D846" s="4" t="str">
        <f>IF(OR(A846&lt;$O$3, A846&gt;$P$3), "Outlier", "Okay")</f>
        <v>Okay</v>
      </c>
      <c r="E846" s="4" t="str">
        <f>IF(OR(B846&lt;$O$4, B846&gt;$P$4), "Outlier", "Okay")</f>
        <v>Okay</v>
      </c>
      <c r="F846" s="4" t="str">
        <f>IF(OR(C846&lt;$O$5, C846&gt;$P$5), "Outlier", "Okay")</f>
        <v>Okay</v>
      </c>
      <c r="G846" s="5" t="str">
        <f t="shared" si="39"/>
        <v>Okay</v>
      </c>
      <c r="H846" s="5" t="str">
        <f t="shared" si="40"/>
        <v>Okay</v>
      </c>
      <c r="I846" s="5" t="str">
        <f t="shared" si="41"/>
        <v>Okay</v>
      </c>
    </row>
    <row r="847" spans="1:9" x14ac:dyDescent="0.25">
      <c r="A847" s="4">
        <v>32</v>
      </c>
      <c r="B847" s="4">
        <v>8</v>
      </c>
      <c r="C847" s="4">
        <v>121454</v>
      </c>
      <c r="D847" s="4" t="str">
        <f>IF(OR(A847&lt;$O$3, A847&gt;$P$3), "Outlier", "Okay")</f>
        <v>Okay</v>
      </c>
      <c r="E847" s="4" t="str">
        <f>IF(OR(B847&lt;$O$4, B847&gt;$P$4), "Outlier", "Okay")</f>
        <v>Okay</v>
      </c>
      <c r="F847" s="4" t="str">
        <f>IF(OR(C847&lt;$O$5, C847&gt;$P$5), "Outlier", "Okay")</f>
        <v>Okay</v>
      </c>
      <c r="G847" s="5" t="str">
        <f t="shared" si="39"/>
        <v>Okay</v>
      </c>
      <c r="H847" s="5" t="str">
        <f t="shared" si="40"/>
        <v>Okay</v>
      </c>
      <c r="I847" s="5" t="str">
        <f t="shared" si="41"/>
        <v>Okay</v>
      </c>
    </row>
    <row r="848" spans="1:9" x14ac:dyDescent="0.25">
      <c r="A848" s="4">
        <v>54</v>
      </c>
      <c r="B848" s="4">
        <v>25</v>
      </c>
      <c r="C848" s="4">
        <v>179987</v>
      </c>
      <c r="D848" s="4" t="str">
        <f>IF(OR(A848&lt;$O$3, A848&gt;$P$3), "Outlier", "Okay")</f>
        <v>Okay</v>
      </c>
      <c r="E848" s="4" t="str">
        <f>IF(OR(B848&lt;$O$4, B848&gt;$P$4), "Outlier", "Okay")</f>
        <v>Okay</v>
      </c>
      <c r="F848" s="4" t="str">
        <f>IF(OR(C848&lt;$O$5, C848&gt;$P$5), "Outlier", "Okay")</f>
        <v>Okay</v>
      </c>
      <c r="G848" s="5" t="str">
        <f t="shared" si="39"/>
        <v>Okay</v>
      </c>
      <c r="H848" s="5" t="str">
        <f t="shared" si="40"/>
        <v>Okay</v>
      </c>
      <c r="I848" s="5" t="str">
        <f t="shared" si="41"/>
        <v>Okay</v>
      </c>
    </row>
    <row r="849" spans="1:9" x14ac:dyDescent="0.25">
      <c r="A849" s="4">
        <v>26</v>
      </c>
      <c r="B849" s="4">
        <v>3</v>
      </c>
      <c r="C849" s="4">
        <v>72649</v>
      </c>
      <c r="D849" s="4" t="str">
        <f>IF(OR(A849&lt;$O$3, A849&gt;$P$3), "Outlier", "Okay")</f>
        <v>Okay</v>
      </c>
      <c r="E849" s="4" t="str">
        <f>IF(OR(B849&lt;$O$4, B849&gt;$P$4), "Outlier", "Okay")</f>
        <v>Okay</v>
      </c>
      <c r="F849" s="4" t="str">
        <f>IF(OR(C849&lt;$O$5, C849&gt;$P$5), "Outlier", "Okay")</f>
        <v>Okay</v>
      </c>
      <c r="G849" s="5" t="str">
        <f t="shared" si="39"/>
        <v>Okay</v>
      </c>
      <c r="H849" s="5" t="str">
        <f t="shared" si="40"/>
        <v>Okay</v>
      </c>
      <c r="I849" s="5" t="str">
        <f t="shared" si="41"/>
        <v>Okay</v>
      </c>
    </row>
    <row r="850" spans="1:9" x14ac:dyDescent="0.25">
      <c r="A850" s="4">
        <v>23</v>
      </c>
      <c r="B850" s="4">
        <v>0</v>
      </c>
      <c r="C850" s="4">
        <v>52612</v>
      </c>
      <c r="D850" s="4" t="str">
        <f>IF(OR(A850&lt;$O$3, A850&gt;$P$3), "Outlier", "Okay")</f>
        <v>Okay</v>
      </c>
      <c r="E850" s="4" t="str">
        <f>IF(OR(B850&lt;$O$4, B850&gt;$P$4), "Outlier", "Okay")</f>
        <v>Okay</v>
      </c>
      <c r="F850" s="4" t="str">
        <f>IF(OR(C850&lt;$O$5, C850&gt;$P$5), "Outlier", "Okay")</f>
        <v>Okay</v>
      </c>
      <c r="G850" s="5" t="str">
        <f t="shared" si="39"/>
        <v>Okay</v>
      </c>
      <c r="H850" s="5" t="str">
        <f t="shared" si="40"/>
        <v>Okay</v>
      </c>
      <c r="I850" s="5" t="str">
        <f t="shared" si="41"/>
        <v>Okay</v>
      </c>
    </row>
    <row r="851" spans="1:9" x14ac:dyDescent="0.25">
      <c r="A851" s="4">
        <v>48</v>
      </c>
      <c r="B851" s="4">
        <v>24</v>
      </c>
      <c r="C851" s="4">
        <v>184006</v>
      </c>
      <c r="D851" s="4" t="str">
        <f>IF(OR(A851&lt;$O$3, A851&gt;$P$3), "Outlier", "Okay")</f>
        <v>Okay</v>
      </c>
      <c r="E851" s="4" t="str">
        <f>IF(OR(B851&lt;$O$4, B851&gt;$P$4), "Outlier", "Okay")</f>
        <v>Okay</v>
      </c>
      <c r="F851" s="4" t="str">
        <f>IF(OR(C851&lt;$O$5, C851&gt;$P$5), "Outlier", "Okay")</f>
        <v>Okay</v>
      </c>
      <c r="G851" s="5" t="str">
        <f t="shared" si="39"/>
        <v>Okay</v>
      </c>
      <c r="H851" s="5" t="str">
        <f t="shared" si="40"/>
        <v>Okay</v>
      </c>
      <c r="I851" s="5" t="str">
        <f t="shared" si="41"/>
        <v>Okay</v>
      </c>
    </row>
    <row r="852" spans="1:9" x14ac:dyDescent="0.25">
      <c r="A852" s="4">
        <v>38</v>
      </c>
      <c r="B852" s="4">
        <v>12</v>
      </c>
      <c r="C852" s="4">
        <v>131960</v>
      </c>
      <c r="D852" s="4" t="str">
        <f>IF(OR(A852&lt;$O$3, A852&gt;$P$3), "Outlier", "Okay")</f>
        <v>Okay</v>
      </c>
      <c r="E852" s="4" t="str">
        <f>IF(OR(B852&lt;$O$4, B852&gt;$P$4), "Outlier", "Okay")</f>
        <v>Okay</v>
      </c>
      <c r="F852" s="4" t="str">
        <f>IF(OR(C852&lt;$O$5, C852&gt;$P$5), "Outlier", "Okay")</f>
        <v>Okay</v>
      </c>
      <c r="G852" s="5" t="str">
        <f t="shared" si="39"/>
        <v>Okay</v>
      </c>
      <c r="H852" s="5" t="str">
        <f t="shared" si="40"/>
        <v>Okay</v>
      </c>
      <c r="I852" s="5" t="str">
        <f t="shared" si="41"/>
        <v>Okay</v>
      </c>
    </row>
    <row r="853" spans="1:9" x14ac:dyDescent="0.25">
      <c r="A853" s="4">
        <v>30</v>
      </c>
      <c r="B853" s="4">
        <v>5</v>
      </c>
      <c r="C853" s="4">
        <v>102465</v>
      </c>
      <c r="D853" s="4" t="str">
        <f>IF(OR(A853&lt;$O$3, A853&gt;$P$3), "Outlier", "Okay")</f>
        <v>Okay</v>
      </c>
      <c r="E853" s="4" t="str">
        <f>IF(OR(B853&lt;$O$4, B853&gt;$P$4), "Outlier", "Okay")</f>
        <v>Okay</v>
      </c>
      <c r="F853" s="4" t="str">
        <f>IF(OR(C853&lt;$O$5, C853&gt;$P$5), "Outlier", "Okay")</f>
        <v>Okay</v>
      </c>
      <c r="G853" s="5" t="str">
        <f t="shared" si="39"/>
        <v>Okay</v>
      </c>
      <c r="H853" s="5" t="str">
        <f t="shared" si="40"/>
        <v>Okay</v>
      </c>
      <c r="I853" s="5" t="str">
        <f t="shared" si="41"/>
        <v>Okay</v>
      </c>
    </row>
    <row r="854" spans="1:9" x14ac:dyDescent="0.25">
      <c r="A854" s="4">
        <v>40</v>
      </c>
      <c r="B854" s="4">
        <v>16</v>
      </c>
      <c r="C854" s="4">
        <v>149748</v>
      </c>
      <c r="D854" s="4" t="str">
        <f>IF(OR(A854&lt;$O$3, A854&gt;$P$3), "Outlier", "Okay")</f>
        <v>Okay</v>
      </c>
      <c r="E854" s="4" t="str">
        <f>IF(OR(B854&lt;$O$4, B854&gt;$P$4), "Outlier", "Okay")</f>
        <v>Okay</v>
      </c>
      <c r="F854" s="4" t="str">
        <f>IF(OR(C854&lt;$O$5, C854&gt;$P$5), "Outlier", "Okay")</f>
        <v>Okay</v>
      </c>
      <c r="G854" s="5" t="str">
        <f t="shared" si="39"/>
        <v>Okay</v>
      </c>
      <c r="H854" s="5" t="str">
        <f t="shared" si="40"/>
        <v>Okay</v>
      </c>
      <c r="I854" s="5" t="str">
        <f t="shared" si="41"/>
        <v>Okay</v>
      </c>
    </row>
    <row r="855" spans="1:9" x14ac:dyDescent="0.25">
      <c r="A855" s="4">
        <v>45</v>
      </c>
      <c r="B855" s="4">
        <v>22</v>
      </c>
      <c r="C855" s="4">
        <v>171036</v>
      </c>
      <c r="D855" s="4" t="str">
        <f>IF(OR(A855&lt;$O$3, A855&gt;$P$3), "Outlier", "Okay")</f>
        <v>Okay</v>
      </c>
      <c r="E855" s="4" t="str">
        <f>IF(OR(B855&lt;$O$4, B855&gt;$P$4), "Outlier", "Okay")</f>
        <v>Okay</v>
      </c>
      <c r="F855" s="4" t="str">
        <f>IF(OR(C855&lt;$O$5, C855&gt;$P$5), "Outlier", "Okay")</f>
        <v>Okay</v>
      </c>
      <c r="G855" s="5" t="str">
        <f t="shared" si="39"/>
        <v>Okay</v>
      </c>
      <c r="H855" s="5" t="str">
        <f t="shared" si="40"/>
        <v>Okay</v>
      </c>
      <c r="I855" s="5" t="str">
        <f t="shared" si="41"/>
        <v>Okay</v>
      </c>
    </row>
    <row r="856" spans="1:9" x14ac:dyDescent="0.25">
      <c r="A856" s="4">
        <v>36</v>
      </c>
      <c r="B856" s="4">
        <v>13</v>
      </c>
      <c r="C856" s="4">
        <v>146351</v>
      </c>
      <c r="D856" s="4" t="str">
        <f>IF(OR(A856&lt;$O$3, A856&gt;$P$3), "Outlier", "Okay")</f>
        <v>Okay</v>
      </c>
      <c r="E856" s="4" t="str">
        <f>IF(OR(B856&lt;$O$4, B856&gt;$P$4), "Outlier", "Okay")</f>
        <v>Okay</v>
      </c>
      <c r="F856" s="4" t="str">
        <f>IF(OR(C856&lt;$O$5, C856&gt;$P$5), "Outlier", "Okay")</f>
        <v>Okay</v>
      </c>
      <c r="G856" s="5" t="str">
        <f t="shared" si="39"/>
        <v>Okay</v>
      </c>
      <c r="H856" s="5" t="str">
        <f t="shared" si="40"/>
        <v>Okay</v>
      </c>
      <c r="I856" s="5" t="str">
        <f t="shared" si="41"/>
        <v>Okay</v>
      </c>
    </row>
    <row r="857" spans="1:9" x14ac:dyDescent="0.25">
      <c r="A857" s="4">
        <v>52</v>
      </c>
      <c r="B857" s="4">
        <v>26</v>
      </c>
      <c r="C857" s="4">
        <v>185462</v>
      </c>
      <c r="D857" s="4" t="str">
        <f>IF(OR(A857&lt;$O$3, A857&gt;$P$3), "Outlier", "Okay")</f>
        <v>Okay</v>
      </c>
      <c r="E857" s="4" t="str">
        <f>IF(OR(B857&lt;$O$4, B857&gt;$P$4), "Outlier", "Okay")</f>
        <v>Okay</v>
      </c>
      <c r="F857" s="4" t="str">
        <f>IF(OR(C857&lt;$O$5, C857&gt;$P$5), "Outlier", "Okay")</f>
        <v>Okay</v>
      </c>
      <c r="G857" s="5" t="str">
        <f t="shared" si="39"/>
        <v>Okay</v>
      </c>
      <c r="H857" s="5" t="str">
        <f t="shared" si="40"/>
        <v>Okay</v>
      </c>
      <c r="I857" s="5" t="str">
        <f t="shared" si="41"/>
        <v>Okay</v>
      </c>
    </row>
    <row r="858" spans="1:9" x14ac:dyDescent="0.25">
      <c r="A858" s="4">
        <v>31</v>
      </c>
      <c r="B858" s="4">
        <v>7</v>
      </c>
      <c r="C858" s="4">
        <v>107718</v>
      </c>
      <c r="D858" s="4" t="str">
        <f>IF(OR(A858&lt;$O$3, A858&gt;$P$3), "Outlier", "Okay")</f>
        <v>Okay</v>
      </c>
      <c r="E858" s="4" t="str">
        <f>IF(OR(B858&lt;$O$4, B858&gt;$P$4), "Outlier", "Okay")</f>
        <v>Okay</v>
      </c>
      <c r="F858" s="4" t="str">
        <f>IF(OR(C858&lt;$O$5, C858&gt;$P$5), "Outlier", "Okay")</f>
        <v>Okay</v>
      </c>
      <c r="G858" s="5" t="str">
        <f t="shared" si="39"/>
        <v>Okay</v>
      </c>
      <c r="H858" s="5" t="str">
        <f t="shared" si="40"/>
        <v>Okay</v>
      </c>
      <c r="I858" s="5" t="str">
        <f t="shared" si="41"/>
        <v>Okay</v>
      </c>
    </row>
    <row r="859" spans="1:9" x14ac:dyDescent="0.25">
      <c r="A859" s="4">
        <v>26</v>
      </c>
      <c r="B859" s="4">
        <v>4</v>
      </c>
      <c r="C859" s="4">
        <v>90944</v>
      </c>
      <c r="D859" s="4" t="str">
        <f>IF(OR(A859&lt;$O$3, A859&gt;$P$3), "Outlier", "Okay")</f>
        <v>Okay</v>
      </c>
      <c r="E859" s="4" t="str">
        <f>IF(OR(B859&lt;$O$4, B859&gt;$P$4), "Outlier", "Okay")</f>
        <v>Okay</v>
      </c>
      <c r="F859" s="4" t="str">
        <f>IF(OR(C859&lt;$O$5, C859&gt;$P$5), "Outlier", "Okay")</f>
        <v>Okay</v>
      </c>
      <c r="G859" s="5" t="str">
        <f t="shared" si="39"/>
        <v>Okay</v>
      </c>
      <c r="H859" s="5" t="str">
        <f t="shared" si="40"/>
        <v>Okay</v>
      </c>
      <c r="I859" s="5" t="str">
        <f t="shared" si="41"/>
        <v>Okay</v>
      </c>
    </row>
    <row r="860" spans="1:9" x14ac:dyDescent="0.25">
      <c r="A860" s="4">
        <v>30</v>
      </c>
      <c r="B860" s="4">
        <v>5</v>
      </c>
      <c r="C860" s="4">
        <v>100425</v>
      </c>
      <c r="D860" s="4" t="str">
        <f>IF(OR(A860&lt;$O$3, A860&gt;$P$3), "Outlier", "Okay")</f>
        <v>Okay</v>
      </c>
      <c r="E860" s="4" t="str">
        <f>IF(OR(B860&lt;$O$4, B860&gt;$P$4), "Outlier", "Okay")</f>
        <v>Okay</v>
      </c>
      <c r="F860" s="4" t="str">
        <f>IF(OR(C860&lt;$O$5, C860&gt;$P$5), "Outlier", "Okay")</f>
        <v>Okay</v>
      </c>
      <c r="G860" s="5" t="str">
        <f t="shared" si="39"/>
        <v>Okay</v>
      </c>
      <c r="H860" s="5" t="str">
        <f t="shared" si="40"/>
        <v>Okay</v>
      </c>
      <c r="I860" s="5" t="str">
        <f t="shared" si="41"/>
        <v>Okay</v>
      </c>
    </row>
    <row r="861" spans="1:9" x14ac:dyDescent="0.25">
      <c r="A861" s="4">
        <v>24</v>
      </c>
      <c r="B861" s="4">
        <v>2</v>
      </c>
      <c r="C861" s="4">
        <v>63901</v>
      </c>
      <c r="D861" s="4" t="str">
        <f>IF(OR(A861&lt;$O$3, A861&gt;$P$3), "Outlier", "Okay")</f>
        <v>Okay</v>
      </c>
      <c r="E861" s="4" t="str">
        <f>IF(OR(B861&lt;$O$4, B861&gt;$P$4), "Outlier", "Okay")</f>
        <v>Okay</v>
      </c>
      <c r="F861" s="4" t="str">
        <f>IF(OR(C861&lt;$O$5, C861&gt;$P$5), "Outlier", "Okay")</f>
        <v>Okay</v>
      </c>
      <c r="G861" s="5" t="str">
        <f t="shared" si="39"/>
        <v>Okay</v>
      </c>
      <c r="H861" s="5" t="str">
        <f t="shared" si="40"/>
        <v>Okay</v>
      </c>
      <c r="I861" s="5" t="str">
        <f t="shared" si="41"/>
        <v>Okay</v>
      </c>
    </row>
    <row r="862" spans="1:9" x14ac:dyDescent="0.25">
      <c r="A862" s="4">
        <v>45</v>
      </c>
      <c r="B862" s="4">
        <v>22</v>
      </c>
      <c r="C862" s="4">
        <v>181902</v>
      </c>
      <c r="D862" s="4" t="str">
        <f>IF(OR(A862&lt;$O$3, A862&gt;$P$3), "Outlier", "Okay")</f>
        <v>Okay</v>
      </c>
      <c r="E862" s="4" t="str">
        <f>IF(OR(B862&lt;$O$4, B862&gt;$P$4), "Outlier", "Okay")</f>
        <v>Okay</v>
      </c>
      <c r="F862" s="4" t="str">
        <f>IF(OR(C862&lt;$O$5, C862&gt;$P$5), "Outlier", "Okay")</f>
        <v>Okay</v>
      </c>
      <c r="G862" s="5" t="str">
        <f t="shared" si="39"/>
        <v>Okay</v>
      </c>
      <c r="H862" s="5" t="str">
        <f t="shared" si="40"/>
        <v>Okay</v>
      </c>
      <c r="I862" s="5" t="str">
        <f t="shared" si="41"/>
        <v>Okay</v>
      </c>
    </row>
    <row r="863" spans="1:9" x14ac:dyDescent="0.25">
      <c r="A863" s="4">
        <v>33</v>
      </c>
      <c r="B863" s="4">
        <v>9</v>
      </c>
      <c r="C863" s="4">
        <v>136533</v>
      </c>
      <c r="D863" s="4" t="str">
        <f>IF(OR(A863&lt;$O$3, A863&gt;$P$3), "Outlier", "Okay")</f>
        <v>Okay</v>
      </c>
      <c r="E863" s="4" t="str">
        <f>IF(OR(B863&lt;$O$4, B863&gt;$P$4), "Outlier", "Okay")</f>
        <v>Okay</v>
      </c>
      <c r="F863" s="4" t="str">
        <f>IF(OR(C863&lt;$O$5, C863&gt;$P$5), "Outlier", "Okay")</f>
        <v>Okay</v>
      </c>
      <c r="G863" s="5" t="str">
        <f t="shared" si="39"/>
        <v>Okay</v>
      </c>
      <c r="H863" s="5" t="str">
        <f t="shared" si="40"/>
        <v>Okay</v>
      </c>
      <c r="I863" s="5" t="str">
        <f t="shared" si="41"/>
        <v>Okay</v>
      </c>
    </row>
    <row r="864" spans="1:9" x14ac:dyDescent="0.25">
      <c r="A864" s="4">
        <v>38</v>
      </c>
      <c r="B864" s="4">
        <v>11</v>
      </c>
      <c r="C864" s="4">
        <v>136285</v>
      </c>
      <c r="D864" s="4" t="str">
        <f>IF(OR(A864&lt;$O$3, A864&gt;$P$3), "Outlier", "Okay")</f>
        <v>Okay</v>
      </c>
      <c r="E864" s="4" t="str">
        <f>IF(OR(B864&lt;$O$4, B864&gt;$P$4), "Outlier", "Okay")</f>
        <v>Okay</v>
      </c>
      <c r="F864" s="4" t="str">
        <f>IF(OR(C864&lt;$O$5, C864&gt;$P$5), "Outlier", "Okay")</f>
        <v>Okay</v>
      </c>
      <c r="G864" s="5" t="str">
        <f t="shared" si="39"/>
        <v>Okay</v>
      </c>
      <c r="H864" s="5" t="str">
        <f t="shared" si="40"/>
        <v>Okay</v>
      </c>
      <c r="I864" s="5" t="str">
        <f t="shared" si="41"/>
        <v>Okay</v>
      </c>
    </row>
    <row r="865" spans="1:9" x14ac:dyDescent="0.25">
      <c r="A865" s="4">
        <v>54</v>
      </c>
      <c r="B865" s="4">
        <v>31</v>
      </c>
      <c r="C865" s="4">
        <v>191818</v>
      </c>
      <c r="D865" s="4" t="str">
        <f>IF(OR(A865&lt;$O$3, A865&gt;$P$3), "Outlier", "Okay")</f>
        <v>Okay</v>
      </c>
      <c r="E865" s="4" t="str">
        <f>IF(OR(B865&lt;$O$4, B865&gt;$P$4), "Outlier", "Okay")</f>
        <v>Outlier</v>
      </c>
      <c r="F865" s="4" t="str">
        <f>IF(OR(C865&lt;$O$5, C865&gt;$P$5), "Outlier", "Okay")</f>
        <v>Okay</v>
      </c>
      <c r="G865" s="5" t="str">
        <f t="shared" si="39"/>
        <v>Okay</v>
      </c>
      <c r="H865" s="5" t="str">
        <f t="shared" si="40"/>
        <v>Okay</v>
      </c>
      <c r="I865" s="5" t="str">
        <f t="shared" si="41"/>
        <v>Okay</v>
      </c>
    </row>
    <row r="866" spans="1:9" x14ac:dyDescent="0.25">
      <c r="A866" s="4">
        <v>42</v>
      </c>
      <c r="B866" s="4">
        <v>19</v>
      </c>
      <c r="C866" s="4">
        <v>176643</v>
      </c>
      <c r="D866" s="4" t="str">
        <f>IF(OR(A866&lt;$O$3, A866&gt;$P$3), "Outlier", "Okay")</f>
        <v>Okay</v>
      </c>
      <c r="E866" s="4" t="str">
        <f>IF(OR(B866&lt;$O$4, B866&gt;$P$4), "Outlier", "Okay")</f>
        <v>Okay</v>
      </c>
      <c r="F866" s="4" t="str">
        <f>IF(OR(C866&lt;$O$5, C866&gt;$P$5), "Outlier", "Okay")</f>
        <v>Okay</v>
      </c>
      <c r="G866" s="5" t="str">
        <f t="shared" si="39"/>
        <v>Okay</v>
      </c>
      <c r="H866" s="5" t="str">
        <f t="shared" si="40"/>
        <v>Okay</v>
      </c>
      <c r="I866" s="5" t="str">
        <f t="shared" si="41"/>
        <v>Okay</v>
      </c>
    </row>
    <row r="867" spans="1:9" x14ac:dyDescent="0.25">
      <c r="A867" s="4">
        <v>28</v>
      </c>
      <c r="B867" s="4">
        <v>4</v>
      </c>
      <c r="C867" s="4">
        <v>70022</v>
      </c>
      <c r="D867" s="4" t="str">
        <f>IF(OR(A867&lt;$O$3, A867&gt;$P$3), "Outlier", "Okay")</f>
        <v>Okay</v>
      </c>
      <c r="E867" s="4" t="str">
        <f>IF(OR(B867&lt;$O$4, B867&gt;$P$4), "Outlier", "Okay")</f>
        <v>Okay</v>
      </c>
      <c r="F867" s="4" t="str">
        <f>IF(OR(C867&lt;$O$5, C867&gt;$P$5), "Outlier", "Okay")</f>
        <v>Okay</v>
      </c>
      <c r="G867" s="5" t="str">
        <f t="shared" si="39"/>
        <v>Okay</v>
      </c>
      <c r="H867" s="5" t="str">
        <f t="shared" si="40"/>
        <v>Okay</v>
      </c>
      <c r="I867" s="5" t="str">
        <f t="shared" si="41"/>
        <v>Okay</v>
      </c>
    </row>
    <row r="868" spans="1:9" x14ac:dyDescent="0.25">
      <c r="A868" s="4">
        <v>30</v>
      </c>
      <c r="B868" s="4">
        <v>6</v>
      </c>
      <c r="C868" s="4">
        <v>99363</v>
      </c>
      <c r="D868" s="4" t="str">
        <f>IF(OR(A868&lt;$O$3, A868&gt;$P$3), "Outlier", "Okay")</f>
        <v>Okay</v>
      </c>
      <c r="E868" s="4" t="str">
        <f>IF(OR(B868&lt;$O$4, B868&gt;$P$4), "Outlier", "Okay")</f>
        <v>Okay</v>
      </c>
      <c r="F868" s="4" t="str">
        <f>IF(OR(C868&lt;$O$5, C868&gt;$P$5), "Outlier", "Okay")</f>
        <v>Okay</v>
      </c>
      <c r="G868" s="5" t="str">
        <f t="shared" si="39"/>
        <v>Okay</v>
      </c>
      <c r="H868" s="5" t="str">
        <f t="shared" si="40"/>
        <v>Okay</v>
      </c>
      <c r="I868" s="5" t="str">
        <f t="shared" si="41"/>
        <v>Okay</v>
      </c>
    </row>
    <row r="869" spans="1:9" x14ac:dyDescent="0.25">
      <c r="A869" s="4">
        <v>43</v>
      </c>
      <c r="B869" s="4">
        <v>19</v>
      </c>
      <c r="C869" s="4">
        <v>152944</v>
      </c>
      <c r="D869" s="4" t="str">
        <f>IF(OR(A869&lt;$O$3, A869&gt;$P$3), "Outlier", "Okay")</f>
        <v>Okay</v>
      </c>
      <c r="E869" s="4" t="str">
        <f>IF(OR(B869&lt;$O$4, B869&gt;$P$4), "Outlier", "Okay")</f>
        <v>Okay</v>
      </c>
      <c r="F869" s="4" t="str">
        <f>IF(OR(C869&lt;$O$5, C869&gt;$P$5), "Outlier", "Okay")</f>
        <v>Okay</v>
      </c>
      <c r="G869" s="5" t="str">
        <f t="shared" si="39"/>
        <v>Okay</v>
      </c>
      <c r="H869" s="5" t="str">
        <f t="shared" si="40"/>
        <v>Okay</v>
      </c>
      <c r="I869" s="5" t="str">
        <f t="shared" si="41"/>
        <v>Okay</v>
      </c>
    </row>
    <row r="870" spans="1:9" x14ac:dyDescent="0.25">
      <c r="A870" s="4">
        <v>35</v>
      </c>
      <c r="B870" s="4">
        <v>10</v>
      </c>
      <c r="C870" s="4">
        <v>123386</v>
      </c>
      <c r="D870" s="4" t="str">
        <f>IF(OR(A870&lt;$O$3, A870&gt;$P$3), "Outlier", "Okay")</f>
        <v>Okay</v>
      </c>
      <c r="E870" s="4" t="str">
        <f>IF(OR(B870&lt;$O$4, B870&gt;$P$4), "Outlier", "Okay")</f>
        <v>Okay</v>
      </c>
      <c r="F870" s="4" t="str">
        <f>IF(OR(C870&lt;$O$5, C870&gt;$P$5), "Outlier", "Okay")</f>
        <v>Okay</v>
      </c>
      <c r="G870" s="5" t="str">
        <f t="shared" si="39"/>
        <v>Okay</v>
      </c>
      <c r="H870" s="5" t="str">
        <f t="shared" si="40"/>
        <v>Okay</v>
      </c>
      <c r="I870" s="5" t="str">
        <f t="shared" si="41"/>
        <v>Okay</v>
      </c>
    </row>
    <row r="871" spans="1:9" x14ac:dyDescent="0.25">
      <c r="A871" s="4">
        <v>44</v>
      </c>
      <c r="B871" s="4">
        <v>21</v>
      </c>
      <c r="C871" s="4">
        <v>168906</v>
      </c>
      <c r="D871" s="4" t="str">
        <f>IF(OR(A871&lt;$O$3, A871&gt;$P$3), "Outlier", "Okay")</f>
        <v>Okay</v>
      </c>
      <c r="E871" s="4" t="str">
        <f>IF(OR(B871&lt;$O$4, B871&gt;$P$4), "Outlier", "Okay")</f>
        <v>Okay</v>
      </c>
      <c r="F871" s="4" t="str">
        <f>IF(OR(C871&lt;$O$5, C871&gt;$P$5), "Outlier", "Okay")</f>
        <v>Okay</v>
      </c>
      <c r="G871" s="5" t="str">
        <f t="shared" si="39"/>
        <v>Okay</v>
      </c>
      <c r="H871" s="5" t="str">
        <f t="shared" si="40"/>
        <v>Okay</v>
      </c>
      <c r="I871" s="5" t="str">
        <f t="shared" si="41"/>
        <v>Okay</v>
      </c>
    </row>
    <row r="872" spans="1:9" x14ac:dyDescent="0.25">
      <c r="A872" s="4">
        <v>55</v>
      </c>
      <c r="B872" s="4">
        <v>30</v>
      </c>
      <c r="C872" s="4">
        <v>183020</v>
      </c>
      <c r="D872" s="4" t="str">
        <f>IF(OR(A872&lt;$O$3, A872&gt;$P$3), "Outlier", "Okay")</f>
        <v>Okay</v>
      </c>
      <c r="E872" s="4" t="str">
        <f>IF(OR(B872&lt;$O$4, B872&gt;$P$4), "Outlier", "Okay")</f>
        <v>Outlier</v>
      </c>
      <c r="F872" s="4" t="str">
        <f>IF(OR(C872&lt;$O$5, C872&gt;$P$5), "Outlier", "Okay")</f>
        <v>Okay</v>
      </c>
      <c r="G872" s="5" t="str">
        <f t="shared" si="39"/>
        <v>Okay</v>
      </c>
      <c r="H872" s="5" t="str">
        <f t="shared" si="40"/>
        <v>Okay</v>
      </c>
      <c r="I872" s="5" t="str">
        <f t="shared" si="41"/>
        <v>Okay</v>
      </c>
    </row>
    <row r="873" spans="1:9" x14ac:dyDescent="0.25">
      <c r="A873" s="4">
        <v>23</v>
      </c>
      <c r="B873" s="4">
        <v>1</v>
      </c>
      <c r="C873" s="4">
        <v>47898</v>
      </c>
      <c r="D873" s="4" t="str">
        <f>IF(OR(A873&lt;$O$3, A873&gt;$P$3), "Outlier", "Okay")</f>
        <v>Okay</v>
      </c>
      <c r="E873" s="4" t="str">
        <f>IF(OR(B873&lt;$O$4, B873&gt;$P$4), "Outlier", "Okay")</f>
        <v>Okay</v>
      </c>
      <c r="F873" s="4" t="str">
        <f>IF(OR(C873&lt;$O$5, C873&gt;$P$5), "Outlier", "Okay")</f>
        <v>Okay</v>
      </c>
      <c r="G873" s="5" t="str">
        <f t="shared" si="39"/>
        <v>Okay</v>
      </c>
      <c r="H873" s="5" t="str">
        <f t="shared" si="40"/>
        <v>Okay</v>
      </c>
      <c r="I873" s="5" t="str">
        <f t="shared" si="41"/>
        <v>Okay</v>
      </c>
    </row>
    <row r="874" spans="1:9" x14ac:dyDescent="0.25">
      <c r="A874" s="4">
        <v>39</v>
      </c>
      <c r="B874" s="4">
        <v>14</v>
      </c>
      <c r="C874" s="4">
        <v>135853</v>
      </c>
      <c r="D874" s="4" t="str">
        <f>IF(OR(A874&lt;$O$3, A874&gt;$P$3), "Outlier", "Okay")</f>
        <v>Okay</v>
      </c>
      <c r="E874" s="4" t="str">
        <f>IF(OR(B874&lt;$O$4, B874&gt;$P$4), "Outlier", "Okay")</f>
        <v>Okay</v>
      </c>
      <c r="F874" s="4" t="str">
        <f>IF(OR(C874&lt;$O$5, C874&gt;$P$5), "Outlier", "Okay")</f>
        <v>Okay</v>
      </c>
      <c r="G874" s="5" t="str">
        <f t="shared" si="39"/>
        <v>Okay</v>
      </c>
      <c r="H874" s="5" t="str">
        <f t="shared" si="40"/>
        <v>Okay</v>
      </c>
      <c r="I874" s="5" t="str">
        <f t="shared" si="41"/>
        <v>Okay</v>
      </c>
    </row>
    <row r="875" spans="1:9" x14ac:dyDescent="0.25">
      <c r="A875" s="4">
        <v>43</v>
      </c>
      <c r="B875" s="4">
        <v>17</v>
      </c>
      <c r="C875" s="4">
        <v>149198</v>
      </c>
      <c r="D875" s="4" t="str">
        <f>IF(OR(A875&lt;$O$3, A875&gt;$P$3), "Outlier", "Okay")</f>
        <v>Okay</v>
      </c>
      <c r="E875" s="4" t="str">
        <f>IF(OR(B875&lt;$O$4, B875&gt;$P$4), "Outlier", "Okay")</f>
        <v>Okay</v>
      </c>
      <c r="F875" s="4" t="str">
        <f>IF(OR(C875&lt;$O$5, C875&gt;$P$5), "Outlier", "Okay")</f>
        <v>Okay</v>
      </c>
      <c r="G875" s="5" t="str">
        <f t="shared" si="39"/>
        <v>Okay</v>
      </c>
      <c r="H875" s="5" t="str">
        <f t="shared" si="40"/>
        <v>Okay</v>
      </c>
      <c r="I875" s="5" t="str">
        <f t="shared" si="41"/>
        <v>Okay</v>
      </c>
    </row>
    <row r="876" spans="1:9" x14ac:dyDescent="0.25">
      <c r="A876" s="4">
        <v>29</v>
      </c>
      <c r="B876" s="4">
        <v>6</v>
      </c>
      <c r="C876" s="4">
        <v>106662</v>
      </c>
      <c r="D876" s="4" t="str">
        <f>IF(OR(A876&lt;$O$3, A876&gt;$P$3), "Outlier", "Okay")</f>
        <v>Okay</v>
      </c>
      <c r="E876" s="4" t="str">
        <f>IF(OR(B876&lt;$O$4, B876&gt;$P$4), "Outlier", "Okay")</f>
        <v>Okay</v>
      </c>
      <c r="F876" s="4" t="str">
        <f>IF(OR(C876&lt;$O$5, C876&gt;$P$5), "Outlier", "Okay")</f>
        <v>Okay</v>
      </c>
      <c r="G876" s="5" t="str">
        <f t="shared" si="39"/>
        <v>Okay</v>
      </c>
      <c r="H876" s="5" t="str">
        <f t="shared" si="40"/>
        <v>Okay</v>
      </c>
      <c r="I876" s="5" t="str">
        <f t="shared" si="41"/>
        <v>Okay</v>
      </c>
    </row>
    <row r="877" spans="1:9" x14ac:dyDescent="0.25">
      <c r="A877" s="4">
        <v>51</v>
      </c>
      <c r="B877" s="4">
        <v>28</v>
      </c>
      <c r="C877" s="4">
        <v>186610</v>
      </c>
      <c r="D877" s="4" t="str">
        <f>IF(OR(A877&lt;$O$3, A877&gt;$P$3), "Outlier", "Okay")</f>
        <v>Okay</v>
      </c>
      <c r="E877" s="4" t="str">
        <f>IF(OR(B877&lt;$O$4, B877&gt;$P$4), "Outlier", "Okay")</f>
        <v>Okay</v>
      </c>
      <c r="F877" s="4" t="str">
        <f>IF(OR(C877&lt;$O$5, C877&gt;$P$5), "Outlier", "Okay")</f>
        <v>Okay</v>
      </c>
      <c r="G877" s="5" t="str">
        <f t="shared" si="39"/>
        <v>Okay</v>
      </c>
      <c r="H877" s="5" t="str">
        <f t="shared" si="40"/>
        <v>Okay</v>
      </c>
      <c r="I877" s="5" t="str">
        <f t="shared" si="41"/>
        <v>Okay</v>
      </c>
    </row>
    <row r="878" spans="1:9" x14ac:dyDescent="0.25">
      <c r="A878" s="4">
        <v>30</v>
      </c>
      <c r="B878" s="4">
        <v>6</v>
      </c>
      <c r="C878" s="4">
        <v>89995</v>
      </c>
      <c r="D878" s="4" t="str">
        <f>IF(OR(A878&lt;$O$3, A878&gt;$P$3), "Outlier", "Okay")</f>
        <v>Okay</v>
      </c>
      <c r="E878" s="4" t="str">
        <f>IF(OR(B878&lt;$O$4, B878&gt;$P$4), "Outlier", "Okay")</f>
        <v>Okay</v>
      </c>
      <c r="F878" s="4" t="str">
        <f>IF(OR(C878&lt;$O$5, C878&gt;$P$5), "Outlier", "Okay")</f>
        <v>Okay</v>
      </c>
      <c r="G878" s="5" t="str">
        <f t="shared" si="39"/>
        <v>Okay</v>
      </c>
      <c r="H878" s="5" t="str">
        <f t="shared" si="40"/>
        <v>Okay</v>
      </c>
      <c r="I878" s="5" t="str">
        <f t="shared" si="41"/>
        <v>Okay</v>
      </c>
    </row>
    <row r="879" spans="1:9" x14ac:dyDescent="0.25">
      <c r="A879" s="4">
        <v>26</v>
      </c>
      <c r="B879" s="4">
        <v>4</v>
      </c>
      <c r="C879" s="4">
        <v>85825</v>
      </c>
      <c r="D879" s="4" t="str">
        <f>IF(OR(A879&lt;$O$3, A879&gt;$P$3), "Outlier", "Okay")</f>
        <v>Okay</v>
      </c>
      <c r="E879" s="4" t="str">
        <f>IF(OR(B879&lt;$O$4, B879&gt;$P$4), "Outlier", "Okay")</f>
        <v>Okay</v>
      </c>
      <c r="F879" s="4" t="str">
        <f>IF(OR(C879&lt;$O$5, C879&gt;$P$5), "Outlier", "Okay")</f>
        <v>Okay</v>
      </c>
      <c r="G879" s="5" t="str">
        <f t="shared" si="39"/>
        <v>Okay</v>
      </c>
      <c r="H879" s="5" t="str">
        <f t="shared" si="40"/>
        <v>Okay</v>
      </c>
      <c r="I879" s="5" t="str">
        <f t="shared" si="41"/>
        <v>Okay</v>
      </c>
    </row>
    <row r="880" spans="1:9" x14ac:dyDescent="0.25">
      <c r="A880" s="4">
        <v>39</v>
      </c>
      <c r="B880" s="4">
        <v>13</v>
      </c>
      <c r="C880" s="4">
        <v>143814</v>
      </c>
      <c r="D880" s="4" t="str">
        <f>IF(OR(A880&lt;$O$3, A880&gt;$P$3), "Outlier", "Okay")</f>
        <v>Okay</v>
      </c>
      <c r="E880" s="4" t="str">
        <f>IF(OR(B880&lt;$O$4, B880&gt;$P$4), "Outlier", "Okay")</f>
        <v>Okay</v>
      </c>
      <c r="F880" s="4" t="str">
        <f>IF(OR(C880&lt;$O$5, C880&gt;$P$5), "Outlier", "Okay")</f>
        <v>Okay</v>
      </c>
      <c r="G880" s="5" t="str">
        <f t="shared" si="39"/>
        <v>Okay</v>
      </c>
      <c r="H880" s="5" t="str">
        <f t="shared" si="40"/>
        <v>Okay</v>
      </c>
      <c r="I880" s="5" t="str">
        <f t="shared" si="41"/>
        <v>Okay</v>
      </c>
    </row>
    <row r="881" spans="1:9" x14ac:dyDescent="0.25">
      <c r="A881" s="4">
        <v>49</v>
      </c>
      <c r="B881" s="4">
        <v>24</v>
      </c>
      <c r="C881" s="4">
        <v>174726</v>
      </c>
      <c r="D881" s="4" t="str">
        <f>IF(OR(A881&lt;$O$3, A881&gt;$P$3), "Outlier", "Okay")</f>
        <v>Okay</v>
      </c>
      <c r="E881" s="4" t="str">
        <f>IF(OR(B881&lt;$O$4, B881&gt;$P$4), "Outlier", "Okay")</f>
        <v>Okay</v>
      </c>
      <c r="F881" s="4" t="str">
        <f>IF(OR(C881&lt;$O$5, C881&gt;$P$5), "Outlier", "Okay")</f>
        <v>Okay</v>
      </c>
      <c r="G881" s="5" t="str">
        <f t="shared" si="39"/>
        <v>Okay</v>
      </c>
      <c r="H881" s="5" t="str">
        <f t="shared" si="40"/>
        <v>Okay</v>
      </c>
      <c r="I881" s="5" t="str">
        <f t="shared" si="41"/>
        <v>Okay</v>
      </c>
    </row>
    <row r="882" spans="1:9" x14ac:dyDescent="0.25">
      <c r="A882" s="4">
        <v>42</v>
      </c>
      <c r="B882" s="4">
        <v>20</v>
      </c>
      <c r="C882" s="4">
        <v>150534</v>
      </c>
      <c r="D882" s="4" t="str">
        <f>IF(OR(A882&lt;$O$3, A882&gt;$P$3), "Outlier", "Okay")</f>
        <v>Okay</v>
      </c>
      <c r="E882" s="4" t="str">
        <f>IF(OR(B882&lt;$O$4, B882&gt;$P$4), "Outlier", "Okay")</f>
        <v>Okay</v>
      </c>
      <c r="F882" s="4" t="str">
        <f>IF(OR(C882&lt;$O$5, C882&gt;$P$5), "Outlier", "Okay")</f>
        <v>Okay</v>
      </c>
      <c r="G882" s="5" t="str">
        <f t="shared" si="39"/>
        <v>Okay</v>
      </c>
      <c r="H882" s="5" t="str">
        <f t="shared" si="40"/>
        <v>Okay</v>
      </c>
      <c r="I882" s="5" t="str">
        <f t="shared" si="41"/>
        <v>Okay</v>
      </c>
    </row>
    <row r="883" spans="1:9" x14ac:dyDescent="0.25">
      <c r="A883" s="4">
        <v>27</v>
      </c>
      <c r="B883" s="4">
        <v>4</v>
      </c>
      <c r="C883" s="4">
        <v>68732</v>
      </c>
      <c r="D883" s="4" t="str">
        <f>IF(OR(A883&lt;$O$3, A883&gt;$P$3), "Outlier", "Okay")</f>
        <v>Okay</v>
      </c>
      <c r="E883" s="4" t="str">
        <f>IF(OR(B883&lt;$O$4, B883&gt;$P$4), "Outlier", "Okay")</f>
        <v>Okay</v>
      </c>
      <c r="F883" s="4" t="str">
        <f>IF(OR(C883&lt;$O$5, C883&gt;$P$5), "Outlier", "Okay")</f>
        <v>Okay</v>
      </c>
      <c r="G883" s="5" t="str">
        <f t="shared" si="39"/>
        <v>Okay</v>
      </c>
      <c r="H883" s="5" t="str">
        <f t="shared" si="40"/>
        <v>Okay</v>
      </c>
      <c r="I883" s="5" t="str">
        <f t="shared" si="41"/>
        <v>Okay</v>
      </c>
    </row>
    <row r="884" spans="1:9" x14ac:dyDescent="0.25">
      <c r="A884" s="4">
        <v>43</v>
      </c>
      <c r="B884" s="4">
        <v>21</v>
      </c>
      <c r="C884" s="4">
        <v>187951</v>
      </c>
      <c r="D884" s="4" t="str">
        <f>IF(OR(A884&lt;$O$3, A884&gt;$P$3), "Outlier", "Okay")</f>
        <v>Okay</v>
      </c>
      <c r="E884" s="4" t="str">
        <f>IF(OR(B884&lt;$O$4, B884&gt;$P$4), "Outlier", "Okay")</f>
        <v>Okay</v>
      </c>
      <c r="F884" s="4" t="str">
        <f>IF(OR(C884&lt;$O$5, C884&gt;$P$5), "Outlier", "Okay")</f>
        <v>Okay</v>
      </c>
      <c r="G884" s="5" t="str">
        <f t="shared" si="39"/>
        <v>Okay</v>
      </c>
      <c r="H884" s="5" t="str">
        <f t="shared" si="40"/>
        <v>Okay</v>
      </c>
      <c r="I884" s="5" t="str">
        <f t="shared" si="41"/>
        <v>Okay</v>
      </c>
    </row>
    <row r="885" spans="1:9" x14ac:dyDescent="0.25">
      <c r="A885" s="4">
        <v>37</v>
      </c>
      <c r="B885" s="4">
        <v>13</v>
      </c>
      <c r="C885" s="4">
        <v>137336</v>
      </c>
      <c r="D885" s="4" t="str">
        <f>IF(OR(A885&lt;$O$3, A885&gt;$P$3), "Outlier", "Okay")</f>
        <v>Okay</v>
      </c>
      <c r="E885" s="4" t="str">
        <f>IF(OR(B885&lt;$O$4, B885&gt;$P$4), "Outlier", "Okay")</f>
        <v>Okay</v>
      </c>
      <c r="F885" s="4" t="str">
        <f>IF(OR(C885&lt;$O$5, C885&gt;$P$5), "Outlier", "Okay")</f>
        <v>Okay</v>
      </c>
      <c r="G885" s="5" t="str">
        <f t="shared" si="39"/>
        <v>Okay</v>
      </c>
      <c r="H885" s="5" t="str">
        <f t="shared" si="40"/>
        <v>Okay</v>
      </c>
      <c r="I885" s="5" t="str">
        <f t="shared" si="41"/>
        <v>Okay</v>
      </c>
    </row>
    <row r="886" spans="1:9" x14ac:dyDescent="0.25">
      <c r="A886" s="4">
        <v>51</v>
      </c>
      <c r="B886" s="4">
        <v>26</v>
      </c>
      <c r="C886" s="4">
        <v>191159</v>
      </c>
      <c r="D886" s="4" t="str">
        <f>IF(OR(A886&lt;$O$3, A886&gt;$P$3), "Outlier", "Okay")</f>
        <v>Okay</v>
      </c>
      <c r="E886" s="4" t="str">
        <f>IF(OR(B886&lt;$O$4, B886&gt;$P$4), "Outlier", "Okay")</f>
        <v>Okay</v>
      </c>
      <c r="F886" s="4" t="str">
        <f>IF(OR(C886&lt;$O$5, C886&gt;$P$5), "Outlier", "Okay")</f>
        <v>Okay</v>
      </c>
      <c r="G886" s="5" t="str">
        <f t="shared" si="39"/>
        <v>Okay</v>
      </c>
      <c r="H886" s="5" t="str">
        <f t="shared" si="40"/>
        <v>Okay</v>
      </c>
      <c r="I886" s="5" t="str">
        <f t="shared" si="41"/>
        <v>Okay</v>
      </c>
    </row>
    <row r="887" spans="1:9" x14ac:dyDescent="0.25">
      <c r="A887" s="4">
        <v>29</v>
      </c>
      <c r="B887" s="4">
        <v>5</v>
      </c>
      <c r="C887" s="4">
        <v>102868</v>
      </c>
      <c r="D887" s="4" t="str">
        <f>IF(OR(A887&lt;$O$3, A887&gt;$P$3), "Outlier", "Okay")</f>
        <v>Okay</v>
      </c>
      <c r="E887" s="4" t="str">
        <f>IF(OR(B887&lt;$O$4, B887&gt;$P$4), "Outlier", "Okay")</f>
        <v>Okay</v>
      </c>
      <c r="F887" s="4" t="str">
        <f>IF(OR(C887&lt;$O$5, C887&gt;$P$5), "Outlier", "Okay")</f>
        <v>Okay</v>
      </c>
      <c r="G887" s="5" t="str">
        <f t="shared" si="39"/>
        <v>Okay</v>
      </c>
      <c r="H887" s="5" t="str">
        <f t="shared" si="40"/>
        <v>Okay</v>
      </c>
      <c r="I887" s="5" t="str">
        <f t="shared" si="41"/>
        <v>Okay</v>
      </c>
    </row>
    <row r="888" spans="1:9" x14ac:dyDescent="0.25">
      <c r="A888" s="4">
        <v>43</v>
      </c>
      <c r="B888" s="4">
        <v>20</v>
      </c>
      <c r="C888" s="4">
        <v>154281</v>
      </c>
      <c r="D888" s="4" t="str">
        <f>IF(OR(A888&lt;$O$3, A888&gt;$P$3), "Outlier", "Okay")</f>
        <v>Okay</v>
      </c>
      <c r="E888" s="4" t="str">
        <f>IF(OR(B888&lt;$O$4, B888&gt;$P$4), "Outlier", "Okay")</f>
        <v>Okay</v>
      </c>
      <c r="F888" s="4" t="str">
        <f>IF(OR(C888&lt;$O$5, C888&gt;$P$5), "Outlier", "Okay")</f>
        <v>Okay</v>
      </c>
      <c r="G888" s="5" t="str">
        <f t="shared" si="39"/>
        <v>Okay</v>
      </c>
      <c r="H888" s="5" t="str">
        <f t="shared" si="40"/>
        <v>Okay</v>
      </c>
      <c r="I888" s="5" t="str">
        <f t="shared" si="41"/>
        <v>Okay</v>
      </c>
    </row>
    <row r="889" spans="1:9" x14ac:dyDescent="0.25">
      <c r="A889" s="4">
        <v>31</v>
      </c>
      <c r="B889" s="4">
        <v>8</v>
      </c>
      <c r="C889" s="4">
        <v>111535</v>
      </c>
      <c r="D889" s="4" t="str">
        <f>IF(OR(A889&lt;$O$3, A889&gt;$P$3), "Outlier", "Okay")</f>
        <v>Okay</v>
      </c>
      <c r="E889" s="4" t="str">
        <f>IF(OR(B889&lt;$O$4, B889&gt;$P$4), "Outlier", "Okay")</f>
        <v>Okay</v>
      </c>
      <c r="F889" s="4" t="str">
        <f>IF(OR(C889&lt;$O$5, C889&gt;$P$5), "Outlier", "Okay")</f>
        <v>Okay</v>
      </c>
      <c r="G889" s="5" t="str">
        <f t="shared" si="39"/>
        <v>Okay</v>
      </c>
      <c r="H889" s="5" t="str">
        <f t="shared" si="40"/>
        <v>Okay</v>
      </c>
      <c r="I889" s="5" t="str">
        <f t="shared" si="41"/>
        <v>Okay</v>
      </c>
    </row>
    <row r="890" spans="1:9" x14ac:dyDescent="0.25">
      <c r="A890" s="4">
        <v>30</v>
      </c>
      <c r="B890" s="4">
        <v>6</v>
      </c>
      <c r="C890" s="4">
        <v>107906</v>
      </c>
      <c r="D890" s="4" t="str">
        <f>IF(OR(A890&lt;$O$3, A890&gt;$P$3), "Outlier", "Okay")</f>
        <v>Okay</v>
      </c>
      <c r="E890" s="4" t="str">
        <f>IF(OR(B890&lt;$O$4, B890&gt;$P$4), "Outlier", "Okay")</f>
        <v>Okay</v>
      </c>
      <c r="F890" s="4" t="str">
        <f>IF(OR(C890&lt;$O$5, C890&gt;$P$5), "Outlier", "Okay")</f>
        <v>Okay</v>
      </c>
      <c r="G890" s="5" t="str">
        <f t="shared" si="39"/>
        <v>Okay</v>
      </c>
      <c r="H890" s="5" t="str">
        <f t="shared" si="40"/>
        <v>Okay</v>
      </c>
      <c r="I890" s="5" t="str">
        <f t="shared" si="41"/>
        <v>Okay</v>
      </c>
    </row>
    <row r="891" spans="1:9" x14ac:dyDescent="0.25">
      <c r="A891" s="4">
        <v>36</v>
      </c>
      <c r="B891" s="4">
        <v>13</v>
      </c>
      <c r="C891" s="4">
        <v>143885</v>
      </c>
      <c r="D891" s="4" t="str">
        <f>IF(OR(A891&lt;$O$3, A891&gt;$P$3), "Outlier", "Okay")</f>
        <v>Okay</v>
      </c>
      <c r="E891" s="4" t="str">
        <f>IF(OR(B891&lt;$O$4, B891&gt;$P$4), "Outlier", "Okay")</f>
        <v>Okay</v>
      </c>
      <c r="F891" s="4" t="str">
        <f>IF(OR(C891&lt;$O$5, C891&gt;$P$5), "Outlier", "Okay")</f>
        <v>Okay</v>
      </c>
      <c r="G891" s="5" t="str">
        <f t="shared" si="39"/>
        <v>Okay</v>
      </c>
      <c r="H891" s="5" t="str">
        <f t="shared" si="40"/>
        <v>Okay</v>
      </c>
      <c r="I891" s="5" t="str">
        <f t="shared" si="41"/>
        <v>Okay</v>
      </c>
    </row>
    <row r="892" spans="1:9" x14ac:dyDescent="0.25">
      <c r="A892" s="4">
        <v>52</v>
      </c>
      <c r="B892" s="4">
        <v>27</v>
      </c>
      <c r="C892" s="4">
        <v>180958</v>
      </c>
      <c r="D892" s="4" t="str">
        <f>IF(OR(A892&lt;$O$3, A892&gt;$P$3), "Outlier", "Okay")</f>
        <v>Okay</v>
      </c>
      <c r="E892" s="4" t="str">
        <f>IF(OR(B892&lt;$O$4, B892&gt;$P$4), "Outlier", "Okay")</f>
        <v>Okay</v>
      </c>
      <c r="F892" s="4" t="str">
        <f>IF(OR(C892&lt;$O$5, C892&gt;$P$5), "Outlier", "Okay")</f>
        <v>Okay</v>
      </c>
      <c r="G892" s="5" t="str">
        <f t="shared" si="39"/>
        <v>Okay</v>
      </c>
      <c r="H892" s="5" t="str">
        <f t="shared" si="40"/>
        <v>Okay</v>
      </c>
      <c r="I892" s="5" t="str">
        <f t="shared" si="41"/>
        <v>Okay</v>
      </c>
    </row>
    <row r="893" spans="1:9" x14ac:dyDescent="0.25">
      <c r="A893" s="4">
        <v>28</v>
      </c>
      <c r="B893" s="4">
        <v>6</v>
      </c>
      <c r="C893" s="4">
        <v>108607</v>
      </c>
      <c r="D893" s="4" t="str">
        <f>IF(OR(A893&lt;$O$3, A893&gt;$P$3), "Outlier", "Okay")</f>
        <v>Okay</v>
      </c>
      <c r="E893" s="4" t="str">
        <f>IF(OR(B893&lt;$O$4, B893&gt;$P$4), "Outlier", "Okay")</f>
        <v>Okay</v>
      </c>
      <c r="F893" s="4" t="str">
        <f>IF(OR(C893&lt;$O$5, C893&gt;$P$5), "Outlier", "Okay")</f>
        <v>Okay</v>
      </c>
      <c r="G893" s="5" t="str">
        <f t="shared" si="39"/>
        <v>Okay</v>
      </c>
      <c r="H893" s="5" t="str">
        <f t="shared" si="40"/>
        <v>Okay</v>
      </c>
      <c r="I893" s="5" t="str">
        <f t="shared" si="41"/>
        <v>Okay</v>
      </c>
    </row>
    <row r="894" spans="1:9" x14ac:dyDescent="0.25">
      <c r="A894" s="4">
        <v>49</v>
      </c>
      <c r="B894" s="4">
        <v>24</v>
      </c>
      <c r="C894" s="4">
        <v>178284</v>
      </c>
      <c r="D894" s="4" t="str">
        <f>IF(OR(A894&lt;$O$3, A894&gt;$P$3), "Outlier", "Okay")</f>
        <v>Okay</v>
      </c>
      <c r="E894" s="4" t="str">
        <f>IF(OR(B894&lt;$O$4, B894&gt;$P$4), "Outlier", "Okay")</f>
        <v>Okay</v>
      </c>
      <c r="F894" s="4" t="str">
        <f>IF(OR(C894&lt;$O$5, C894&gt;$P$5), "Outlier", "Okay")</f>
        <v>Okay</v>
      </c>
      <c r="G894" s="5" t="str">
        <f t="shared" si="39"/>
        <v>Okay</v>
      </c>
      <c r="H894" s="5" t="str">
        <f t="shared" si="40"/>
        <v>Okay</v>
      </c>
      <c r="I894" s="5" t="str">
        <f t="shared" si="41"/>
        <v>Okay</v>
      </c>
    </row>
    <row r="895" spans="1:9" x14ac:dyDescent="0.25">
      <c r="A895" s="4">
        <v>27</v>
      </c>
      <c r="B895" s="4">
        <v>4</v>
      </c>
      <c r="C895" s="4">
        <v>75969</v>
      </c>
      <c r="D895" s="4" t="str">
        <f>IF(OR(A895&lt;$O$3, A895&gt;$P$3), "Outlier", "Okay")</f>
        <v>Okay</v>
      </c>
      <c r="E895" s="4" t="str">
        <f>IF(OR(B895&lt;$O$4, B895&gt;$P$4), "Outlier", "Okay")</f>
        <v>Okay</v>
      </c>
      <c r="F895" s="4" t="str">
        <f>IF(OR(C895&lt;$O$5, C895&gt;$P$5), "Outlier", "Okay")</f>
        <v>Okay</v>
      </c>
      <c r="G895" s="5" t="str">
        <f t="shared" si="39"/>
        <v>Okay</v>
      </c>
      <c r="H895" s="5" t="str">
        <f t="shared" si="40"/>
        <v>Okay</v>
      </c>
      <c r="I895" s="5" t="str">
        <f t="shared" si="41"/>
        <v>Okay</v>
      </c>
    </row>
    <row r="896" spans="1:9" x14ac:dyDescent="0.25">
      <c r="A896" s="4">
        <v>41</v>
      </c>
      <c r="B896" s="4">
        <v>15</v>
      </c>
      <c r="C896" s="4">
        <v>143705</v>
      </c>
      <c r="D896" s="4" t="str">
        <f>IF(OR(A896&lt;$O$3, A896&gt;$P$3), "Outlier", "Okay")</f>
        <v>Okay</v>
      </c>
      <c r="E896" s="4" t="str">
        <f>IF(OR(B896&lt;$O$4, B896&gt;$P$4), "Outlier", "Okay")</f>
        <v>Okay</v>
      </c>
      <c r="F896" s="4" t="str">
        <f>IF(OR(C896&lt;$O$5, C896&gt;$P$5), "Outlier", "Okay")</f>
        <v>Okay</v>
      </c>
      <c r="G896" s="5" t="str">
        <f t="shared" si="39"/>
        <v>Okay</v>
      </c>
      <c r="H896" s="5" t="str">
        <f t="shared" si="40"/>
        <v>Okay</v>
      </c>
      <c r="I896" s="5" t="str">
        <f t="shared" si="41"/>
        <v>Okay</v>
      </c>
    </row>
    <row r="897" spans="1:9" x14ac:dyDescent="0.25">
      <c r="A897" s="4">
        <v>56</v>
      </c>
      <c r="B897" s="4">
        <v>31</v>
      </c>
      <c r="C897" s="4">
        <v>197354</v>
      </c>
      <c r="D897" s="4" t="str">
        <f>IF(OR(A897&lt;$O$3, A897&gt;$P$3), "Outlier", "Okay")</f>
        <v>Okay</v>
      </c>
      <c r="E897" s="4" t="str">
        <f>IF(OR(B897&lt;$O$4, B897&gt;$P$4), "Outlier", "Okay")</f>
        <v>Outlier</v>
      </c>
      <c r="F897" s="4" t="str">
        <f>IF(OR(C897&lt;$O$5, C897&gt;$P$5), "Outlier", "Okay")</f>
        <v>Okay</v>
      </c>
      <c r="G897" s="5" t="str">
        <f t="shared" si="39"/>
        <v>Okay</v>
      </c>
      <c r="H897" s="5" t="str">
        <f t="shared" si="40"/>
        <v>Okay</v>
      </c>
      <c r="I897" s="5" t="str">
        <f t="shared" si="41"/>
        <v>Okay</v>
      </c>
    </row>
    <row r="898" spans="1:9" x14ac:dyDescent="0.25">
      <c r="A898" s="4">
        <v>46</v>
      </c>
      <c r="B898" s="4">
        <v>22</v>
      </c>
      <c r="C898" s="4">
        <v>174324</v>
      </c>
      <c r="D898" s="4" t="str">
        <f>IF(OR(A898&lt;$O$3, A898&gt;$P$3), "Outlier", "Okay")</f>
        <v>Okay</v>
      </c>
      <c r="E898" s="4" t="str">
        <f>IF(OR(B898&lt;$O$4, B898&gt;$P$4), "Outlier", "Okay")</f>
        <v>Okay</v>
      </c>
      <c r="F898" s="4" t="str">
        <f>IF(OR(C898&lt;$O$5, C898&gt;$P$5), "Outlier", "Okay")</f>
        <v>Okay</v>
      </c>
      <c r="G898" s="5" t="str">
        <f t="shared" ref="G898:G961" si="42">IF(B898&gt;A898, "Inconsistent", "Okay")</f>
        <v>Okay</v>
      </c>
      <c r="H898" s="5" t="str">
        <f t="shared" ref="H898:H961" si="43">IF(A898&lt;18, "Inconsistent", "Okay")</f>
        <v>Okay</v>
      </c>
      <c r="I898" s="5" t="str">
        <f t="shared" ref="I898:I961" si="44">IF(B898&lt;0,"Inconsistent", "Okay")</f>
        <v>Okay</v>
      </c>
    </row>
    <row r="899" spans="1:9" x14ac:dyDescent="0.25">
      <c r="A899" s="4">
        <v>32</v>
      </c>
      <c r="B899" s="4">
        <v>8</v>
      </c>
      <c r="C899" s="4">
        <v>123781</v>
      </c>
      <c r="D899" s="4" t="str">
        <f>IF(OR(A899&lt;$O$3, A899&gt;$P$3), "Outlier", "Okay")</f>
        <v>Okay</v>
      </c>
      <c r="E899" s="4" t="str">
        <f>IF(OR(B899&lt;$O$4, B899&gt;$P$4), "Outlier", "Okay")</f>
        <v>Okay</v>
      </c>
      <c r="F899" s="4" t="str">
        <f>IF(OR(C899&lt;$O$5, C899&gt;$P$5), "Outlier", "Okay")</f>
        <v>Okay</v>
      </c>
      <c r="G899" s="5" t="str">
        <f t="shared" si="42"/>
        <v>Okay</v>
      </c>
      <c r="H899" s="5" t="str">
        <f t="shared" si="43"/>
        <v>Okay</v>
      </c>
      <c r="I899" s="5" t="str">
        <f t="shared" si="44"/>
        <v>Okay</v>
      </c>
    </row>
    <row r="900" spans="1:9" x14ac:dyDescent="0.25">
      <c r="A900" s="4">
        <v>38</v>
      </c>
      <c r="B900" s="4">
        <v>12</v>
      </c>
      <c r="C900" s="4">
        <v>141735</v>
      </c>
      <c r="D900" s="4" t="str">
        <f>IF(OR(A900&lt;$O$3, A900&gt;$P$3), "Outlier", "Okay")</f>
        <v>Okay</v>
      </c>
      <c r="E900" s="4" t="str">
        <f>IF(OR(B900&lt;$O$4, B900&gt;$P$4), "Outlier", "Okay")</f>
        <v>Okay</v>
      </c>
      <c r="F900" s="4" t="str">
        <f>IF(OR(C900&lt;$O$5, C900&gt;$P$5), "Outlier", "Okay")</f>
        <v>Okay</v>
      </c>
      <c r="G900" s="5" t="str">
        <f t="shared" si="42"/>
        <v>Okay</v>
      </c>
      <c r="H900" s="5" t="str">
        <f t="shared" si="43"/>
        <v>Okay</v>
      </c>
      <c r="I900" s="5" t="str">
        <f t="shared" si="44"/>
        <v>Okay</v>
      </c>
    </row>
    <row r="901" spans="1:9" x14ac:dyDescent="0.25">
      <c r="A901" s="4">
        <v>52</v>
      </c>
      <c r="B901" s="4">
        <v>28</v>
      </c>
      <c r="C901" s="4">
        <v>187120</v>
      </c>
      <c r="D901" s="4" t="str">
        <f>IF(OR(A901&lt;$O$3, A901&gt;$P$3), "Outlier", "Okay")</f>
        <v>Okay</v>
      </c>
      <c r="E901" s="4" t="str">
        <f>IF(OR(B901&lt;$O$4, B901&gt;$P$4), "Outlier", "Okay")</f>
        <v>Okay</v>
      </c>
      <c r="F901" s="4" t="str">
        <f>IF(OR(C901&lt;$O$5, C901&gt;$P$5), "Outlier", "Okay")</f>
        <v>Okay</v>
      </c>
      <c r="G901" s="5" t="str">
        <f t="shared" si="42"/>
        <v>Okay</v>
      </c>
      <c r="H901" s="5" t="str">
        <f t="shared" si="43"/>
        <v>Okay</v>
      </c>
      <c r="I901" s="5" t="str">
        <f t="shared" si="44"/>
        <v>Okay</v>
      </c>
    </row>
    <row r="902" spans="1:9" x14ac:dyDescent="0.25">
      <c r="A902" s="4">
        <v>24</v>
      </c>
      <c r="B902" s="4">
        <v>1</v>
      </c>
      <c r="C902" s="4">
        <v>61095</v>
      </c>
      <c r="D902" s="4" t="str">
        <f>IF(OR(A902&lt;$O$3, A902&gt;$P$3), "Outlier", "Okay")</f>
        <v>Okay</v>
      </c>
      <c r="E902" s="4" t="str">
        <f>IF(OR(B902&lt;$O$4, B902&gt;$P$4), "Outlier", "Okay")</f>
        <v>Okay</v>
      </c>
      <c r="F902" s="4" t="str">
        <f>IF(OR(C902&lt;$O$5, C902&gt;$P$5), "Outlier", "Okay")</f>
        <v>Okay</v>
      </c>
      <c r="G902" s="5" t="str">
        <f t="shared" si="42"/>
        <v>Okay</v>
      </c>
      <c r="H902" s="5" t="str">
        <f t="shared" si="43"/>
        <v>Okay</v>
      </c>
      <c r="I902" s="5" t="str">
        <f t="shared" si="44"/>
        <v>Okay</v>
      </c>
    </row>
    <row r="903" spans="1:9" x14ac:dyDescent="0.25">
      <c r="A903" s="4">
        <v>49</v>
      </c>
      <c r="B903" s="4">
        <v>22</v>
      </c>
      <c r="C903" s="4">
        <v>179045</v>
      </c>
      <c r="D903" s="4" t="str">
        <f>IF(OR(A903&lt;$O$3, A903&gt;$P$3), "Outlier", "Okay")</f>
        <v>Okay</v>
      </c>
      <c r="E903" s="4" t="str">
        <f>IF(OR(B903&lt;$O$4, B903&gt;$P$4), "Outlier", "Okay")</f>
        <v>Okay</v>
      </c>
      <c r="F903" s="4" t="str">
        <f>IF(OR(C903&lt;$O$5, C903&gt;$P$5), "Outlier", "Okay")</f>
        <v>Okay</v>
      </c>
      <c r="G903" s="5" t="str">
        <f t="shared" si="42"/>
        <v>Okay</v>
      </c>
      <c r="H903" s="5" t="str">
        <f t="shared" si="43"/>
        <v>Okay</v>
      </c>
      <c r="I903" s="5" t="str">
        <f t="shared" si="44"/>
        <v>Okay</v>
      </c>
    </row>
    <row r="904" spans="1:9" x14ac:dyDescent="0.25">
      <c r="A904" s="4">
        <v>35</v>
      </c>
      <c r="B904" s="4">
        <v>10</v>
      </c>
      <c r="C904" s="4">
        <v>130355</v>
      </c>
      <c r="D904" s="4" t="str">
        <f>IF(OR(A904&lt;$O$3, A904&gt;$P$3), "Outlier", "Okay")</f>
        <v>Okay</v>
      </c>
      <c r="E904" s="4" t="str">
        <f>IF(OR(B904&lt;$O$4, B904&gt;$P$4), "Outlier", "Okay")</f>
        <v>Okay</v>
      </c>
      <c r="F904" s="4" t="str">
        <f>IF(OR(C904&lt;$O$5, C904&gt;$P$5), "Outlier", "Okay")</f>
        <v>Okay</v>
      </c>
      <c r="G904" s="5" t="str">
        <f t="shared" si="42"/>
        <v>Okay</v>
      </c>
      <c r="H904" s="5" t="str">
        <f t="shared" si="43"/>
        <v>Okay</v>
      </c>
      <c r="I904" s="5" t="str">
        <f t="shared" si="44"/>
        <v>Okay</v>
      </c>
    </row>
    <row r="905" spans="1:9" x14ac:dyDescent="0.25">
      <c r="A905" s="4">
        <v>31</v>
      </c>
      <c r="B905" s="4">
        <v>7</v>
      </c>
      <c r="C905" s="4">
        <v>103282</v>
      </c>
      <c r="D905" s="4" t="str">
        <f>IF(OR(A905&lt;$O$3, A905&gt;$P$3), "Outlier", "Okay")</f>
        <v>Okay</v>
      </c>
      <c r="E905" s="4" t="str">
        <f>IF(OR(B905&lt;$O$4, B905&gt;$P$4), "Outlier", "Okay")</f>
        <v>Okay</v>
      </c>
      <c r="F905" s="4" t="str">
        <f>IF(OR(C905&lt;$O$5, C905&gt;$P$5), "Outlier", "Okay")</f>
        <v>Okay</v>
      </c>
      <c r="G905" s="5" t="str">
        <f t="shared" si="42"/>
        <v>Okay</v>
      </c>
      <c r="H905" s="5" t="str">
        <f t="shared" si="43"/>
        <v>Okay</v>
      </c>
      <c r="I905" s="5" t="str">
        <f t="shared" si="44"/>
        <v>Okay</v>
      </c>
    </row>
    <row r="906" spans="1:9" x14ac:dyDescent="0.25">
      <c r="A906" s="4">
        <v>44</v>
      </c>
      <c r="B906" s="4">
        <v>18</v>
      </c>
      <c r="C906" s="4">
        <v>157872</v>
      </c>
      <c r="D906" s="4" t="str">
        <f>IF(OR(A906&lt;$O$3, A906&gt;$P$3), "Outlier", "Okay")</f>
        <v>Okay</v>
      </c>
      <c r="E906" s="4" t="str">
        <f>IF(OR(B906&lt;$O$4, B906&gt;$P$4), "Outlier", "Okay")</f>
        <v>Okay</v>
      </c>
      <c r="F906" s="4" t="str">
        <f>IF(OR(C906&lt;$O$5, C906&gt;$P$5), "Outlier", "Okay")</f>
        <v>Okay</v>
      </c>
      <c r="G906" s="5" t="str">
        <f t="shared" si="42"/>
        <v>Okay</v>
      </c>
      <c r="H906" s="5" t="str">
        <f t="shared" si="43"/>
        <v>Okay</v>
      </c>
      <c r="I906" s="5" t="str">
        <f t="shared" si="44"/>
        <v>Okay</v>
      </c>
    </row>
    <row r="907" spans="1:9" x14ac:dyDescent="0.25">
      <c r="A907" s="4">
        <v>33</v>
      </c>
      <c r="B907" s="4">
        <v>10</v>
      </c>
      <c r="C907" s="4">
        <v>117314</v>
      </c>
      <c r="D907" s="4" t="str">
        <f>IF(OR(A907&lt;$O$3, A907&gt;$P$3), "Outlier", "Okay")</f>
        <v>Okay</v>
      </c>
      <c r="E907" s="4" t="str">
        <f>IF(OR(B907&lt;$O$4, B907&gt;$P$4), "Outlier", "Okay")</f>
        <v>Okay</v>
      </c>
      <c r="F907" s="4" t="str">
        <f>IF(OR(C907&lt;$O$5, C907&gt;$P$5), "Outlier", "Okay")</f>
        <v>Okay</v>
      </c>
      <c r="G907" s="5" t="str">
        <f t="shared" si="42"/>
        <v>Okay</v>
      </c>
      <c r="H907" s="5" t="str">
        <f t="shared" si="43"/>
        <v>Okay</v>
      </c>
      <c r="I907" s="5" t="str">
        <f t="shared" si="44"/>
        <v>Okay</v>
      </c>
    </row>
    <row r="908" spans="1:9" x14ac:dyDescent="0.25">
      <c r="A908" s="4">
        <v>54</v>
      </c>
      <c r="B908" s="4">
        <v>30</v>
      </c>
      <c r="C908" s="4">
        <v>186321</v>
      </c>
      <c r="D908" s="4" t="str">
        <f>IF(OR(A908&lt;$O$3, A908&gt;$P$3), "Outlier", "Okay")</f>
        <v>Okay</v>
      </c>
      <c r="E908" s="4" t="str">
        <f>IF(OR(B908&lt;$O$4, B908&gt;$P$4), "Outlier", "Okay")</f>
        <v>Outlier</v>
      </c>
      <c r="F908" s="4" t="str">
        <f>IF(OR(C908&lt;$O$5, C908&gt;$P$5), "Outlier", "Okay")</f>
        <v>Okay</v>
      </c>
      <c r="G908" s="5" t="str">
        <f t="shared" si="42"/>
        <v>Okay</v>
      </c>
      <c r="H908" s="5" t="str">
        <f t="shared" si="43"/>
        <v>Okay</v>
      </c>
      <c r="I908" s="5" t="str">
        <f t="shared" si="44"/>
        <v>Okay</v>
      </c>
    </row>
    <row r="909" spans="1:9" x14ac:dyDescent="0.25">
      <c r="A909" s="4">
        <v>33</v>
      </c>
      <c r="B909" s="4">
        <v>11</v>
      </c>
      <c r="C909" s="4">
        <v>129686</v>
      </c>
      <c r="D909" s="4" t="str">
        <f>IF(OR(A909&lt;$O$3, A909&gt;$P$3), "Outlier", "Okay")</f>
        <v>Okay</v>
      </c>
      <c r="E909" s="4" t="str">
        <f>IF(OR(B909&lt;$O$4, B909&gt;$P$4), "Outlier", "Okay")</f>
        <v>Okay</v>
      </c>
      <c r="F909" s="4" t="str">
        <f>IF(OR(C909&lt;$O$5, C909&gt;$P$5), "Outlier", "Okay")</f>
        <v>Okay</v>
      </c>
      <c r="G909" s="5" t="str">
        <f t="shared" si="42"/>
        <v>Okay</v>
      </c>
      <c r="H909" s="5" t="str">
        <f t="shared" si="43"/>
        <v>Okay</v>
      </c>
      <c r="I909" s="5" t="str">
        <f t="shared" si="44"/>
        <v>Okay</v>
      </c>
    </row>
    <row r="910" spans="1:9" x14ac:dyDescent="0.25">
      <c r="A910" s="4">
        <v>27</v>
      </c>
      <c r="B910" s="4">
        <v>3</v>
      </c>
      <c r="C910" s="4">
        <v>68611</v>
      </c>
      <c r="D910" s="4" t="str">
        <f>IF(OR(A910&lt;$O$3, A910&gt;$P$3), "Outlier", "Okay")</f>
        <v>Okay</v>
      </c>
      <c r="E910" s="4" t="str">
        <f>IF(OR(B910&lt;$O$4, B910&gt;$P$4), "Outlier", "Okay")</f>
        <v>Okay</v>
      </c>
      <c r="F910" s="4" t="str">
        <f>IF(OR(C910&lt;$O$5, C910&gt;$P$5), "Outlier", "Okay")</f>
        <v>Okay</v>
      </c>
      <c r="G910" s="5" t="str">
        <f t="shared" si="42"/>
        <v>Okay</v>
      </c>
      <c r="H910" s="5" t="str">
        <f t="shared" si="43"/>
        <v>Okay</v>
      </c>
      <c r="I910" s="5" t="str">
        <f t="shared" si="44"/>
        <v>Okay</v>
      </c>
    </row>
    <row r="911" spans="1:9" x14ac:dyDescent="0.25">
      <c r="A911" s="4">
        <v>51</v>
      </c>
      <c r="B911" s="4">
        <v>25</v>
      </c>
      <c r="C911" s="4">
        <v>177913</v>
      </c>
      <c r="D911" s="4" t="str">
        <f>IF(OR(A911&lt;$O$3, A911&gt;$P$3), "Outlier", "Okay")</f>
        <v>Okay</v>
      </c>
      <c r="E911" s="4" t="str">
        <f>IF(OR(B911&lt;$O$4, B911&gt;$P$4), "Outlier", "Okay")</f>
        <v>Okay</v>
      </c>
      <c r="F911" s="4" t="str">
        <f>IF(OR(C911&lt;$O$5, C911&gt;$P$5), "Outlier", "Okay")</f>
        <v>Okay</v>
      </c>
      <c r="G911" s="5" t="str">
        <f t="shared" si="42"/>
        <v>Okay</v>
      </c>
      <c r="H911" s="5" t="str">
        <f t="shared" si="43"/>
        <v>Okay</v>
      </c>
      <c r="I911" s="5" t="str">
        <f t="shared" si="44"/>
        <v>Okay</v>
      </c>
    </row>
    <row r="912" spans="1:9" x14ac:dyDescent="0.25">
      <c r="A912" s="4">
        <v>26</v>
      </c>
      <c r="B912" s="4">
        <v>3</v>
      </c>
      <c r="C912" s="4">
        <v>68472</v>
      </c>
      <c r="D912" s="4" t="str">
        <f>IF(OR(A912&lt;$O$3, A912&gt;$P$3), "Outlier", "Okay")</f>
        <v>Okay</v>
      </c>
      <c r="E912" s="4" t="str">
        <f>IF(OR(B912&lt;$O$4, B912&gt;$P$4), "Outlier", "Okay")</f>
        <v>Okay</v>
      </c>
      <c r="F912" s="4" t="str">
        <f>IF(OR(C912&lt;$O$5, C912&gt;$P$5), "Outlier", "Okay")</f>
        <v>Okay</v>
      </c>
      <c r="G912" s="5" t="str">
        <f t="shared" si="42"/>
        <v>Okay</v>
      </c>
      <c r="H912" s="5" t="str">
        <f t="shared" si="43"/>
        <v>Okay</v>
      </c>
      <c r="I912" s="5" t="str">
        <f t="shared" si="44"/>
        <v>Okay</v>
      </c>
    </row>
    <row r="913" spans="1:9" x14ac:dyDescent="0.25">
      <c r="A913" s="4">
        <v>31</v>
      </c>
      <c r="B913" s="4">
        <v>6</v>
      </c>
      <c r="C913" s="4">
        <v>113065</v>
      </c>
      <c r="D913" s="4" t="str">
        <f>IF(OR(A913&lt;$O$3, A913&gt;$P$3), "Outlier", "Okay")</f>
        <v>Okay</v>
      </c>
      <c r="E913" s="4" t="str">
        <f>IF(OR(B913&lt;$O$4, B913&gt;$P$4), "Outlier", "Okay")</f>
        <v>Okay</v>
      </c>
      <c r="F913" s="4" t="str">
        <f>IF(OR(C913&lt;$O$5, C913&gt;$P$5), "Outlier", "Okay")</f>
        <v>Okay</v>
      </c>
      <c r="G913" s="5" t="str">
        <f t="shared" si="42"/>
        <v>Okay</v>
      </c>
      <c r="H913" s="5" t="str">
        <f t="shared" si="43"/>
        <v>Okay</v>
      </c>
      <c r="I913" s="5" t="str">
        <f t="shared" si="44"/>
        <v>Okay</v>
      </c>
    </row>
    <row r="914" spans="1:9" x14ac:dyDescent="0.25">
      <c r="A914" s="4">
        <v>35</v>
      </c>
      <c r="B914" s="4">
        <v>9</v>
      </c>
      <c r="C914" s="4">
        <v>125091</v>
      </c>
      <c r="D914" s="4" t="str">
        <f>IF(OR(A914&lt;$O$3, A914&gt;$P$3), "Outlier", "Okay")</f>
        <v>Okay</v>
      </c>
      <c r="E914" s="4" t="str">
        <f>IF(OR(B914&lt;$O$4, B914&gt;$P$4), "Outlier", "Okay")</f>
        <v>Okay</v>
      </c>
      <c r="F914" s="4" t="str">
        <f>IF(OR(C914&lt;$O$5, C914&gt;$P$5), "Outlier", "Okay")</f>
        <v>Okay</v>
      </c>
      <c r="G914" s="5" t="str">
        <f t="shared" si="42"/>
        <v>Okay</v>
      </c>
      <c r="H914" s="5" t="str">
        <f t="shared" si="43"/>
        <v>Okay</v>
      </c>
      <c r="I914" s="5" t="str">
        <f t="shared" si="44"/>
        <v>Okay</v>
      </c>
    </row>
    <row r="915" spans="1:9" x14ac:dyDescent="0.25">
      <c r="A915" s="4">
        <v>45</v>
      </c>
      <c r="B915" s="4">
        <v>23</v>
      </c>
      <c r="C915" s="4">
        <v>172925</v>
      </c>
      <c r="D915" s="4" t="str">
        <f>IF(OR(A915&lt;$O$3, A915&gt;$P$3), "Outlier", "Okay")</f>
        <v>Okay</v>
      </c>
      <c r="E915" s="4" t="str">
        <f>IF(OR(B915&lt;$O$4, B915&gt;$P$4), "Outlier", "Okay")</f>
        <v>Okay</v>
      </c>
      <c r="F915" s="4" t="str">
        <f>IF(OR(C915&lt;$O$5, C915&gt;$P$5), "Outlier", "Okay")</f>
        <v>Okay</v>
      </c>
      <c r="G915" s="5" t="str">
        <f t="shared" si="42"/>
        <v>Okay</v>
      </c>
      <c r="H915" s="5" t="str">
        <f t="shared" si="43"/>
        <v>Okay</v>
      </c>
      <c r="I915" s="5" t="str">
        <f t="shared" si="44"/>
        <v>Okay</v>
      </c>
    </row>
    <row r="916" spans="1:9" x14ac:dyDescent="0.25">
      <c r="A916" s="4">
        <v>32</v>
      </c>
      <c r="B916" s="4">
        <v>9</v>
      </c>
      <c r="C916" s="4">
        <v>126916</v>
      </c>
      <c r="D916" s="4" t="str">
        <f>IF(OR(A916&lt;$O$3, A916&gt;$P$3), "Outlier", "Okay")</f>
        <v>Okay</v>
      </c>
      <c r="E916" s="4" t="str">
        <f>IF(OR(B916&lt;$O$4, B916&gt;$P$4), "Outlier", "Okay")</f>
        <v>Okay</v>
      </c>
      <c r="F916" s="4" t="str">
        <f>IF(OR(C916&lt;$O$5, C916&gt;$P$5), "Outlier", "Okay")</f>
        <v>Okay</v>
      </c>
      <c r="G916" s="5" t="str">
        <f t="shared" si="42"/>
        <v>Okay</v>
      </c>
      <c r="H916" s="5" t="str">
        <f t="shared" si="43"/>
        <v>Okay</v>
      </c>
      <c r="I916" s="5" t="str">
        <f t="shared" si="44"/>
        <v>Okay</v>
      </c>
    </row>
    <row r="917" spans="1:9" x14ac:dyDescent="0.25">
      <c r="A917" s="4">
        <v>54</v>
      </c>
      <c r="B917" s="4">
        <v>27</v>
      </c>
      <c r="C917" s="4">
        <v>183417</v>
      </c>
      <c r="D917" s="4" t="str">
        <f>IF(OR(A917&lt;$O$3, A917&gt;$P$3), "Outlier", "Okay")</f>
        <v>Okay</v>
      </c>
      <c r="E917" s="4" t="str">
        <f>IF(OR(B917&lt;$O$4, B917&gt;$P$4), "Outlier", "Okay")</f>
        <v>Okay</v>
      </c>
      <c r="F917" s="4" t="str">
        <f>IF(OR(C917&lt;$O$5, C917&gt;$P$5), "Outlier", "Okay")</f>
        <v>Okay</v>
      </c>
      <c r="G917" s="5" t="str">
        <f t="shared" si="42"/>
        <v>Okay</v>
      </c>
      <c r="H917" s="5" t="str">
        <f t="shared" si="43"/>
        <v>Okay</v>
      </c>
      <c r="I917" s="5" t="str">
        <f t="shared" si="44"/>
        <v>Okay</v>
      </c>
    </row>
    <row r="918" spans="1:9" x14ac:dyDescent="0.25">
      <c r="A918" s="4">
        <v>26</v>
      </c>
      <c r="B918" s="4">
        <v>4</v>
      </c>
      <c r="C918" s="4">
        <v>76898</v>
      </c>
      <c r="D918" s="4" t="str">
        <f>IF(OR(A918&lt;$O$3, A918&gt;$P$3), "Outlier", "Okay")</f>
        <v>Okay</v>
      </c>
      <c r="E918" s="4" t="str">
        <f>IF(OR(B918&lt;$O$4, B918&gt;$P$4), "Outlier", "Okay")</f>
        <v>Okay</v>
      </c>
      <c r="F918" s="4" t="str">
        <f>IF(OR(C918&lt;$O$5, C918&gt;$P$5), "Outlier", "Okay")</f>
        <v>Okay</v>
      </c>
      <c r="G918" s="5" t="str">
        <f t="shared" si="42"/>
        <v>Okay</v>
      </c>
      <c r="H918" s="5" t="str">
        <f t="shared" si="43"/>
        <v>Okay</v>
      </c>
      <c r="I918" s="5" t="str">
        <f t="shared" si="44"/>
        <v>Okay</v>
      </c>
    </row>
    <row r="919" spans="1:9" x14ac:dyDescent="0.25">
      <c r="A919" s="4">
        <v>23</v>
      </c>
      <c r="B919" s="4">
        <v>1</v>
      </c>
      <c r="C919" s="4">
        <v>579</v>
      </c>
      <c r="D919" s="4" t="str">
        <f>IF(OR(A919&lt;$O$3, A919&gt;$P$3), "Outlier", "Okay")</f>
        <v>Okay</v>
      </c>
      <c r="E919" s="4" t="str">
        <f>IF(OR(B919&lt;$O$4, B919&gt;$P$4), "Outlier", "Okay")</f>
        <v>Okay</v>
      </c>
      <c r="F919" s="4" t="str">
        <f>IF(OR(C919&lt;$O$5, C919&gt;$P$5), "Outlier", "Okay")</f>
        <v>Okay</v>
      </c>
      <c r="G919" s="5" t="str">
        <f t="shared" si="42"/>
        <v>Okay</v>
      </c>
      <c r="H919" s="5" t="str">
        <f t="shared" si="43"/>
        <v>Okay</v>
      </c>
      <c r="I919" s="5" t="str">
        <f t="shared" si="44"/>
        <v>Okay</v>
      </c>
    </row>
    <row r="920" spans="1:9" x14ac:dyDescent="0.25">
      <c r="A920" s="4">
        <v>26</v>
      </c>
      <c r="B920" s="4">
        <v>2</v>
      </c>
      <c r="C920" s="4">
        <v>65000</v>
      </c>
      <c r="D920" s="4" t="str">
        <f>IF(OR(A920&lt;$O$3, A920&gt;$P$3), "Outlier", "Okay")</f>
        <v>Okay</v>
      </c>
      <c r="E920" s="4" t="str">
        <f>IF(OR(B920&lt;$O$4, B920&gt;$P$4), "Outlier", "Okay")</f>
        <v>Okay</v>
      </c>
      <c r="F920" s="4" t="str">
        <f>IF(OR(C920&lt;$O$5, C920&gt;$P$5), "Outlier", "Okay")</f>
        <v>Okay</v>
      </c>
      <c r="G920" s="5" t="str">
        <f t="shared" si="42"/>
        <v>Okay</v>
      </c>
      <c r="H920" s="5" t="str">
        <f t="shared" si="43"/>
        <v>Okay</v>
      </c>
      <c r="I920" s="5" t="str">
        <f t="shared" si="44"/>
        <v>Okay</v>
      </c>
    </row>
    <row r="921" spans="1:9" x14ac:dyDescent="0.25">
      <c r="A921" s="4">
        <v>33</v>
      </c>
      <c r="B921" s="4">
        <v>8</v>
      </c>
      <c r="C921" s="4">
        <v>120000</v>
      </c>
      <c r="D921" s="4" t="str">
        <f>IF(OR(A921&lt;$O$3, A921&gt;$P$3), "Outlier", "Okay")</f>
        <v>Okay</v>
      </c>
      <c r="E921" s="4" t="str">
        <f>IF(OR(B921&lt;$O$4, B921&gt;$P$4), "Outlier", "Okay")</f>
        <v>Okay</v>
      </c>
      <c r="F921" s="4" t="str">
        <f>IF(OR(C921&lt;$O$5, C921&gt;$P$5), "Outlier", "Okay")</f>
        <v>Okay</v>
      </c>
      <c r="G921" s="5" t="str">
        <f t="shared" si="42"/>
        <v>Okay</v>
      </c>
      <c r="H921" s="5" t="str">
        <f t="shared" si="43"/>
        <v>Okay</v>
      </c>
      <c r="I921" s="5" t="str">
        <f t="shared" si="44"/>
        <v>Okay</v>
      </c>
    </row>
    <row r="922" spans="1:9" x14ac:dyDescent="0.25">
      <c r="A922" s="4">
        <v>29</v>
      </c>
      <c r="B922" s="4">
        <v>4</v>
      </c>
      <c r="C922" s="4">
        <v>90000</v>
      </c>
      <c r="D922" s="4" t="str">
        <f>IF(OR(A922&lt;$O$3, A922&gt;$P$3), "Outlier", "Okay")</f>
        <v>Okay</v>
      </c>
      <c r="E922" s="4" t="str">
        <f>IF(OR(B922&lt;$O$4, B922&gt;$P$4), "Outlier", "Okay")</f>
        <v>Okay</v>
      </c>
      <c r="F922" s="4" t="str">
        <f>IF(OR(C922&lt;$O$5, C922&gt;$P$5), "Outlier", "Okay")</f>
        <v>Okay</v>
      </c>
      <c r="G922" s="5" t="str">
        <f t="shared" si="42"/>
        <v>Okay</v>
      </c>
      <c r="H922" s="5" t="str">
        <f t="shared" si="43"/>
        <v>Okay</v>
      </c>
      <c r="I922" s="5" t="str">
        <f t="shared" si="44"/>
        <v>Okay</v>
      </c>
    </row>
    <row r="923" spans="1:9" x14ac:dyDescent="0.25">
      <c r="A923" s="4">
        <v>41</v>
      </c>
      <c r="B923" s="4">
        <v>15</v>
      </c>
      <c r="C923" s="4">
        <v>190000</v>
      </c>
      <c r="D923" s="4" t="str">
        <f>IF(OR(A923&lt;$O$3, A923&gt;$P$3), "Outlier", "Okay")</f>
        <v>Okay</v>
      </c>
      <c r="E923" s="4" t="str">
        <f>IF(OR(B923&lt;$O$4, B923&gt;$P$4), "Outlier", "Okay")</f>
        <v>Okay</v>
      </c>
      <c r="F923" s="4" t="str">
        <f>IF(OR(C923&lt;$O$5, C923&gt;$P$5), "Outlier", "Okay")</f>
        <v>Okay</v>
      </c>
      <c r="G923" s="5" t="str">
        <f t="shared" si="42"/>
        <v>Okay</v>
      </c>
      <c r="H923" s="5" t="str">
        <f t="shared" si="43"/>
        <v>Okay</v>
      </c>
      <c r="I923" s="5" t="str">
        <f t="shared" si="44"/>
        <v>Okay</v>
      </c>
    </row>
    <row r="924" spans="1:9" x14ac:dyDescent="0.25">
      <c r="A924" s="4">
        <v>35</v>
      </c>
      <c r="B924" s="4">
        <v>9</v>
      </c>
      <c r="C924" s="4">
        <v>140000</v>
      </c>
      <c r="D924" s="4" t="str">
        <f>IF(OR(A924&lt;$O$3, A924&gt;$P$3), "Outlier", "Okay")</f>
        <v>Okay</v>
      </c>
      <c r="E924" s="4" t="str">
        <f>IF(OR(B924&lt;$O$4, B924&gt;$P$4), "Outlier", "Okay")</f>
        <v>Okay</v>
      </c>
      <c r="F924" s="4" t="str">
        <f>IF(OR(C924&lt;$O$5, C924&gt;$P$5), "Outlier", "Okay")</f>
        <v>Okay</v>
      </c>
      <c r="G924" s="5" t="str">
        <f t="shared" si="42"/>
        <v>Okay</v>
      </c>
      <c r="H924" s="5" t="str">
        <f t="shared" si="43"/>
        <v>Okay</v>
      </c>
      <c r="I924" s="5" t="str">
        <f t="shared" si="44"/>
        <v>Okay</v>
      </c>
    </row>
    <row r="925" spans="1:9" x14ac:dyDescent="0.25">
      <c r="A925" s="4">
        <v>28</v>
      </c>
      <c r="B925" s="4">
        <v>3</v>
      </c>
      <c r="C925" s="4">
        <v>75000</v>
      </c>
      <c r="D925" s="4" t="str">
        <f>IF(OR(A925&lt;$O$3, A925&gt;$P$3), "Outlier", "Okay")</f>
        <v>Okay</v>
      </c>
      <c r="E925" s="4" t="str">
        <f>IF(OR(B925&lt;$O$4, B925&gt;$P$4), "Outlier", "Okay")</f>
        <v>Okay</v>
      </c>
      <c r="F925" s="4" t="str">
        <f>IF(OR(C925&lt;$O$5, C925&gt;$P$5), "Outlier", "Okay")</f>
        <v>Okay</v>
      </c>
      <c r="G925" s="5" t="str">
        <f t="shared" si="42"/>
        <v>Okay</v>
      </c>
      <c r="H925" s="5" t="str">
        <f t="shared" si="43"/>
        <v>Okay</v>
      </c>
      <c r="I925" s="5" t="str">
        <f t="shared" si="44"/>
        <v>Okay</v>
      </c>
    </row>
    <row r="926" spans="1:9" x14ac:dyDescent="0.25">
      <c r="A926" s="4">
        <v>37</v>
      </c>
      <c r="B926" s="4">
        <v>11</v>
      </c>
      <c r="C926" s="4">
        <v>160000</v>
      </c>
      <c r="D926" s="4" t="str">
        <f>IF(OR(A926&lt;$O$3, A926&gt;$P$3), "Outlier", "Okay")</f>
        <v>Okay</v>
      </c>
      <c r="E926" s="4" t="str">
        <f>IF(OR(B926&lt;$O$4, B926&gt;$P$4), "Outlier", "Okay")</f>
        <v>Okay</v>
      </c>
      <c r="F926" s="4" t="str">
        <f>IF(OR(C926&lt;$O$5, C926&gt;$P$5), "Outlier", "Okay")</f>
        <v>Okay</v>
      </c>
      <c r="G926" s="5" t="str">
        <f t="shared" si="42"/>
        <v>Okay</v>
      </c>
      <c r="H926" s="5" t="str">
        <f t="shared" si="43"/>
        <v>Okay</v>
      </c>
      <c r="I926" s="5" t="str">
        <f t="shared" si="44"/>
        <v>Okay</v>
      </c>
    </row>
    <row r="927" spans="1:9" x14ac:dyDescent="0.25">
      <c r="A927" s="4">
        <v>33</v>
      </c>
      <c r="B927" s="4">
        <v>8</v>
      </c>
      <c r="C927" s="4">
        <v>130000</v>
      </c>
      <c r="D927" s="4" t="str">
        <f>IF(OR(A927&lt;$O$3, A927&gt;$P$3), "Outlier", "Okay")</f>
        <v>Okay</v>
      </c>
      <c r="E927" s="4" t="str">
        <f>IF(OR(B927&lt;$O$4, B927&gt;$P$4), "Outlier", "Okay")</f>
        <v>Okay</v>
      </c>
      <c r="F927" s="4" t="str">
        <f>IF(OR(C927&lt;$O$5, C927&gt;$P$5), "Outlier", "Okay")</f>
        <v>Okay</v>
      </c>
      <c r="G927" s="5" t="str">
        <f t="shared" si="42"/>
        <v>Okay</v>
      </c>
      <c r="H927" s="5" t="str">
        <f t="shared" si="43"/>
        <v>Okay</v>
      </c>
      <c r="I927" s="5" t="str">
        <f t="shared" si="44"/>
        <v>Okay</v>
      </c>
    </row>
    <row r="928" spans="1:9" x14ac:dyDescent="0.25">
      <c r="A928" s="4">
        <v>24</v>
      </c>
      <c r="B928" s="4">
        <v>2</v>
      </c>
      <c r="C928" s="4">
        <v>60000</v>
      </c>
      <c r="D928" s="4" t="str">
        <f>IF(OR(A928&lt;$O$3, A928&gt;$P$3), "Outlier", "Okay")</f>
        <v>Okay</v>
      </c>
      <c r="E928" s="4" t="str">
        <f>IF(OR(B928&lt;$O$4, B928&gt;$P$4), "Outlier", "Okay")</f>
        <v>Okay</v>
      </c>
      <c r="F928" s="4" t="str">
        <f>IF(OR(C928&lt;$O$5, C928&gt;$P$5), "Outlier", "Okay")</f>
        <v>Okay</v>
      </c>
      <c r="G928" s="5" t="str">
        <f t="shared" si="42"/>
        <v>Okay</v>
      </c>
      <c r="H928" s="5" t="str">
        <f t="shared" si="43"/>
        <v>Okay</v>
      </c>
      <c r="I928" s="5" t="str">
        <f t="shared" si="44"/>
        <v>Okay</v>
      </c>
    </row>
    <row r="929" spans="1:9" x14ac:dyDescent="0.25">
      <c r="A929" s="4">
        <v>46</v>
      </c>
      <c r="B929" s="4">
        <v>20</v>
      </c>
      <c r="C929" s="4">
        <v>220000</v>
      </c>
      <c r="D929" s="4" t="str">
        <f>IF(OR(A929&lt;$O$3, A929&gt;$P$3), "Outlier", "Okay")</f>
        <v>Okay</v>
      </c>
      <c r="E929" s="4" t="str">
        <f>IF(OR(B929&lt;$O$4, B929&gt;$P$4), "Outlier", "Okay")</f>
        <v>Okay</v>
      </c>
      <c r="F929" s="4" t="str">
        <f>IF(OR(C929&lt;$O$5, C929&gt;$P$5), "Outlier", "Okay")</f>
        <v>Okay</v>
      </c>
      <c r="G929" s="5" t="str">
        <f t="shared" si="42"/>
        <v>Okay</v>
      </c>
      <c r="H929" s="5" t="str">
        <f t="shared" si="43"/>
        <v>Okay</v>
      </c>
      <c r="I929" s="5" t="str">
        <f t="shared" si="44"/>
        <v>Okay</v>
      </c>
    </row>
    <row r="930" spans="1:9" x14ac:dyDescent="0.25">
      <c r="A930" s="4">
        <v>29</v>
      </c>
      <c r="B930" s="4">
        <v>5</v>
      </c>
      <c r="C930" s="4">
        <v>80000</v>
      </c>
      <c r="D930" s="4" t="str">
        <f>IF(OR(A930&lt;$O$3, A930&gt;$P$3), "Outlier", "Okay")</f>
        <v>Okay</v>
      </c>
      <c r="E930" s="4" t="str">
        <f>IF(OR(B930&lt;$O$4, B930&gt;$P$4), "Outlier", "Okay")</f>
        <v>Okay</v>
      </c>
      <c r="F930" s="4" t="str">
        <f>IF(OR(C930&lt;$O$5, C930&gt;$P$5), "Outlier", "Okay")</f>
        <v>Okay</v>
      </c>
      <c r="G930" s="5" t="str">
        <f t="shared" si="42"/>
        <v>Okay</v>
      </c>
      <c r="H930" s="5" t="str">
        <f t="shared" si="43"/>
        <v>Okay</v>
      </c>
      <c r="I930" s="5" t="str">
        <f t="shared" si="44"/>
        <v>Okay</v>
      </c>
    </row>
    <row r="931" spans="1:9" x14ac:dyDescent="0.25">
      <c r="A931" s="4">
        <v>31</v>
      </c>
      <c r="B931" s="4">
        <v>7</v>
      </c>
      <c r="C931" s="4">
        <v>130000</v>
      </c>
      <c r="D931" s="4" t="str">
        <f>IF(OR(A931&lt;$O$3, A931&gt;$P$3), "Outlier", "Okay")</f>
        <v>Okay</v>
      </c>
      <c r="E931" s="4" t="str">
        <f>IF(OR(B931&lt;$O$4, B931&gt;$P$4), "Outlier", "Okay")</f>
        <v>Okay</v>
      </c>
      <c r="F931" s="4" t="str">
        <f>IF(OR(C931&lt;$O$5, C931&gt;$P$5), "Outlier", "Okay")</f>
        <v>Okay</v>
      </c>
      <c r="G931" s="5" t="str">
        <f t="shared" si="42"/>
        <v>Okay</v>
      </c>
      <c r="H931" s="5" t="str">
        <f t="shared" si="43"/>
        <v>Okay</v>
      </c>
      <c r="I931" s="5" t="str">
        <f t="shared" si="44"/>
        <v>Okay</v>
      </c>
    </row>
    <row r="932" spans="1:9" x14ac:dyDescent="0.25">
      <c r="A932" s="4">
        <v>27</v>
      </c>
      <c r="B932" s="4">
        <v>3</v>
      </c>
      <c r="C932" s="4">
        <v>65000</v>
      </c>
      <c r="D932" s="4" t="str">
        <f>IF(OR(A932&lt;$O$3, A932&gt;$P$3), "Outlier", "Okay")</f>
        <v>Okay</v>
      </c>
      <c r="E932" s="4" t="str">
        <f>IF(OR(B932&lt;$O$4, B932&gt;$P$4), "Outlier", "Okay")</f>
        <v>Okay</v>
      </c>
      <c r="F932" s="4" t="str">
        <f>IF(OR(C932&lt;$O$5, C932&gt;$P$5), "Outlier", "Okay")</f>
        <v>Okay</v>
      </c>
      <c r="G932" s="5" t="str">
        <f t="shared" si="42"/>
        <v>Okay</v>
      </c>
      <c r="H932" s="5" t="str">
        <f t="shared" si="43"/>
        <v>Okay</v>
      </c>
      <c r="I932" s="5" t="str">
        <f t="shared" si="44"/>
        <v>Okay</v>
      </c>
    </row>
    <row r="933" spans="1:9" x14ac:dyDescent="0.25">
      <c r="A933" s="4">
        <v>38</v>
      </c>
      <c r="B933" s="4">
        <v>13</v>
      </c>
      <c r="C933" s="4">
        <v>170000</v>
      </c>
      <c r="D933" s="4" t="str">
        <f>IF(OR(A933&lt;$O$3, A933&gt;$P$3), "Outlier", "Okay")</f>
        <v>Okay</v>
      </c>
      <c r="E933" s="4" t="str">
        <f>IF(OR(B933&lt;$O$4, B933&gt;$P$4), "Outlier", "Okay")</f>
        <v>Okay</v>
      </c>
      <c r="F933" s="4" t="str">
        <f>IF(OR(C933&lt;$O$5, C933&gt;$P$5), "Outlier", "Okay")</f>
        <v>Okay</v>
      </c>
      <c r="G933" s="5" t="str">
        <f t="shared" si="42"/>
        <v>Okay</v>
      </c>
      <c r="H933" s="5" t="str">
        <f t="shared" si="43"/>
        <v>Okay</v>
      </c>
      <c r="I933" s="5" t="str">
        <f t="shared" si="44"/>
        <v>Okay</v>
      </c>
    </row>
    <row r="934" spans="1:9" x14ac:dyDescent="0.25">
      <c r="A934" s="4">
        <v>30</v>
      </c>
      <c r="B934" s="4">
        <v>6</v>
      </c>
      <c r="C934" s="4">
        <v>110000</v>
      </c>
      <c r="D934" s="4" t="str">
        <f>IF(OR(A934&lt;$O$3, A934&gt;$P$3), "Outlier", "Okay")</f>
        <v>Okay</v>
      </c>
      <c r="E934" s="4" t="str">
        <f>IF(OR(B934&lt;$O$4, B934&gt;$P$4), "Outlier", "Okay")</f>
        <v>Okay</v>
      </c>
      <c r="F934" s="4" t="str">
        <f>IF(OR(C934&lt;$O$5, C934&gt;$P$5), "Outlier", "Okay")</f>
        <v>Okay</v>
      </c>
      <c r="G934" s="5" t="str">
        <f t="shared" si="42"/>
        <v>Okay</v>
      </c>
      <c r="H934" s="5" t="str">
        <f t="shared" si="43"/>
        <v>Okay</v>
      </c>
      <c r="I934" s="5" t="str">
        <f t="shared" si="44"/>
        <v>Okay</v>
      </c>
    </row>
    <row r="935" spans="1:9" x14ac:dyDescent="0.25">
      <c r="A935" s="4">
        <v>25</v>
      </c>
      <c r="B935" s="4">
        <v>2</v>
      </c>
      <c r="C935" s="4">
        <v>50000</v>
      </c>
      <c r="D935" s="4" t="str">
        <f>IF(OR(A935&lt;$O$3, A935&gt;$P$3), "Outlier", "Okay")</f>
        <v>Okay</v>
      </c>
      <c r="E935" s="4" t="str">
        <f>IF(OR(B935&lt;$O$4, B935&gt;$P$4), "Outlier", "Okay")</f>
        <v>Okay</v>
      </c>
      <c r="F935" s="4" t="str">
        <f>IF(OR(C935&lt;$O$5, C935&gt;$P$5), "Outlier", "Okay")</f>
        <v>Okay</v>
      </c>
      <c r="G935" s="5" t="str">
        <f t="shared" si="42"/>
        <v>Okay</v>
      </c>
      <c r="H935" s="5" t="str">
        <f t="shared" si="43"/>
        <v>Okay</v>
      </c>
      <c r="I935" s="5" t="str">
        <f t="shared" si="44"/>
        <v>Okay</v>
      </c>
    </row>
    <row r="936" spans="1:9" x14ac:dyDescent="0.25">
      <c r="A936" s="4">
        <v>44</v>
      </c>
      <c r="B936" s="4">
        <v>18</v>
      </c>
      <c r="C936" s="4">
        <v>210000</v>
      </c>
      <c r="D936" s="4" t="str">
        <f>IF(OR(A936&lt;$O$3, A936&gt;$P$3), "Outlier", "Okay")</f>
        <v>Okay</v>
      </c>
      <c r="E936" s="4" t="str">
        <f>IF(OR(B936&lt;$O$4, B936&gt;$P$4), "Outlier", "Okay")</f>
        <v>Okay</v>
      </c>
      <c r="F936" s="4" t="str">
        <f>IF(OR(C936&lt;$O$5, C936&gt;$P$5), "Outlier", "Okay")</f>
        <v>Okay</v>
      </c>
      <c r="G936" s="5" t="str">
        <f t="shared" si="42"/>
        <v>Okay</v>
      </c>
      <c r="H936" s="5" t="str">
        <f t="shared" si="43"/>
        <v>Okay</v>
      </c>
      <c r="I936" s="5" t="str">
        <f t="shared" si="44"/>
        <v>Okay</v>
      </c>
    </row>
    <row r="937" spans="1:9" x14ac:dyDescent="0.25">
      <c r="A937" s="4">
        <v>33</v>
      </c>
      <c r="B937" s="4">
        <v>8</v>
      </c>
      <c r="C937" s="4">
        <v>100000</v>
      </c>
      <c r="D937" s="4" t="str">
        <f>IF(OR(A937&lt;$O$3, A937&gt;$P$3), "Outlier", "Okay")</f>
        <v>Okay</v>
      </c>
      <c r="E937" s="4" t="str">
        <f>IF(OR(B937&lt;$O$4, B937&gt;$P$4), "Outlier", "Okay")</f>
        <v>Okay</v>
      </c>
      <c r="F937" s="4" t="str">
        <f>IF(OR(C937&lt;$O$5, C937&gt;$P$5), "Outlier", "Okay")</f>
        <v>Okay</v>
      </c>
      <c r="G937" s="5" t="str">
        <f t="shared" si="42"/>
        <v>Okay</v>
      </c>
      <c r="H937" s="5" t="str">
        <f t="shared" si="43"/>
        <v>Okay</v>
      </c>
      <c r="I937" s="5" t="str">
        <f t="shared" si="44"/>
        <v>Okay</v>
      </c>
    </row>
    <row r="938" spans="1:9" x14ac:dyDescent="0.25">
      <c r="A938" s="4">
        <v>22</v>
      </c>
      <c r="B938" s="4">
        <v>1</v>
      </c>
      <c r="C938" s="4">
        <v>50000</v>
      </c>
      <c r="D938" s="4" t="str">
        <f>IF(OR(A938&lt;$O$3, A938&gt;$P$3), "Outlier", "Okay")</f>
        <v>Okay</v>
      </c>
      <c r="E938" s="4" t="str">
        <f>IF(OR(B938&lt;$O$4, B938&gt;$P$4), "Outlier", "Okay")</f>
        <v>Okay</v>
      </c>
      <c r="F938" s="4" t="str">
        <f>IF(OR(C938&lt;$O$5, C938&gt;$P$5), "Outlier", "Okay")</f>
        <v>Okay</v>
      </c>
      <c r="G938" s="5" t="str">
        <f t="shared" si="42"/>
        <v>Okay</v>
      </c>
      <c r="H938" s="5" t="str">
        <f t="shared" si="43"/>
        <v>Okay</v>
      </c>
      <c r="I938" s="5" t="str">
        <f t="shared" si="44"/>
        <v>Okay</v>
      </c>
    </row>
    <row r="939" spans="1:9" x14ac:dyDescent="0.25">
      <c r="A939" s="4">
        <v>36</v>
      </c>
      <c r="B939" s="4">
        <v>10</v>
      </c>
      <c r="C939" s="4">
        <v>160000</v>
      </c>
      <c r="D939" s="4" t="str">
        <f>IF(OR(A939&lt;$O$3, A939&gt;$P$3), "Outlier", "Okay")</f>
        <v>Okay</v>
      </c>
      <c r="E939" s="4" t="str">
        <f>IF(OR(B939&lt;$O$4, B939&gt;$P$4), "Outlier", "Okay")</f>
        <v>Okay</v>
      </c>
      <c r="F939" s="4" t="str">
        <f>IF(OR(C939&lt;$O$5, C939&gt;$P$5), "Outlier", "Okay")</f>
        <v>Okay</v>
      </c>
      <c r="G939" s="5" t="str">
        <f t="shared" si="42"/>
        <v>Okay</v>
      </c>
      <c r="H939" s="5" t="str">
        <f t="shared" si="43"/>
        <v>Okay</v>
      </c>
      <c r="I939" s="5" t="str">
        <f t="shared" si="44"/>
        <v>Okay</v>
      </c>
    </row>
    <row r="940" spans="1:9" x14ac:dyDescent="0.25">
      <c r="A940" s="4">
        <v>28</v>
      </c>
      <c r="B940" s="4">
        <v>4</v>
      </c>
      <c r="C940" s="4">
        <v>70000</v>
      </c>
      <c r="D940" s="4" t="str">
        <f>IF(OR(A940&lt;$O$3, A940&gt;$P$3), "Outlier", "Okay")</f>
        <v>Okay</v>
      </c>
      <c r="E940" s="4" t="str">
        <f>IF(OR(B940&lt;$O$4, B940&gt;$P$4), "Outlier", "Okay")</f>
        <v>Okay</v>
      </c>
      <c r="F940" s="4" t="str">
        <f>IF(OR(C940&lt;$O$5, C940&gt;$P$5), "Outlier", "Okay")</f>
        <v>Okay</v>
      </c>
      <c r="G940" s="5" t="str">
        <f t="shared" si="42"/>
        <v>Okay</v>
      </c>
      <c r="H940" s="5" t="str">
        <f t="shared" si="43"/>
        <v>Okay</v>
      </c>
      <c r="I940" s="5" t="str">
        <f t="shared" si="44"/>
        <v>Okay</v>
      </c>
    </row>
    <row r="941" spans="1:9" x14ac:dyDescent="0.25">
      <c r="A941" s="4">
        <v>41</v>
      </c>
      <c r="B941" s="4">
        <v>16</v>
      </c>
      <c r="C941" s="4">
        <v>190000</v>
      </c>
      <c r="D941" s="4" t="str">
        <f>IF(OR(A941&lt;$O$3, A941&gt;$P$3), "Outlier", "Okay")</f>
        <v>Okay</v>
      </c>
      <c r="E941" s="4" t="str">
        <f>IF(OR(B941&lt;$O$4, B941&gt;$P$4), "Outlier", "Okay")</f>
        <v>Okay</v>
      </c>
      <c r="F941" s="4" t="str">
        <f>IF(OR(C941&lt;$O$5, C941&gt;$P$5), "Outlier", "Okay")</f>
        <v>Okay</v>
      </c>
      <c r="G941" s="5" t="str">
        <f t="shared" si="42"/>
        <v>Okay</v>
      </c>
      <c r="H941" s="5" t="str">
        <f t="shared" si="43"/>
        <v>Okay</v>
      </c>
      <c r="I941" s="5" t="str">
        <f t="shared" si="44"/>
        <v>Okay</v>
      </c>
    </row>
    <row r="942" spans="1:9" x14ac:dyDescent="0.25">
      <c r="A942" s="4">
        <v>34</v>
      </c>
      <c r="B942" s="4">
        <v>9</v>
      </c>
      <c r="C942" s="4">
        <v>140000</v>
      </c>
      <c r="D942" s="4" t="str">
        <f>IF(OR(A942&lt;$O$3, A942&gt;$P$3), "Outlier", "Okay")</f>
        <v>Okay</v>
      </c>
      <c r="E942" s="4" t="str">
        <f>IF(OR(B942&lt;$O$4, B942&gt;$P$4), "Outlier", "Okay")</f>
        <v>Okay</v>
      </c>
      <c r="F942" s="4" t="str">
        <f>IF(OR(C942&lt;$O$5, C942&gt;$P$5), "Outlier", "Okay")</f>
        <v>Okay</v>
      </c>
      <c r="G942" s="5" t="str">
        <f t="shared" si="42"/>
        <v>Okay</v>
      </c>
      <c r="H942" s="5" t="str">
        <f t="shared" si="43"/>
        <v>Okay</v>
      </c>
      <c r="I942" s="5" t="str">
        <f t="shared" si="44"/>
        <v>Okay</v>
      </c>
    </row>
    <row r="943" spans="1:9" x14ac:dyDescent="0.25">
      <c r="A943" s="4">
        <v>23</v>
      </c>
      <c r="B943" s="4">
        <v>1</v>
      </c>
      <c r="C943" s="4">
        <v>45000</v>
      </c>
      <c r="D943" s="4" t="str">
        <f>IF(OR(A943&lt;$O$3, A943&gt;$P$3), "Outlier", "Okay")</f>
        <v>Okay</v>
      </c>
      <c r="E943" s="4" t="str">
        <f>IF(OR(B943&lt;$O$4, B943&gt;$P$4), "Outlier", "Okay")</f>
        <v>Okay</v>
      </c>
      <c r="F943" s="4" t="str">
        <f>IF(OR(C943&lt;$O$5, C943&gt;$P$5), "Outlier", "Okay")</f>
        <v>Okay</v>
      </c>
      <c r="G943" s="5" t="str">
        <f t="shared" si="42"/>
        <v>Okay</v>
      </c>
      <c r="H943" s="5" t="str">
        <f t="shared" si="43"/>
        <v>Okay</v>
      </c>
      <c r="I943" s="5" t="str">
        <f t="shared" si="44"/>
        <v>Okay</v>
      </c>
    </row>
    <row r="944" spans="1:9" x14ac:dyDescent="0.25">
      <c r="A944" s="4">
        <v>32</v>
      </c>
      <c r="B944" s="4">
        <v>7</v>
      </c>
      <c r="C944" s="4">
        <v>120000</v>
      </c>
      <c r="D944" s="4" t="str">
        <f>IF(OR(A944&lt;$O$3, A944&gt;$P$3), "Outlier", "Okay")</f>
        <v>Okay</v>
      </c>
      <c r="E944" s="4" t="str">
        <f>IF(OR(B944&lt;$O$4, B944&gt;$P$4), "Outlier", "Okay")</f>
        <v>Okay</v>
      </c>
      <c r="F944" s="4" t="str">
        <f>IF(OR(C944&lt;$O$5, C944&gt;$P$5), "Outlier", "Okay")</f>
        <v>Okay</v>
      </c>
      <c r="G944" s="5" t="str">
        <f t="shared" si="42"/>
        <v>Okay</v>
      </c>
      <c r="H944" s="5" t="str">
        <f t="shared" si="43"/>
        <v>Okay</v>
      </c>
      <c r="I944" s="5" t="str">
        <f t="shared" si="44"/>
        <v>Okay</v>
      </c>
    </row>
    <row r="945" spans="1:9" x14ac:dyDescent="0.25">
      <c r="A945" s="4">
        <v>25</v>
      </c>
      <c r="B945" s="4">
        <v>2</v>
      </c>
      <c r="C945" s="4">
        <v>60000</v>
      </c>
      <c r="D945" s="4" t="str">
        <f>IF(OR(A945&lt;$O$3, A945&gt;$P$3), "Outlier", "Okay")</f>
        <v>Okay</v>
      </c>
      <c r="E945" s="4" t="str">
        <f>IF(OR(B945&lt;$O$4, B945&gt;$P$4), "Outlier", "Okay")</f>
        <v>Okay</v>
      </c>
      <c r="F945" s="4" t="str">
        <f>IF(OR(C945&lt;$O$5, C945&gt;$P$5), "Outlier", "Okay")</f>
        <v>Okay</v>
      </c>
      <c r="G945" s="5" t="str">
        <f t="shared" si="42"/>
        <v>Okay</v>
      </c>
      <c r="H945" s="5" t="str">
        <f t="shared" si="43"/>
        <v>Okay</v>
      </c>
      <c r="I945" s="5" t="str">
        <f t="shared" si="44"/>
        <v>Okay</v>
      </c>
    </row>
    <row r="946" spans="1:9" x14ac:dyDescent="0.25">
      <c r="A946" s="4">
        <v>37</v>
      </c>
      <c r="B946" s="4">
        <v>11</v>
      </c>
      <c r="C946" s="4">
        <v>150000</v>
      </c>
      <c r="D946" s="4" t="str">
        <f>IF(OR(A946&lt;$O$3, A946&gt;$P$3), "Outlier", "Okay")</f>
        <v>Okay</v>
      </c>
      <c r="E946" s="4" t="str">
        <f>IF(OR(B946&lt;$O$4, B946&gt;$P$4), "Outlier", "Okay")</f>
        <v>Okay</v>
      </c>
      <c r="F946" s="4" t="str">
        <f>IF(OR(C946&lt;$O$5, C946&gt;$P$5), "Outlier", "Okay")</f>
        <v>Okay</v>
      </c>
      <c r="G946" s="5" t="str">
        <f t="shared" si="42"/>
        <v>Okay</v>
      </c>
      <c r="H946" s="5" t="str">
        <f t="shared" si="43"/>
        <v>Okay</v>
      </c>
      <c r="I946" s="5" t="str">
        <f t="shared" si="44"/>
        <v>Okay</v>
      </c>
    </row>
    <row r="947" spans="1:9" x14ac:dyDescent="0.25">
      <c r="A947" s="4">
        <v>28</v>
      </c>
      <c r="B947" s="4">
        <v>4</v>
      </c>
      <c r="C947" s="4">
        <v>70000</v>
      </c>
      <c r="D947" s="4" t="str">
        <f>IF(OR(A947&lt;$O$3, A947&gt;$P$3), "Outlier", "Okay")</f>
        <v>Okay</v>
      </c>
      <c r="E947" s="4" t="str">
        <f>IF(OR(B947&lt;$O$4, B947&gt;$P$4), "Outlier", "Okay")</f>
        <v>Okay</v>
      </c>
      <c r="F947" s="4" t="str">
        <f>IF(OR(C947&lt;$O$5, C947&gt;$P$5), "Outlier", "Okay")</f>
        <v>Okay</v>
      </c>
      <c r="G947" s="5" t="str">
        <f t="shared" si="42"/>
        <v>Okay</v>
      </c>
      <c r="H947" s="5" t="str">
        <f t="shared" si="43"/>
        <v>Okay</v>
      </c>
      <c r="I947" s="5" t="str">
        <f t="shared" si="44"/>
        <v>Okay</v>
      </c>
    </row>
    <row r="948" spans="1:9" x14ac:dyDescent="0.25">
      <c r="A948" s="4">
        <v>29</v>
      </c>
      <c r="B948" s="4">
        <v>6</v>
      </c>
      <c r="C948" s="4">
        <v>103579</v>
      </c>
      <c r="D948" s="4" t="str">
        <f>IF(OR(A948&lt;$O$3, A948&gt;$P$3), "Outlier", "Okay")</f>
        <v>Okay</v>
      </c>
      <c r="E948" s="4" t="str">
        <f>IF(OR(B948&lt;$O$4, B948&gt;$P$4), "Outlier", "Okay")</f>
        <v>Okay</v>
      </c>
      <c r="F948" s="4" t="str">
        <f>IF(OR(C948&lt;$O$5, C948&gt;$P$5), "Outlier", "Okay")</f>
        <v>Okay</v>
      </c>
      <c r="G948" s="5" t="str">
        <f t="shared" si="42"/>
        <v>Okay</v>
      </c>
      <c r="H948" s="5" t="str">
        <f t="shared" si="43"/>
        <v>Okay</v>
      </c>
      <c r="I948" s="5" t="str">
        <f t="shared" si="44"/>
        <v>Okay</v>
      </c>
    </row>
    <row r="949" spans="1:9" x14ac:dyDescent="0.25">
      <c r="A949" s="4">
        <v>45</v>
      </c>
      <c r="B949" s="4">
        <v>19</v>
      </c>
      <c r="C949" s="4">
        <v>163780</v>
      </c>
      <c r="D949" s="4" t="str">
        <f>IF(OR(A949&lt;$O$3, A949&gt;$P$3), "Outlier", "Okay")</f>
        <v>Okay</v>
      </c>
      <c r="E949" s="4" t="str">
        <f>IF(OR(B949&lt;$O$4, B949&gt;$P$4), "Outlier", "Okay")</f>
        <v>Okay</v>
      </c>
      <c r="F949" s="4" t="str">
        <f>IF(OR(C949&lt;$O$5, C949&gt;$P$5), "Outlier", "Okay")</f>
        <v>Okay</v>
      </c>
      <c r="G949" s="5" t="str">
        <f t="shared" si="42"/>
        <v>Okay</v>
      </c>
      <c r="H949" s="5" t="str">
        <f t="shared" si="43"/>
        <v>Okay</v>
      </c>
      <c r="I949" s="5" t="str">
        <f t="shared" si="44"/>
        <v>Okay</v>
      </c>
    </row>
    <row r="950" spans="1:9" x14ac:dyDescent="0.25">
      <c r="A950" s="4">
        <v>36</v>
      </c>
      <c r="B950" s="4">
        <v>12</v>
      </c>
      <c r="C950" s="4">
        <v>137878</v>
      </c>
      <c r="D950" s="4" t="str">
        <f>IF(OR(A950&lt;$O$3, A950&gt;$P$3), "Outlier", "Okay")</f>
        <v>Okay</v>
      </c>
      <c r="E950" s="4" t="str">
        <f>IF(OR(B950&lt;$O$4, B950&gt;$P$4), "Outlier", "Okay")</f>
        <v>Okay</v>
      </c>
      <c r="F950" s="4" t="str">
        <f>IF(OR(C950&lt;$O$5, C950&gt;$P$5), "Outlier", "Okay")</f>
        <v>Okay</v>
      </c>
      <c r="G950" s="5" t="str">
        <f t="shared" si="42"/>
        <v>Okay</v>
      </c>
      <c r="H950" s="5" t="str">
        <f t="shared" si="43"/>
        <v>Okay</v>
      </c>
      <c r="I950" s="5" t="str">
        <f t="shared" si="44"/>
        <v>Okay</v>
      </c>
    </row>
    <row r="951" spans="1:9" x14ac:dyDescent="0.25">
      <c r="A951" s="4">
        <v>30</v>
      </c>
      <c r="B951" s="4">
        <v>4</v>
      </c>
      <c r="C951" s="4">
        <v>92438</v>
      </c>
      <c r="D951" s="4" t="str">
        <f>IF(OR(A951&lt;$O$3, A951&gt;$P$3), "Outlier", "Okay")</f>
        <v>Okay</v>
      </c>
      <c r="E951" s="4" t="str">
        <f>IF(OR(B951&lt;$O$4, B951&gt;$P$4), "Outlier", "Okay")</f>
        <v>Okay</v>
      </c>
      <c r="F951" s="4" t="str">
        <f>IF(OR(C951&lt;$O$5, C951&gt;$P$5), "Outlier", "Okay")</f>
        <v>Okay</v>
      </c>
      <c r="G951" s="5" t="str">
        <f t="shared" si="42"/>
        <v>Okay</v>
      </c>
      <c r="H951" s="5" t="str">
        <f t="shared" si="43"/>
        <v>Okay</v>
      </c>
      <c r="I951" s="5" t="str">
        <f t="shared" si="44"/>
        <v>Okay</v>
      </c>
    </row>
    <row r="952" spans="1:9" x14ac:dyDescent="0.25">
      <c r="A952" s="4">
        <v>28</v>
      </c>
      <c r="B952" s="4">
        <v>5</v>
      </c>
      <c r="C952" s="4">
        <v>84181</v>
      </c>
      <c r="D952" s="4" t="str">
        <f>IF(OR(A952&lt;$O$3, A952&gt;$P$3), "Outlier", "Okay")</f>
        <v>Okay</v>
      </c>
      <c r="E952" s="4" t="str">
        <f>IF(OR(B952&lt;$O$4, B952&gt;$P$4), "Outlier", "Okay")</f>
        <v>Okay</v>
      </c>
      <c r="F952" s="4" t="str">
        <f>IF(OR(C952&lt;$O$5, C952&gt;$P$5), "Outlier", "Okay")</f>
        <v>Okay</v>
      </c>
      <c r="G952" s="5" t="str">
        <f t="shared" si="42"/>
        <v>Okay</v>
      </c>
      <c r="H952" s="5" t="str">
        <f t="shared" si="43"/>
        <v>Okay</v>
      </c>
      <c r="I952" s="5" t="str">
        <f t="shared" si="44"/>
        <v>Okay</v>
      </c>
    </row>
    <row r="953" spans="1:9" x14ac:dyDescent="0.25">
      <c r="A953" s="4">
        <v>46</v>
      </c>
      <c r="B953" s="4">
        <v>21</v>
      </c>
      <c r="C953" s="4">
        <v>174821</v>
      </c>
      <c r="D953" s="4" t="str">
        <f>IF(OR(A953&lt;$O$3, A953&gt;$P$3), "Outlier", "Okay")</f>
        <v>Okay</v>
      </c>
      <c r="E953" s="4" t="str">
        <f>IF(OR(B953&lt;$O$4, B953&gt;$P$4), "Outlier", "Okay")</f>
        <v>Okay</v>
      </c>
      <c r="F953" s="4" t="str">
        <f>IF(OR(C953&lt;$O$5, C953&gt;$P$5), "Outlier", "Okay")</f>
        <v>Okay</v>
      </c>
      <c r="G953" s="5" t="str">
        <f t="shared" si="42"/>
        <v>Okay</v>
      </c>
      <c r="H953" s="5" t="str">
        <f t="shared" si="43"/>
        <v>Okay</v>
      </c>
      <c r="I953" s="5" t="str">
        <f t="shared" si="44"/>
        <v>Okay</v>
      </c>
    </row>
    <row r="954" spans="1:9" x14ac:dyDescent="0.25">
      <c r="A954" s="4">
        <v>34</v>
      </c>
      <c r="B954" s="4">
        <v>10</v>
      </c>
      <c r="C954" s="4">
        <v>126520</v>
      </c>
      <c r="D954" s="4" t="str">
        <f>IF(OR(A954&lt;$O$3, A954&gt;$P$3), "Outlier", "Okay")</f>
        <v>Okay</v>
      </c>
      <c r="E954" s="4" t="str">
        <f>IF(OR(B954&lt;$O$4, B954&gt;$P$4), "Outlier", "Okay")</f>
        <v>Okay</v>
      </c>
      <c r="F954" s="4" t="str">
        <f>IF(OR(C954&lt;$O$5, C954&gt;$P$5), "Outlier", "Okay")</f>
        <v>Okay</v>
      </c>
      <c r="G954" s="5" t="str">
        <f t="shared" si="42"/>
        <v>Okay</v>
      </c>
      <c r="H954" s="5" t="str">
        <f t="shared" si="43"/>
        <v>Okay</v>
      </c>
      <c r="I954" s="5" t="str">
        <f t="shared" si="44"/>
        <v>Okay</v>
      </c>
    </row>
    <row r="955" spans="1:9" x14ac:dyDescent="0.25">
      <c r="A955" s="4">
        <v>44</v>
      </c>
      <c r="B955" s="4">
        <v>18</v>
      </c>
      <c r="C955" s="4">
        <v>152168</v>
      </c>
      <c r="D955" s="4" t="str">
        <f>IF(OR(A955&lt;$O$3, A955&gt;$P$3), "Outlier", "Okay")</f>
        <v>Okay</v>
      </c>
      <c r="E955" s="4" t="str">
        <f>IF(OR(B955&lt;$O$4, B955&gt;$P$4), "Outlier", "Okay")</f>
        <v>Okay</v>
      </c>
      <c r="F955" s="4" t="str">
        <f>IF(OR(C955&lt;$O$5, C955&gt;$P$5), "Outlier", "Okay")</f>
        <v>Okay</v>
      </c>
      <c r="G955" s="5" t="str">
        <f t="shared" si="42"/>
        <v>Okay</v>
      </c>
      <c r="H955" s="5" t="str">
        <f t="shared" si="43"/>
        <v>Okay</v>
      </c>
      <c r="I955" s="5" t="str">
        <f t="shared" si="44"/>
        <v>Okay</v>
      </c>
    </row>
    <row r="956" spans="1:9" x14ac:dyDescent="0.25">
      <c r="A956" s="4">
        <v>55</v>
      </c>
      <c r="B956" s="4">
        <v>29</v>
      </c>
      <c r="C956" s="4">
        <v>190543</v>
      </c>
      <c r="D956" s="4" t="str">
        <f>IF(OR(A956&lt;$O$3, A956&gt;$P$3), "Outlier", "Okay")</f>
        <v>Okay</v>
      </c>
      <c r="E956" s="4" t="str">
        <f>IF(OR(B956&lt;$O$4, B956&gt;$P$4), "Outlier", "Okay")</f>
        <v>Outlier</v>
      </c>
      <c r="F956" s="4" t="str">
        <f>IF(OR(C956&lt;$O$5, C956&gt;$P$5), "Outlier", "Okay")</f>
        <v>Okay</v>
      </c>
      <c r="G956" s="5" t="str">
        <f t="shared" si="42"/>
        <v>Okay</v>
      </c>
      <c r="H956" s="5" t="str">
        <f t="shared" si="43"/>
        <v>Okay</v>
      </c>
      <c r="I956" s="5" t="str">
        <f t="shared" si="44"/>
        <v>Okay</v>
      </c>
    </row>
    <row r="957" spans="1:9" x14ac:dyDescent="0.25">
      <c r="A957" s="4">
        <v>35</v>
      </c>
      <c r="B957" s="4">
        <v>9</v>
      </c>
      <c r="C957" s="4">
        <v>131547</v>
      </c>
      <c r="D957" s="4" t="str">
        <f>IF(OR(A957&lt;$O$3, A957&gt;$P$3), "Outlier", "Okay")</f>
        <v>Okay</v>
      </c>
      <c r="E957" s="4" t="str">
        <f>IF(OR(B957&lt;$O$4, B957&gt;$P$4), "Outlier", "Okay")</f>
        <v>Okay</v>
      </c>
      <c r="F957" s="4" t="str">
        <f>IF(OR(C957&lt;$O$5, C957&gt;$P$5), "Outlier", "Okay")</f>
        <v>Okay</v>
      </c>
      <c r="G957" s="5" t="str">
        <f t="shared" si="42"/>
        <v>Okay</v>
      </c>
      <c r="H957" s="5" t="str">
        <f t="shared" si="43"/>
        <v>Okay</v>
      </c>
      <c r="I957" s="5" t="str">
        <f t="shared" si="44"/>
        <v>Okay</v>
      </c>
    </row>
    <row r="958" spans="1:9" x14ac:dyDescent="0.25">
      <c r="A958" s="4">
        <v>54</v>
      </c>
      <c r="B958" s="4">
        <v>28</v>
      </c>
      <c r="C958" s="4">
        <v>192292</v>
      </c>
      <c r="D958" s="4" t="str">
        <f>IF(OR(A958&lt;$O$3, A958&gt;$P$3), "Outlier", "Okay")</f>
        <v>Okay</v>
      </c>
      <c r="E958" s="4" t="str">
        <f>IF(OR(B958&lt;$O$4, B958&gt;$P$4), "Outlier", "Okay")</f>
        <v>Okay</v>
      </c>
      <c r="F958" s="4" t="str">
        <f>IF(OR(C958&lt;$O$5, C958&gt;$P$5), "Outlier", "Okay")</f>
        <v>Okay</v>
      </c>
      <c r="G958" s="5" t="str">
        <f t="shared" si="42"/>
        <v>Okay</v>
      </c>
      <c r="H958" s="5" t="str">
        <f t="shared" si="43"/>
        <v>Okay</v>
      </c>
      <c r="I958" s="5" t="str">
        <f t="shared" si="44"/>
        <v>Okay</v>
      </c>
    </row>
    <row r="959" spans="1:9" x14ac:dyDescent="0.25">
      <c r="A959" s="4">
        <v>23</v>
      </c>
      <c r="B959" s="4">
        <v>1</v>
      </c>
      <c r="C959" s="4">
        <v>52807</v>
      </c>
      <c r="D959" s="4" t="str">
        <f>IF(OR(A959&lt;$O$3, A959&gt;$P$3), "Outlier", "Okay")</f>
        <v>Okay</v>
      </c>
      <c r="E959" s="4" t="str">
        <f>IF(OR(B959&lt;$O$4, B959&gt;$P$4), "Outlier", "Okay")</f>
        <v>Okay</v>
      </c>
      <c r="F959" s="4" t="str">
        <f>IF(OR(C959&lt;$O$5, C959&gt;$P$5), "Outlier", "Okay")</f>
        <v>Okay</v>
      </c>
      <c r="G959" s="5" t="str">
        <f t="shared" si="42"/>
        <v>Okay</v>
      </c>
      <c r="H959" s="5" t="str">
        <f t="shared" si="43"/>
        <v>Okay</v>
      </c>
      <c r="I959" s="5" t="str">
        <f t="shared" si="44"/>
        <v>Okay</v>
      </c>
    </row>
    <row r="960" spans="1:9" x14ac:dyDescent="0.25">
      <c r="A960" s="4">
        <v>46</v>
      </c>
      <c r="B960" s="4">
        <v>20</v>
      </c>
      <c r="C960" s="4">
        <v>174938</v>
      </c>
      <c r="D960" s="4" t="str">
        <f>IF(OR(A960&lt;$O$3, A960&gt;$P$3), "Outlier", "Okay")</f>
        <v>Okay</v>
      </c>
      <c r="E960" s="4" t="str">
        <f>IF(OR(B960&lt;$O$4, B960&gt;$P$4), "Outlier", "Okay")</f>
        <v>Okay</v>
      </c>
      <c r="F960" s="4" t="str">
        <f>IF(OR(C960&lt;$O$5, C960&gt;$P$5), "Outlier", "Okay")</f>
        <v>Okay</v>
      </c>
      <c r="G960" s="5" t="str">
        <f t="shared" si="42"/>
        <v>Okay</v>
      </c>
      <c r="H960" s="5" t="str">
        <f t="shared" si="43"/>
        <v>Okay</v>
      </c>
      <c r="I960" s="5" t="str">
        <f t="shared" si="44"/>
        <v>Okay</v>
      </c>
    </row>
    <row r="961" spans="1:9" x14ac:dyDescent="0.25">
      <c r="A961" s="4">
        <v>33</v>
      </c>
      <c r="B961" s="4">
        <v>8</v>
      </c>
      <c r="C961" s="4">
        <v>124071</v>
      </c>
      <c r="D961" s="4" t="str">
        <f>IF(OR(A961&lt;$O$3, A961&gt;$P$3), "Outlier", "Okay")</f>
        <v>Okay</v>
      </c>
      <c r="E961" s="4" t="str">
        <f>IF(OR(B961&lt;$O$4, B961&gt;$P$4), "Outlier", "Okay")</f>
        <v>Okay</v>
      </c>
      <c r="F961" s="4" t="str">
        <f>IF(OR(C961&lt;$O$5, C961&gt;$P$5), "Outlier", "Okay")</f>
        <v>Okay</v>
      </c>
      <c r="G961" s="5" t="str">
        <f t="shared" si="42"/>
        <v>Okay</v>
      </c>
      <c r="H961" s="5" t="str">
        <f t="shared" si="43"/>
        <v>Okay</v>
      </c>
      <c r="I961" s="5" t="str">
        <f t="shared" si="44"/>
        <v>Okay</v>
      </c>
    </row>
    <row r="962" spans="1:9" x14ac:dyDescent="0.25">
      <c r="A962" s="4">
        <v>26</v>
      </c>
      <c r="B962" s="4">
        <v>3</v>
      </c>
      <c r="C962" s="4">
        <v>73640</v>
      </c>
      <c r="D962" s="4" t="str">
        <f>IF(OR(A962&lt;$O$3, A962&gt;$P$3), "Outlier", "Okay")</f>
        <v>Okay</v>
      </c>
      <c r="E962" s="4" t="str">
        <f>IF(OR(B962&lt;$O$4, B962&gt;$P$4), "Outlier", "Okay")</f>
        <v>Okay</v>
      </c>
      <c r="F962" s="4" t="str">
        <f>IF(OR(C962&lt;$O$5, C962&gt;$P$5), "Outlier", "Okay")</f>
        <v>Okay</v>
      </c>
      <c r="G962" s="5" t="str">
        <f t="shared" ref="G962:G1025" si="45">IF(B962&gt;A962, "Inconsistent", "Okay")</f>
        <v>Okay</v>
      </c>
      <c r="H962" s="5" t="str">
        <f t="shared" ref="H962:H1025" si="46">IF(A962&lt;18, "Inconsistent", "Okay")</f>
        <v>Okay</v>
      </c>
      <c r="I962" s="5" t="str">
        <f t="shared" ref="I962:I1025" si="47">IF(B962&lt;0,"Inconsistent", "Okay")</f>
        <v>Okay</v>
      </c>
    </row>
    <row r="963" spans="1:9" x14ac:dyDescent="0.25">
      <c r="A963" s="4">
        <v>43</v>
      </c>
      <c r="B963" s="4">
        <v>19</v>
      </c>
      <c r="C963" s="4">
        <v>156486</v>
      </c>
      <c r="D963" s="4" t="str">
        <f>IF(OR(A963&lt;$O$3, A963&gt;$P$3), "Outlier", "Okay")</f>
        <v>Okay</v>
      </c>
      <c r="E963" s="4" t="str">
        <f>IF(OR(B963&lt;$O$4, B963&gt;$P$4), "Outlier", "Okay")</f>
        <v>Okay</v>
      </c>
      <c r="F963" s="4" t="str">
        <f>IF(OR(C963&lt;$O$5, C963&gt;$P$5), "Outlier", "Okay")</f>
        <v>Okay</v>
      </c>
      <c r="G963" s="5" t="str">
        <f t="shared" si="45"/>
        <v>Okay</v>
      </c>
      <c r="H963" s="5" t="str">
        <f t="shared" si="46"/>
        <v>Okay</v>
      </c>
      <c r="I963" s="5" t="str">
        <f t="shared" si="47"/>
        <v>Okay</v>
      </c>
    </row>
    <row r="964" spans="1:9" x14ac:dyDescent="0.25">
      <c r="A964" s="4">
        <v>36</v>
      </c>
      <c r="B964" s="4">
        <v>11</v>
      </c>
      <c r="C964" s="4">
        <v>138859</v>
      </c>
      <c r="D964" s="4" t="str">
        <f>IF(OR(A964&lt;$O$3, A964&gt;$P$3), "Outlier", "Okay")</f>
        <v>Okay</v>
      </c>
      <c r="E964" s="4" t="str">
        <f>IF(OR(B964&lt;$O$4, B964&gt;$P$4), "Outlier", "Okay")</f>
        <v>Okay</v>
      </c>
      <c r="F964" s="4" t="str">
        <f>IF(OR(C964&lt;$O$5, C964&gt;$P$5), "Outlier", "Okay")</f>
        <v>Okay</v>
      </c>
      <c r="G964" s="5" t="str">
        <f t="shared" si="45"/>
        <v>Okay</v>
      </c>
      <c r="H964" s="5" t="str">
        <f t="shared" si="46"/>
        <v>Okay</v>
      </c>
      <c r="I964" s="5" t="str">
        <f t="shared" si="47"/>
        <v>Okay</v>
      </c>
    </row>
    <row r="965" spans="1:9" x14ac:dyDescent="0.25">
      <c r="A965" s="4">
        <v>23</v>
      </c>
      <c r="B965" s="4">
        <v>0</v>
      </c>
      <c r="C965" s="4">
        <v>52831</v>
      </c>
      <c r="D965" s="4" t="str">
        <f>IF(OR(A965&lt;$O$3, A965&gt;$P$3), "Outlier", "Okay")</f>
        <v>Okay</v>
      </c>
      <c r="E965" s="4" t="str">
        <f>IF(OR(B965&lt;$O$4, B965&gt;$P$4), "Outlier", "Okay")</f>
        <v>Okay</v>
      </c>
      <c r="F965" s="4" t="str">
        <f>IF(OR(C965&lt;$O$5, C965&gt;$P$5), "Outlier", "Okay")</f>
        <v>Okay</v>
      </c>
      <c r="G965" s="5" t="str">
        <f t="shared" si="45"/>
        <v>Okay</v>
      </c>
      <c r="H965" s="5" t="str">
        <f t="shared" si="46"/>
        <v>Okay</v>
      </c>
      <c r="I965" s="5" t="str">
        <f t="shared" si="47"/>
        <v>Okay</v>
      </c>
    </row>
    <row r="966" spans="1:9" x14ac:dyDescent="0.25">
      <c r="A966" s="4">
        <v>49</v>
      </c>
      <c r="B966" s="4">
        <v>23</v>
      </c>
      <c r="C966" s="4">
        <v>182392</v>
      </c>
      <c r="D966" s="4" t="str">
        <f>IF(OR(A966&lt;$O$3, A966&gt;$P$3), "Outlier", "Okay")</f>
        <v>Okay</v>
      </c>
      <c r="E966" s="4" t="str">
        <f>IF(OR(B966&lt;$O$4, B966&gt;$P$4), "Outlier", "Okay")</f>
        <v>Okay</v>
      </c>
      <c r="F966" s="4" t="str">
        <f>IF(OR(C966&lt;$O$5, C966&gt;$P$5), "Outlier", "Okay")</f>
        <v>Okay</v>
      </c>
      <c r="G966" s="5" t="str">
        <f t="shared" si="45"/>
        <v>Okay</v>
      </c>
      <c r="H966" s="5" t="str">
        <f t="shared" si="46"/>
        <v>Okay</v>
      </c>
      <c r="I966" s="5" t="str">
        <f t="shared" si="47"/>
        <v>Okay</v>
      </c>
    </row>
    <row r="967" spans="1:9" x14ac:dyDescent="0.25">
      <c r="A967" s="4">
        <v>35</v>
      </c>
      <c r="B967" s="4">
        <v>11</v>
      </c>
      <c r="C967" s="4">
        <v>151078</v>
      </c>
      <c r="D967" s="4" t="str">
        <f>IF(OR(A967&lt;$O$3, A967&gt;$P$3), "Outlier", "Okay")</f>
        <v>Okay</v>
      </c>
      <c r="E967" s="4" t="str">
        <f>IF(OR(B967&lt;$O$4, B967&gt;$P$4), "Outlier", "Okay")</f>
        <v>Okay</v>
      </c>
      <c r="F967" s="4" t="str">
        <f>IF(OR(C967&lt;$O$5, C967&gt;$P$5), "Outlier", "Okay")</f>
        <v>Okay</v>
      </c>
      <c r="G967" s="5" t="str">
        <f t="shared" si="45"/>
        <v>Okay</v>
      </c>
      <c r="H967" s="5" t="str">
        <f t="shared" si="46"/>
        <v>Okay</v>
      </c>
      <c r="I967" s="5" t="str">
        <f t="shared" si="47"/>
        <v>Okay</v>
      </c>
    </row>
    <row r="968" spans="1:9" x14ac:dyDescent="0.25">
      <c r="A968" s="4">
        <v>31</v>
      </c>
      <c r="B968" s="4">
        <v>8</v>
      </c>
      <c r="C968" s="4">
        <v>100679</v>
      </c>
      <c r="D968" s="4" t="str">
        <f>IF(OR(A968&lt;$O$3, A968&gt;$P$3), "Outlier", "Okay")</f>
        <v>Okay</v>
      </c>
      <c r="E968" s="4" t="str">
        <f>IF(OR(B968&lt;$O$4, B968&gt;$P$4), "Outlier", "Okay")</f>
        <v>Okay</v>
      </c>
      <c r="F968" s="4" t="str">
        <f>IF(OR(C968&lt;$O$5, C968&gt;$P$5), "Outlier", "Okay")</f>
        <v>Okay</v>
      </c>
      <c r="G968" s="5" t="str">
        <f t="shared" si="45"/>
        <v>Okay</v>
      </c>
      <c r="H968" s="5" t="str">
        <f t="shared" si="46"/>
        <v>Okay</v>
      </c>
      <c r="I968" s="5" t="str">
        <f t="shared" si="47"/>
        <v>Okay</v>
      </c>
    </row>
    <row r="969" spans="1:9" x14ac:dyDescent="0.25">
      <c r="A969" s="4">
        <v>54</v>
      </c>
      <c r="B969" s="4">
        <v>29</v>
      </c>
      <c r="C969" s="4">
        <v>158966</v>
      </c>
      <c r="D969" s="4" t="str">
        <f>IF(OR(A969&lt;$O$3, A969&gt;$P$3), "Outlier", "Okay")</f>
        <v>Okay</v>
      </c>
      <c r="E969" s="4" t="str">
        <f>IF(OR(B969&lt;$O$4, B969&gt;$P$4), "Outlier", "Okay")</f>
        <v>Outlier</v>
      </c>
      <c r="F969" s="4" t="str">
        <f>IF(OR(C969&lt;$O$5, C969&gt;$P$5), "Outlier", "Okay")</f>
        <v>Okay</v>
      </c>
      <c r="G969" s="5" t="str">
        <f t="shared" si="45"/>
        <v>Okay</v>
      </c>
      <c r="H969" s="5" t="str">
        <f t="shared" si="46"/>
        <v>Okay</v>
      </c>
      <c r="I969" s="5" t="str">
        <f t="shared" si="47"/>
        <v>Okay</v>
      </c>
    </row>
    <row r="970" spans="1:9" x14ac:dyDescent="0.25">
      <c r="A970" s="4">
        <v>43</v>
      </c>
      <c r="B970" s="4">
        <v>20</v>
      </c>
      <c r="C970" s="4">
        <v>167924</v>
      </c>
      <c r="D970" s="4" t="str">
        <f>IF(OR(A970&lt;$O$3, A970&gt;$P$3), "Outlier", "Okay")</f>
        <v>Okay</v>
      </c>
      <c r="E970" s="4" t="str">
        <f>IF(OR(B970&lt;$O$4, B970&gt;$P$4), "Outlier", "Okay")</f>
        <v>Okay</v>
      </c>
      <c r="F970" s="4" t="str">
        <f>IF(OR(C970&lt;$O$5, C970&gt;$P$5), "Outlier", "Okay")</f>
        <v>Okay</v>
      </c>
      <c r="G970" s="5" t="str">
        <f t="shared" si="45"/>
        <v>Okay</v>
      </c>
      <c r="H970" s="5" t="str">
        <f t="shared" si="46"/>
        <v>Okay</v>
      </c>
      <c r="I970" s="5" t="str">
        <f t="shared" si="47"/>
        <v>Okay</v>
      </c>
    </row>
    <row r="971" spans="1:9" x14ac:dyDescent="0.25">
      <c r="A971" s="4">
        <v>33</v>
      </c>
      <c r="B971" s="4">
        <v>10</v>
      </c>
      <c r="C971" s="4">
        <v>113334</v>
      </c>
      <c r="D971" s="4" t="str">
        <f>IF(OR(A971&lt;$O$3, A971&gt;$P$3), "Outlier", "Okay")</f>
        <v>Okay</v>
      </c>
      <c r="E971" s="4" t="str">
        <f>IF(OR(B971&lt;$O$4, B971&gt;$P$4), "Outlier", "Okay")</f>
        <v>Okay</v>
      </c>
      <c r="F971" s="4" t="str">
        <f>IF(OR(C971&lt;$O$5, C971&gt;$P$5), "Outlier", "Okay")</f>
        <v>Okay</v>
      </c>
      <c r="G971" s="5" t="str">
        <f t="shared" si="45"/>
        <v>Okay</v>
      </c>
      <c r="H971" s="5" t="str">
        <f t="shared" si="46"/>
        <v>Okay</v>
      </c>
      <c r="I971" s="5" t="str">
        <f t="shared" si="47"/>
        <v>Okay</v>
      </c>
    </row>
    <row r="972" spans="1:9" x14ac:dyDescent="0.25">
      <c r="A972" s="4">
        <v>52</v>
      </c>
      <c r="B972" s="4">
        <v>29</v>
      </c>
      <c r="C972" s="4">
        <v>194778</v>
      </c>
      <c r="D972" s="4" t="str">
        <f>IF(OR(A972&lt;$O$3, A972&gt;$P$3), "Outlier", "Okay")</f>
        <v>Okay</v>
      </c>
      <c r="E972" s="4" t="str">
        <f>IF(OR(B972&lt;$O$4, B972&gt;$P$4), "Outlier", "Okay")</f>
        <v>Outlier</v>
      </c>
      <c r="F972" s="4" t="str">
        <f>IF(OR(C972&lt;$O$5, C972&gt;$P$5), "Outlier", "Okay")</f>
        <v>Okay</v>
      </c>
      <c r="G972" s="5" t="str">
        <f t="shared" si="45"/>
        <v>Okay</v>
      </c>
      <c r="H972" s="5" t="str">
        <f t="shared" si="46"/>
        <v>Okay</v>
      </c>
      <c r="I972" s="5" t="str">
        <f t="shared" si="47"/>
        <v>Okay</v>
      </c>
    </row>
    <row r="973" spans="1:9" x14ac:dyDescent="0.25">
      <c r="A973" s="4">
        <v>28</v>
      </c>
      <c r="B973" s="4">
        <v>4</v>
      </c>
      <c r="C973" s="4">
        <v>77606</v>
      </c>
      <c r="D973" s="4" t="str">
        <f>IF(OR(A973&lt;$O$3, A973&gt;$P$3), "Outlier", "Okay")</f>
        <v>Okay</v>
      </c>
      <c r="E973" s="4" t="str">
        <f>IF(OR(B973&lt;$O$4, B973&gt;$P$4), "Outlier", "Okay")</f>
        <v>Okay</v>
      </c>
      <c r="F973" s="4" t="str">
        <f>IF(OR(C973&lt;$O$5, C973&gt;$P$5), "Outlier", "Okay")</f>
        <v>Okay</v>
      </c>
      <c r="G973" s="5" t="str">
        <f t="shared" si="45"/>
        <v>Okay</v>
      </c>
      <c r="H973" s="5" t="str">
        <f t="shared" si="46"/>
        <v>Okay</v>
      </c>
      <c r="I973" s="5" t="str">
        <f t="shared" si="47"/>
        <v>Okay</v>
      </c>
    </row>
    <row r="974" spans="1:9" x14ac:dyDescent="0.25">
      <c r="A974" s="4">
        <v>36</v>
      </c>
      <c r="B974" s="4">
        <v>13</v>
      </c>
      <c r="C974" s="4">
        <v>140010</v>
      </c>
      <c r="D974" s="4" t="str">
        <f>IF(OR(A974&lt;$O$3, A974&gt;$P$3), "Outlier", "Okay")</f>
        <v>Okay</v>
      </c>
      <c r="E974" s="4" t="str">
        <f>IF(OR(B974&lt;$O$4, B974&gt;$P$4), "Outlier", "Okay")</f>
        <v>Okay</v>
      </c>
      <c r="F974" s="4" t="str">
        <f>IF(OR(C974&lt;$O$5, C974&gt;$P$5), "Outlier", "Okay")</f>
        <v>Okay</v>
      </c>
      <c r="G974" s="5" t="str">
        <f t="shared" si="45"/>
        <v>Okay</v>
      </c>
      <c r="H974" s="5" t="str">
        <f t="shared" si="46"/>
        <v>Okay</v>
      </c>
      <c r="I974" s="5" t="str">
        <f t="shared" si="47"/>
        <v>Okay</v>
      </c>
    </row>
    <row r="975" spans="1:9" x14ac:dyDescent="0.25">
      <c r="A975" s="4">
        <v>43</v>
      </c>
      <c r="B975" s="4">
        <v>20</v>
      </c>
      <c r="C975" s="4">
        <v>142421</v>
      </c>
      <c r="D975" s="4" t="str">
        <f>IF(OR(A975&lt;$O$3, A975&gt;$P$3), "Outlier", "Okay")</f>
        <v>Okay</v>
      </c>
      <c r="E975" s="4" t="str">
        <f>IF(OR(B975&lt;$O$4, B975&gt;$P$4), "Outlier", "Okay")</f>
        <v>Okay</v>
      </c>
      <c r="F975" s="4" t="str">
        <f>IF(OR(C975&lt;$O$5, C975&gt;$P$5), "Outlier", "Okay")</f>
        <v>Okay</v>
      </c>
      <c r="G975" s="5" t="str">
        <f t="shared" si="45"/>
        <v>Okay</v>
      </c>
      <c r="H975" s="5" t="str">
        <f t="shared" si="46"/>
        <v>Okay</v>
      </c>
      <c r="I975" s="5" t="str">
        <f t="shared" si="47"/>
        <v>Okay</v>
      </c>
    </row>
    <row r="976" spans="1:9" x14ac:dyDescent="0.25">
      <c r="A976" s="4">
        <v>50</v>
      </c>
      <c r="B976" s="4">
        <v>24</v>
      </c>
      <c r="C976" s="4">
        <v>192756</v>
      </c>
      <c r="D976" s="4" t="str">
        <f>IF(OR(A976&lt;$O$3, A976&gt;$P$3), "Outlier", "Okay")</f>
        <v>Okay</v>
      </c>
      <c r="E976" s="4" t="str">
        <f>IF(OR(B976&lt;$O$4, B976&gt;$P$4), "Outlier", "Okay")</f>
        <v>Okay</v>
      </c>
      <c r="F976" s="4" t="str">
        <f>IF(OR(C976&lt;$O$5, C976&gt;$P$5), "Outlier", "Okay")</f>
        <v>Okay</v>
      </c>
      <c r="G976" s="5" t="str">
        <f t="shared" si="45"/>
        <v>Okay</v>
      </c>
      <c r="H976" s="5" t="str">
        <f t="shared" si="46"/>
        <v>Okay</v>
      </c>
      <c r="I976" s="5" t="str">
        <f t="shared" si="47"/>
        <v>Okay</v>
      </c>
    </row>
    <row r="977" spans="1:9" x14ac:dyDescent="0.25">
      <c r="A977" s="4">
        <v>24</v>
      </c>
      <c r="B977" s="4">
        <v>1</v>
      </c>
      <c r="C977" s="4">
        <v>106686</v>
      </c>
      <c r="D977" s="4" t="str">
        <f>IF(OR(A977&lt;$O$3, A977&gt;$P$3), "Outlier", "Okay")</f>
        <v>Okay</v>
      </c>
      <c r="E977" s="4" t="str">
        <f>IF(OR(B977&lt;$O$4, B977&gt;$P$4), "Outlier", "Okay")</f>
        <v>Okay</v>
      </c>
      <c r="F977" s="4" t="str">
        <f>IF(OR(C977&lt;$O$5, C977&gt;$P$5), "Outlier", "Okay")</f>
        <v>Okay</v>
      </c>
      <c r="G977" s="5" t="str">
        <f t="shared" si="45"/>
        <v>Okay</v>
      </c>
      <c r="H977" s="5" t="str">
        <f t="shared" si="46"/>
        <v>Okay</v>
      </c>
      <c r="I977" s="5" t="str">
        <f t="shared" si="47"/>
        <v>Okay</v>
      </c>
    </row>
    <row r="978" spans="1:9" x14ac:dyDescent="0.25">
      <c r="A978" s="4">
        <v>52</v>
      </c>
      <c r="B978" s="4">
        <v>27</v>
      </c>
      <c r="C978" s="4">
        <v>186794</v>
      </c>
      <c r="D978" s="4" t="str">
        <f>IF(OR(A978&lt;$O$3, A978&gt;$P$3), "Outlier", "Okay")</f>
        <v>Okay</v>
      </c>
      <c r="E978" s="4" t="str">
        <f>IF(OR(B978&lt;$O$4, B978&gt;$P$4), "Outlier", "Okay")</f>
        <v>Okay</v>
      </c>
      <c r="F978" s="4" t="str">
        <f>IF(OR(C978&lt;$O$5, C978&gt;$P$5), "Outlier", "Okay")</f>
        <v>Okay</v>
      </c>
      <c r="G978" s="5" t="str">
        <f t="shared" si="45"/>
        <v>Okay</v>
      </c>
      <c r="H978" s="5" t="str">
        <f t="shared" si="46"/>
        <v>Okay</v>
      </c>
      <c r="I978" s="5" t="str">
        <f t="shared" si="47"/>
        <v>Okay</v>
      </c>
    </row>
    <row r="979" spans="1:9" x14ac:dyDescent="0.25">
      <c r="A979" s="4">
        <v>46</v>
      </c>
      <c r="B979" s="4">
        <v>19</v>
      </c>
      <c r="C979" s="4">
        <v>150729</v>
      </c>
      <c r="D979" s="4" t="str">
        <f>IF(OR(A979&lt;$O$3, A979&gt;$P$3), "Outlier", "Okay")</f>
        <v>Okay</v>
      </c>
      <c r="E979" s="4" t="str">
        <f>IF(OR(B979&lt;$O$4, B979&gt;$P$4), "Outlier", "Okay")</f>
        <v>Okay</v>
      </c>
      <c r="F979" s="4" t="str">
        <f>IF(OR(C979&lt;$O$5, C979&gt;$P$5), "Outlier", "Okay")</f>
        <v>Okay</v>
      </c>
      <c r="G979" s="5" t="str">
        <f t="shared" si="45"/>
        <v>Okay</v>
      </c>
      <c r="H979" s="5" t="str">
        <f t="shared" si="46"/>
        <v>Okay</v>
      </c>
      <c r="I979" s="5" t="str">
        <f t="shared" si="47"/>
        <v>Okay</v>
      </c>
    </row>
    <row r="980" spans="1:9" x14ac:dyDescent="0.25">
      <c r="A980" s="4">
        <v>38</v>
      </c>
      <c r="B980" s="4">
        <v>15</v>
      </c>
      <c r="C980" s="4">
        <v>171652</v>
      </c>
      <c r="D980" s="4" t="str">
        <f>IF(OR(A980&lt;$O$3, A980&gt;$P$3), "Outlier", "Okay")</f>
        <v>Okay</v>
      </c>
      <c r="E980" s="4" t="str">
        <f>IF(OR(B980&lt;$O$4, B980&gt;$P$4), "Outlier", "Okay")</f>
        <v>Okay</v>
      </c>
      <c r="F980" s="4" t="str">
        <f>IF(OR(C980&lt;$O$5, C980&gt;$P$5), "Outlier", "Okay")</f>
        <v>Okay</v>
      </c>
      <c r="G980" s="5" t="str">
        <f t="shared" si="45"/>
        <v>Okay</v>
      </c>
      <c r="H980" s="5" t="str">
        <f t="shared" si="46"/>
        <v>Okay</v>
      </c>
      <c r="I980" s="5" t="str">
        <f t="shared" si="47"/>
        <v>Okay</v>
      </c>
    </row>
    <row r="981" spans="1:9" x14ac:dyDescent="0.25">
      <c r="A981" s="4">
        <v>29</v>
      </c>
      <c r="B981" s="4">
        <v>6</v>
      </c>
      <c r="C981" s="4">
        <v>88552</v>
      </c>
      <c r="D981" s="4" t="str">
        <f>IF(OR(A981&lt;$O$3, A981&gt;$P$3), "Outlier", "Okay")</f>
        <v>Okay</v>
      </c>
      <c r="E981" s="4" t="str">
        <f>IF(OR(B981&lt;$O$4, B981&gt;$P$4), "Outlier", "Okay")</f>
        <v>Okay</v>
      </c>
      <c r="F981" s="4" t="str">
        <f>IF(OR(C981&lt;$O$5, C981&gt;$P$5), "Outlier", "Okay")</f>
        <v>Okay</v>
      </c>
      <c r="G981" s="5" t="str">
        <f t="shared" si="45"/>
        <v>Okay</v>
      </c>
      <c r="H981" s="5" t="str">
        <f t="shared" si="46"/>
        <v>Okay</v>
      </c>
      <c r="I981" s="5" t="str">
        <f t="shared" si="47"/>
        <v>Okay</v>
      </c>
    </row>
    <row r="982" spans="1:9" x14ac:dyDescent="0.25">
      <c r="A982" s="4">
        <v>33</v>
      </c>
      <c r="B982" s="4">
        <v>9</v>
      </c>
      <c r="C982" s="4">
        <v>119918</v>
      </c>
      <c r="D982" s="4" t="str">
        <f>IF(OR(A982&lt;$O$3, A982&gt;$P$3), "Outlier", "Okay")</f>
        <v>Okay</v>
      </c>
      <c r="E982" s="4" t="str">
        <f>IF(OR(B982&lt;$O$4, B982&gt;$P$4), "Outlier", "Okay")</f>
        <v>Okay</v>
      </c>
      <c r="F982" s="4" t="str">
        <f>IF(OR(C982&lt;$O$5, C982&gt;$P$5), "Outlier", "Okay")</f>
        <v>Okay</v>
      </c>
      <c r="G982" s="5" t="str">
        <f t="shared" si="45"/>
        <v>Okay</v>
      </c>
      <c r="H982" s="5" t="str">
        <f t="shared" si="46"/>
        <v>Okay</v>
      </c>
      <c r="I982" s="5" t="str">
        <f t="shared" si="47"/>
        <v>Okay</v>
      </c>
    </row>
    <row r="983" spans="1:9" x14ac:dyDescent="0.25">
      <c r="A983" s="4">
        <v>47</v>
      </c>
      <c r="B983" s="4">
        <v>21</v>
      </c>
      <c r="C983" s="4">
        <v>174985</v>
      </c>
      <c r="D983" s="4" t="str">
        <f>IF(OR(A983&lt;$O$3, A983&gt;$P$3), "Outlier", "Okay")</f>
        <v>Okay</v>
      </c>
      <c r="E983" s="4" t="str">
        <f>IF(OR(B983&lt;$O$4, B983&gt;$P$4), "Outlier", "Okay")</f>
        <v>Okay</v>
      </c>
      <c r="F983" s="4" t="str">
        <f>IF(OR(C983&lt;$O$5, C983&gt;$P$5), "Outlier", "Okay")</f>
        <v>Okay</v>
      </c>
      <c r="G983" s="5" t="str">
        <f t="shared" si="45"/>
        <v>Okay</v>
      </c>
      <c r="H983" s="5" t="str">
        <f t="shared" si="46"/>
        <v>Okay</v>
      </c>
      <c r="I983" s="5" t="str">
        <f t="shared" si="47"/>
        <v>Okay</v>
      </c>
    </row>
    <row r="984" spans="1:9" x14ac:dyDescent="0.25">
      <c r="A984" s="4">
        <v>45</v>
      </c>
      <c r="B984" s="4">
        <v>23</v>
      </c>
      <c r="C984" s="4">
        <v>174336</v>
      </c>
      <c r="D984" s="4" t="str">
        <f>IF(OR(A984&lt;$O$3, A984&gt;$P$3), "Outlier", "Okay")</f>
        <v>Okay</v>
      </c>
      <c r="E984" s="4" t="str">
        <f>IF(OR(B984&lt;$O$4, B984&gt;$P$4), "Outlier", "Okay")</f>
        <v>Okay</v>
      </c>
      <c r="F984" s="4" t="str">
        <f>IF(OR(C984&lt;$O$5, C984&gt;$P$5), "Outlier", "Okay")</f>
        <v>Okay</v>
      </c>
      <c r="G984" s="5" t="str">
        <f t="shared" si="45"/>
        <v>Okay</v>
      </c>
      <c r="H984" s="5" t="str">
        <f t="shared" si="46"/>
        <v>Okay</v>
      </c>
      <c r="I984" s="5" t="str">
        <f t="shared" si="47"/>
        <v>Okay</v>
      </c>
    </row>
    <row r="985" spans="1:9" x14ac:dyDescent="0.25">
      <c r="A985" s="4">
        <v>28</v>
      </c>
      <c r="B985" s="4">
        <v>4</v>
      </c>
      <c r="C985" s="4">
        <v>72389</v>
      </c>
      <c r="D985" s="4" t="str">
        <f>IF(OR(A985&lt;$O$3, A985&gt;$P$3), "Outlier", "Okay")</f>
        <v>Okay</v>
      </c>
      <c r="E985" s="4" t="str">
        <f>IF(OR(B985&lt;$O$4, B985&gt;$P$4), "Outlier", "Okay")</f>
        <v>Okay</v>
      </c>
      <c r="F985" s="4" t="str">
        <f>IF(OR(C985&lt;$O$5, C985&gt;$P$5), "Outlier", "Okay")</f>
        <v>Okay</v>
      </c>
      <c r="G985" s="5" t="str">
        <f t="shared" si="45"/>
        <v>Okay</v>
      </c>
      <c r="H985" s="5" t="str">
        <f t="shared" si="46"/>
        <v>Okay</v>
      </c>
      <c r="I985" s="5" t="str">
        <f t="shared" si="47"/>
        <v>Okay</v>
      </c>
    </row>
    <row r="986" spans="1:9" x14ac:dyDescent="0.25">
      <c r="A986" s="4">
        <v>42</v>
      </c>
      <c r="B986" s="4">
        <v>14</v>
      </c>
      <c r="C986" s="4">
        <v>163978</v>
      </c>
      <c r="D986" s="4" t="str">
        <f>IF(OR(A986&lt;$O$3, A986&gt;$P$3), "Outlier", "Okay")</f>
        <v>Okay</v>
      </c>
      <c r="E986" s="4" t="str">
        <f>IF(OR(B986&lt;$O$4, B986&gt;$P$4), "Outlier", "Okay")</f>
        <v>Okay</v>
      </c>
      <c r="F986" s="4" t="str">
        <f>IF(OR(C986&lt;$O$5, C986&gt;$P$5), "Outlier", "Okay")</f>
        <v>Okay</v>
      </c>
      <c r="G986" s="5" t="str">
        <f t="shared" si="45"/>
        <v>Okay</v>
      </c>
      <c r="H986" s="5" t="str">
        <f t="shared" si="46"/>
        <v>Okay</v>
      </c>
      <c r="I986" s="5" t="str">
        <f t="shared" si="47"/>
        <v>Okay</v>
      </c>
    </row>
    <row r="987" spans="1:9" x14ac:dyDescent="0.25">
      <c r="A987" s="4">
        <v>46</v>
      </c>
      <c r="B987" s="4">
        <v>25</v>
      </c>
      <c r="C987" s="4">
        <v>166958</v>
      </c>
      <c r="D987" s="4" t="str">
        <f>IF(OR(A987&lt;$O$3, A987&gt;$P$3), "Outlier", "Okay")</f>
        <v>Okay</v>
      </c>
      <c r="E987" s="4" t="str">
        <f>IF(OR(B987&lt;$O$4, B987&gt;$P$4), "Outlier", "Okay")</f>
        <v>Okay</v>
      </c>
      <c r="F987" s="4" t="str">
        <f>IF(OR(C987&lt;$O$5, C987&gt;$P$5), "Outlier", "Okay")</f>
        <v>Okay</v>
      </c>
      <c r="G987" s="5" t="str">
        <f t="shared" si="45"/>
        <v>Okay</v>
      </c>
      <c r="H987" s="5" t="str">
        <f t="shared" si="46"/>
        <v>Okay</v>
      </c>
      <c r="I987" s="5" t="str">
        <f t="shared" si="47"/>
        <v>Okay</v>
      </c>
    </row>
    <row r="988" spans="1:9" x14ac:dyDescent="0.25">
      <c r="A988" s="4">
        <v>38</v>
      </c>
      <c r="B988" s="4">
        <v>15</v>
      </c>
      <c r="C988" s="4">
        <v>145052</v>
      </c>
      <c r="D988" s="4" t="str">
        <f>IF(OR(A988&lt;$O$3, A988&gt;$P$3), "Outlier", "Okay")</f>
        <v>Okay</v>
      </c>
      <c r="E988" s="4" t="str">
        <f>IF(OR(B988&lt;$O$4, B988&gt;$P$4), "Outlier", "Okay")</f>
        <v>Okay</v>
      </c>
      <c r="F988" s="4" t="str">
        <f>IF(OR(C988&lt;$O$5, C988&gt;$P$5), "Outlier", "Okay")</f>
        <v>Okay</v>
      </c>
      <c r="G988" s="5" t="str">
        <f t="shared" si="45"/>
        <v>Okay</v>
      </c>
      <c r="H988" s="5" t="str">
        <f t="shared" si="46"/>
        <v>Okay</v>
      </c>
      <c r="I988" s="5" t="str">
        <f t="shared" si="47"/>
        <v>Okay</v>
      </c>
    </row>
    <row r="989" spans="1:9" x14ac:dyDescent="0.25">
      <c r="A989" s="4">
        <v>54</v>
      </c>
      <c r="B989" s="4">
        <v>32</v>
      </c>
      <c r="C989" s="4">
        <v>195270</v>
      </c>
      <c r="D989" s="4" t="str">
        <f>IF(OR(A989&lt;$O$3, A989&gt;$P$3), "Outlier", "Okay")</f>
        <v>Okay</v>
      </c>
      <c r="E989" s="4" t="str">
        <f>IF(OR(B989&lt;$O$4, B989&gt;$P$4), "Outlier", "Okay")</f>
        <v>Outlier</v>
      </c>
      <c r="F989" s="4" t="str">
        <f>IF(OR(C989&lt;$O$5, C989&gt;$P$5), "Outlier", "Okay")</f>
        <v>Okay</v>
      </c>
      <c r="G989" s="5" t="str">
        <f t="shared" si="45"/>
        <v>Okay</v>
      </c>
      <c r="H989" s="5" t="str">
        <f t="shared" si="46"/>
        <v>Okay</v>
      </c>
      <c r="I989" s="5" t="str">
        <f t="shared" si="47"/>
        <v>Okay</v>
      </c>
    </row>
    <row r="990" spans="1:9" x14ac:dyDescent="0.25">
      <c r="A990" s="4">
        <v>33</v>
      </c>
      <c r="B990" s="4">
        <v>8</v>
      </c>
      <c r="C990" s="4">
        <v>122970</v>
      </c>
      <c r="D990" s="4" t="str">
        <f>IF(OR(A990&lt;$O$3, A990&gt;$P$3), "Outlier", "Okay")</f>
        <v>Okay</v>
      </c>
      <c r="E990" s="4" t="str">
        <f>IF(OR(B990&lt;$O$4, B990&gt;$P$4), "Outlier", "Okay")</f>
        <v>Okay</v>
      </c>
      <c r="F990" s="4" t="str">
        <f>IF(OR(C990&lt;$O$5, C990&gt;$P$5), "Outlier", "Okay")</f>
        <v>Okay</v>
      </c>
      <c r="G990" s="5" t="str">
        <f t="shared" si="45"/>
        <v>Okay</v>
      </c>
      <c r="H990" s="5" t="str">
        <f t="shared" si="46"/>
        <v>Okay</v>
      </c>
      <c r="I990" s="5" t="str">
        <f t="shared" si="47"/>
        <v>Okay</v>
      </c>
    </row>
    <row r="991" spans="1:9" x14ac:dyDescent="0.25">
      <c r="A991" s="4">
        <v>27</v>
      </c>
      <c r="B991" s="4">
        <v>4</v>
      </c>
      <c r="C991" s="4">
        <v>80247</v>
      </c>
      <c r="D991" s="4" t="str">
        <f>IF(OR(A991&lt;$O$3, A991&gt;$P$3), "Outlier", "Okay")</f>
        <v>Okay</v>
      </c>
      <c r="E991" s="4" t="str">
        <f>IF(OR(B991&lt;$O$4, B991&gt;$P$4), "Outlier", "Okay")</f>
        <v>Okay</v>
      </c>
      <c r="F991" s="4" t="str">
        <f>IF(OR(C991&lt;$O$5, C991&gt;$P$5), "Outlier", "Okay")</f>
        <v>Okay</v>
      </c>
      <c r="G991" s="5" t="str">
        <f t="shared" si="45"/>
        <v>Okay</v>
      </c>
      <c r="H991" s="5" t="str">
        <f t="shared" si="46"/>
        <v>Okay</v>
      </c>
      <c r="I991" s="5" t="str">
        <f t="shared" si="47"/>
        <v>Okay</v>
      </c>
    </row>
    <row r="992" spans="1:9" x14ac:dyDescent="0.25">
      <c r="A992" s="4">
        <v>50</v>
      </c>
      <c r="B992" s="4">
        <v>25</v>
      </c>
      <c r="C992" s="4">
        <v>177862</v>
      </c>
      <c r="D992" s="4" t="str">
        <f>IF(OR(A992&lt;$O$3, A992&gt;$P$3), "Outlier", "Okay")</f>
        <v>Okay</v>
      </c>
      <c r="E992" s="4" t="str">
        <f>IF(OR(B992&lt;$O$4, B992&gt;$P$4), "Outlier", "Okay")</f>
        <v>Okay</v>
      </c>
      <c r="F992" s="4" t="str">
        <f>IF(OR(C992&lt;$O$5, C992&gt;$P$5), "Outlier", "Okay")</f>
        <v>Okay</v>
      </c>
      <c r="G992" s="5" t="str">
        <f t="shared" si="45"/>
        <v>Okay</v>
      </c>
      <c r="H992" s="5" t="str">
        <f t="shared" si="46"/>
        <v>Okay</v>
      </c>
      <c r="I992" s="5" t="str">
        <f t="shared" si="47"/>
        <v>Okay</v>
      </c>
    </row>
    <row r="993" spans="1:9" x14ac:dyDescent="0.25">
      <c r="A993" s="4">
        <v>26</v>
      </c>
      <c r="B993" s="4">
        <v>4</v>
      </c>
      <c r="C993" s="4">
        <v>91062</v>
      </c>
      <c r="D993" s="4" t="str">
        <f>IF(OR(A993&lt;$O$3, A993&gt;$P$3), "Outlier", "Okay")</f>
        <v>Okay</v>
      </c>
      <c r="E993" s="4" t="str">
        <f>IF(OR(B993&lt;$O$4, B993&gt;$P$4), "Outlier", "Okay")</f>
        <v>Okay</v>
      </c>
      <c r="F993" s="4" t="str">
        <f>IF(OR(C993&lt;$O$5, C993&gt;$P$5), "Outlier", "Okay")</f>
        <v>Okay</v>
      </c>
      <c r="G993" s="5" t="str">
        <f t="shared" si="45"/>
        <v>Okay</v>
      </c>
      <c r="H993" s="5" t="str">
        <f t="shared" si="46"/>
        <v>Okay</v>
      </c>
      <c r="I993" s="5" t="str">
        <f t="shared" si="47"/>
        <v>Okay</v>
      </c>
    </row>
    <row r="994" spans="1:9" x14ac:dyDescent="0.25">
      <c r="A994" s="4">
        <v>31</v>
      </c>
      <c r="B994" s="4">
        <v>6</v>
      </c>
      <c r="C994" s="4">
        <v>114290</v>
      </c>
      <c r="D994" s="4" t="str">
        <f>IF(OR(A994&lt;$O$3, A994&gt;$P$3), "Outlier", "Okay")</f>
        <v>Okay</v>
      </c>
      <c r="E994" s="4" t="str">
        <f>IF(OR(B994&lt;$O$4, B994&gt;$P$4), "Outlier", "Okay")</f>
        <v>Okay</v>
      </c>
      <c r="F994" s="4" t="str">
        <f>IF(OR(C994&lt;$O$5, C994&gt;$P$5), "Outlier", "Okay")</f>
        <v>Okay</v>
      </c>
      <c r="G994" s="5" t="str">
        <f t="shared" si="45"/>
        <v>Okay</v>
      </c>
      <c r="H994" s="5" t="str">
        <f t="shared" si="46"/>
        <v>Okay</v>
      </c>
      <c r="I994" s="5" t="str">
        <f t="shared" si="47"/>
        <v>Okay</v>
      </c>
    </row>
    <row r="995" spans="1:9" x14ac:dyDescent="0.25">
      <c r="A995" s="4">
        <v>35</v>
      </c>
      <c r="B995" s="4">
        <v>10</v>
      </c>
      <c r="C995" s="4">
        <v>128999</v>
      </c>
      <c r="D995" s="4" t="str">
        <f>IF(OR(A995&lt;$O$3, A995&gt;$P$3), "Outlier", "Okay")</f>
        <v>Okay</v>
      </c>
      <c r="E995" s="4" t="str">
        <f>IF(OR(B995&lt;$O$4, B995&gt;$P$4), "Outlier", "Okay")</f>
        <v>Okay</v>
      </c>
      <c r="F995" s="4" t="str">
        <f>IF(OR(C995&lt;$O$5, C995&gt;$P$5), "Outlier", "Okay")</f>
        <v>Okay</v>
      </c>
      <c r="G995" s="5" t="str">
        <f t="shared" si="45"/>
        <v>Okay</v>
      </c>
      <c r="H995" s="5" t="str">
        <f t="shared" si="46"/>
        <v>Okay</v>
      </c>
      <c r="I995" s="5" t="str">
        <f t="shared" si="47"/>
        <v>Okay</v>
      </c>
    </row>
    <row r="996" spans="1:9" x14ac:dyDescent="0.25">
      <c r="A996" s="4">
        <v>44</v>
      </c>
      <c r="B996" s="4">
        <v>18</v>
      </c>
      <c r="C996" s="4">
        <v>162454</v>
      </c>
      <c r="D996" s="4" t="str">
        <f>IF(OR(A996&lt;$O$3, A996&gt;$P$3), "Outlier", "Okay")</f>
        <v>Okay</v>
      </c>
      <c r="E996" s="4" t="str">
        <f>IF(OR(B996&lt;$O$4, B996&gt;$P$4), "Outlier", "Okay")</f>
        <v>Okay</v>
      </c>
      <c r="F996" s="4" t="str">
        <f>IF(OR(C996&lt;$O$5, C996&gt;$P$5), "Outlier", "Okay")</f>
        <v>Okay</v>
      </c>
      <c r="G996" s="5" t="str">
        <f t="shared" si="45"/>
        <v>Okay</v>
      </c>
      <c r="H996" s="5" t="str">
        <f t="shared" si="46"/>
        <v>Okay</v>
      </c>
      <c r="I996" s="5" t="str">
        <f t="shared" si="47"/>
        <v>Okay</v>
      </c>
    </row>
    <row r="997" spans="1:9" x14ac:dyDescent="0.25">
      <c r="A997" s="4">
        <v>32</v>
      </c>
      <c r="B997" s="4">
        <v>8</v>
      </c>
      <c r="C997" s="4">
        <v>122354</v>
      </c>
      <c r="D997" s="4" t="str">
        <f>IF(OR(A997&lt;$O$3, A997&gt;$P$3), "Outlier", "Okay")</f>
        <v>Okay</v>
      </c>
      <c r="E997" s="4" t="str">
        <f>IF(OR(B997&lt;$O$4, B997&gt;$P$4), "Outlier", "Okay")</f>
        <v>Okay</v>
      </c>
      <c r="F997" s="4" t="str">
        <f>IF(OR(C997&lt;$O$5, C997&gt;$P$5), "Outlier", "Okay")</f>
        <v>Okay</v>
      </c>
      <c r="G997" s="5" t="str">
        <f t="shared" si="45"/>
        <v>Okay</v>
      </c>
      <c r="H997" s="5" t="str">
        <f t="shared" si="46"/>
        <v>Okay</v>
      </c>
      <c r="I997" s="5" t="str">
        <f t="shared" si="47"/>
        <v>Okay</v>
      </c>
    </row>
    <row r="998" spans="1:9" x14ac:dyDescent="0.25">
      <c r="A998" s="4">
        <v>54</v>
      </c>
      <c r="B998" s="4">
        <v>25</v>
      </c>
      <c r="C998" s="4">
        <v>179756</v>
      </c>
      <c r="D998" s="4" t="str">
        <f>IF(OR(A998&lt;$O$3, A998&gt;$P$3), "Outlier", "Okay")</f>
        <v>Okay</v>
      </c>
      <c r="E998" s="4" t="str">
        <f>IF(OR(B998&lt;$O$4, B998&gt;$P$4), "Outlier", "Okay")</f>
        <v>Okay</v>
      </c>
      <c r="F998" s="4" t="str">
        <f>IF(OR(C998&lt;$O$5, C998&gt;$P$5), "Outlier", "Okay")</f>
        <v>Okay</v>
      </c>
      <c r="G998" s="5" t="str">
        <f t="shared" si="45"/>
        <v>Okay</v>
      </c>
      <c r="H998" s="5" t="str">
        <f t="shared" si="46"/>
        <v>Okay</v>
      </c>
      <c r="I998" s="5" t="str">
        <f t="shared" si="47"/>
        <v>Okay</v>
      </c>
    </row>
    <row r="999" spans="1:9" x14ac:dyDescent="0.25">
      <c r="A999" s="4">
        <v>26</v>
      </c>
      <c r="B999" s="4">
        <v>3</v>
      </c>
      <c r="C999" s="4">
        <v>73218</v>
      </c>
      <c r="D999" s="4" t="str">
        <f>IF(OR(A999&lt;$O$3, A999&gt;$P$3), "Outlier", "Okay")</f>
        <v>Okay</v>
      </c>
      <c r="E999" s="4" t="str">
        <f>IF(OR(B999&lt;$O$4, B999&gt;$P$4), "Outlier", "Okay")</f>
        <v>Okay</v>
      </c>
      <c r="F999" s="4" t="str">
        <f>IF(OR(C999&lt;$O$5, C999&gt;$P$5), "Outlier", "Okay")</f>
        <v>Okay</v>
      </c>
      <c r="G999" s="5" t="str">
        <f t="shared" si="45"/>
        <v>Okay</v>
      </c>
      <c r="H999" s="5" t="str">
        <f t="shared" si="46"/>
        <v>Okay</v>
      </c>
      <c r="I999" s="5" t="str">
        <f t="shared" si="47"/>
        <v>Okay</v>
      </c>
    </row>
    <row r="1000" spans="1:9" x14ac:dyDescent="0.25">
      <c r="A1000" s="4">
        <v>48</v>
      </c>
      <c r="B1000" s="4">
        <v>24</v>
      </c>
      <c r="C1000" s="4">
        <v>184480</v>
      </c>
      <c r="D1000" s="4" t="str">
        <f>IF(OR(A1000&lt;$O$3, A1000&gt;$P$3), "Outlier", "Okay")</f>
        <v>Okay</v>
      </c>
      <c r="E1000" s="4" t="str">
        <f>IF(OR(B1000&lt;$O$4, B1000&gt;$P$4), "Outlier", "Okay")</f>
        <v>Okay</v>
      </c>
      <c r="F1000" s="4" t="str">
        <f>IF(OR(C1000&lt;$O$5, C1000&gt;$P$5), "Outlier", "Okay")</f>
        <v>Okay</v>
      </c>
      <c r="G1000" s="5" t="str">
        <f t="shared" si="45"/>
        <v>Okay</v>
      </c>
      <c r="H1000" s="5" t="str">
        <f t="shared" si="46"/>
        <v>Okay</v>
      </c>
      <c r="I1000" s="5" t="str">
        <f t="shared" si="47"/>
        <v>Okay</v>
      </c>
    </row>
    <row r="1001" spans="1:9" x14ac:dyDescent="0.25">
      <c r="A1001" s="4">
        <v>38</v>
      </c>
      <c r="B1001" s="4">
        <v>12</v>
      </c>
      <c r="C1001" s="4">
        <v>132442</v>
      </c>
      <c r="D1001" s="4" t="str">
        <f>IF(OR(A1001&lt;$O$3, A1001&gt;$P$3), "Outlier", "Okay")</f>
        <v>Okay</v>
      </c>
      <c r="E1001" s="4" t="str">
        <f>IF(OR(B1001&lt;$O$4, B1001&gt;$P$4), "Outlier", "Okay")</f>
        <v>Okay</v>
      </c>
      <c r="F1001" s="4" t="str">
        <f>IF(OR(C1001&lt;$O$5, C1001&gt;$P$5), "Outlier", "Okay")</f>
        <v>Okay</v>
      </c>
      <c r="G1001" s="5" t="str">
        <f t="shared" si="45"/>
        <v>Okay</v>
      </c>
      <c r="H1001" s="5" t="str">
        <f t="shared" si="46"/>
        <v>Okay</v>
      </c>
      <c r="I1001" s="5" t="str">
        <f t="shared" si="47"/>
        <v>Okay</v>
      </c>
    </row>
    <row r="1002" spans="1:9" x14ac:dyDescent="0.25">
      <c r="A1002" s="4">
        <v>30</v>
      </c>
      <c r="B1002" s="4">
        <v>5</v>
      </c>
      <c r="C1002" s="4">
        <v>102828</v>
      </c>
      <c r="D1002" s="4" t="str">
        <f>IF(OR(A1002&lt;$O$3, A1002&gt;$P$3), "Outlier", "Okay")</f>
        <v>Okay</v>
      </c>
      <c r="E1002" s="4" t="str">
        <f>IF(OR(B1002&lt;$O$4, B1002&gt;$P$4), "Outlier", "Okay")</f>
        <v>Okay</v>
      </c>
      <c r="F1002" s="4" t="str">
        <f>IF(OR(C1002&lt;$O$5, C1002&gt;$P$5), "Outlier", "Okay")</f>
        <v>Okay</v>
      </c>
      <c r="G1002" s="5" t="str">
        <f t="shared" si="45"/>
        <v>Okay</v>
      </c>
      <c r="H1002" s="5" t="str">
        <f t="shared" si="46"/>
        <v>Okay</v>
      </c>
      <c r="I1002" s="5" t="str">
        <f t="shared" si="47"/>
        <v>Okay</v>
      </c>
    </row>
    <row r="1003" spans="1:9" x14ac:dyDescent="0.25">
      <c r="A1003" s="4">
        <v>40</v>
      </c>
      <c r="B1003" s="4">
        <v>16</v>
      </c>
      <c r="C1003" s="4">
        <v>150301</v>
      </c>
      <c r="D1003" s="4" t="str">
        <f>IF(OR(A1003&lt;$O$3, A1003&gt;$P$3), "Outlier", "Okay")</f>
        <v>Okay</v>
      </c>
      <c r="E1003" s="4" t="str">
        <f>IF(OR(B1003&lt;$O$4, B1003&gt;$P$4), "Outlier", "Okay")</f>
        <v>Okay</v>
      </c>
      <c r="F1003" s="4" t="str">
        <f>IF(OR(C1003&lt;$O$5, C1003&gt;$P$5), "Outlier", "Okay")</f>
        <v>Okay</v>
      </c>
      <c r="G1003" s="5" t="str">
        <f t="shared" si="45"/>
        <v>Okay</v>
      </c>
      <c r="H1003" s="5" t="str">
        <f t="shared" si="46"/>
        <v>Okay</v>
      </c>
      <c r="I1003" s="5" t="str">
        <f t="shared" si="47"/>
        <v>Okay</v>
      </c>
    </row>
    <row r="1004" spans="1:9" x14ac:dyDescent="0.25">
      <c r="A1004" s="4">
        <v>45</v>
      </c>
      <c r="B1004" s="4">
        <v>22</v>
      </c>
      <c r="C1004" s="4">
        <v>171468</v>
      </c>
      <c r="D1004" s="4" t="str">
        <f>IF(OR(A1004&lt;$O$3, A1004&gt;$P$3), "Outlier", "Okay")</f>
        <v>Okay</v>
      </c>
      <c r="E1004" s="4" t="str">
        <f>IF(OR(B1004&lt;$O$4, B1004&gt;$P$4), "Outlier", "Okay")</f>
        <v>Okay</v>
      </c>
      <c r="F1004" s="4" t="str">
        <f>IF(OR(C1004&lt;$O$5, C1004&gt;$P$5), "Outlier", "Okay")</f>
        <v>Okay</v>
      </c>
      <c r="G1004" s="5" t="str">
        <f t="shared" si="45"/>
        <v>Okay</v>
      </c>
      <c r="H1004" s="5" t="str">
        <f t="shared" si="46"/>
        <v>Okay</v>
      </c>
      <c r="I1004" s="5" t="str">
        <f t="shared" si="47"/>
        <v>Okay</v>
      </c>
    </row>
    <row r="1005" spans="1:9" x14ac:dyDescent="0.25">
      <c r="A1005" s="4">
        <v>36</v>
      </c>
      <c r="B1005" s="4">
        <v>13</v>
      </c>
      <c r="C1005" s="4">
        <v>147326</v>
      </c>
      <c r="D1005" s="4" t="str">
        <f>IF(OR(A1005&lt;$O$3, A1005&gt;$P$3), "Outlier", "Okay")</f>
        <v>Okay</v>
      </c>
      <c r="E1005" s="4" t="str">
        <f>IF(OR(B1005&lt;$O$4, B1005&gt;$P$4), "Outlier", "Okay")</f>
        <v>Okay</v>
      </c>
      <c r="F1005" s="4" t="str">
        <f>IF(OR(C1005&lt;$O$5, C1005&gt;$P$5), "Outlier", "Okay")</f>
        <v>Okay</v>
      </c>
      <c r="G1005" s="5" t="str">
        <f t="shared" si="45"/>
        <v>Okay</v>
      </c>
      <c r="H1005" s="5" t="str">
        <f t="shared" si="46"/>
        <v>Okay</v>
      </c>
      <c r="I1005" s="5" t="str">
        <f t="shared" si="47"/>
        <v>Okay</v>
      </c>
    </row>
    <row r="1006" spans="1:9" x14ac:dyDescent="0.25">
      <c r="A1006" s="4">
        <v>52</v>
      </c>
      <c r="B1006" s="4">
        <v>26</v>
      </c>
      <c r="C1006" s="4">
        <v>185982</v>
      </c>
      <c r="D1006" s="4" t="str">
        <f>IF(OR(A1006&lt;$O$3, A1006&gt;$P$3), "Outlier", "Okay")</f>
        <v>Okay</v>
      </c>
      <c r="E1006" s="4" t="str">
        <f>IF(OR(B1006&lt;$O$4, B1006&gt;$P$4), "Outlier", "Okay")</f>
        <v>Okay</v>
      </c>
      <c r="F1006" s="4" t="str">
        <f>IF(OR(C1006&lt;$O$5, C1006&gt;$P$5), "Outlier", "Okay")</f>
        <v>Okay</v>
      </c>
      <c r="G1006" s="5" t="str">
        <f t="shared" si="45"/>
        <v>Okay</v>
      </c>
      <c r="H1006" s="5" t="str">
        <f t="shared" si="46"/>
        <v>Okay</v>
      </c>
      <c r="I1006" s="5" t="str">
        <f t="shared" si="47"/>
        <v>Okay</v>
      </c>
    </row>
    <row r="1007" spans="1:9" x14ac:dyDescent="0.25">
      <c r="A1007" s="4">
        <v>31</v>
      </c>
      <c r="B1007" s="4">
        <v>7</v>
      </c>
      <c r="C1007" s="4">
        <v>108267</v>
      </c>
      <c r="D1007" s="4" t="str">
        <f>IF(OR(A1007&lt;$O$3, A1007&gt;$P$3), "Outlier", "Okay")</f>
        <v>Okay</v>
      </c>
      <c r="E1007" s="4" t="str">
        <f>IF(OR(B1007&lt;$O$4, B1007&gt;$P$4), "Outlier", "Okay")</f>
        <v>Okay</v>
      </c>
      <c r="F1007" s="4" t="str">
        <f>IF(OR(C1007&lt;$O$5, C1007&gt;$P$5), "Outlier", "Okay")</f>
        <v>Okay</v>
      </c>
      <c r="G1007" s="5" t="str">
        <f t="shared" si="45"/>
        <v>Okay</v>
      </c>
      <c r="H1007" s="5" t="str">
        <f t="shared" si="46"/>
        <v>Okay</v>
      </c>
      <c r="I1007" s="5" t="str">
        <f t="shared" si="47"/>
        <v>Okay</v>
      </c>
    </row>
    <row r="1008" spans="1:9" x14ac:dyDescent="0.25">
      <c r="A1008" s="4">
        <v>26</v>
      </c>
      <c r="B1008" s="4">
        <v>4</v>
      </c>
      <c r="C1008" s="4">
        <v>91397</v>
      </c>
      <c r="D1008" s="4" t="str">
        <f>IF(OR(A1008&lt;$O$3, A1008&gt;$P$3), "Outlier", "Okay")</f>
        <v>Okay</v>
      </c>
      <c r="E1008" s="4" t="str">
        <f>IF(OR(B1008&lt;$O$4, B1008&gt;$P$4), "Outlier", "Okay")</f>
        <v>Okay</v>
      </c>
      <c r="F1008" s="4" t="str">
        <f>IF(OR(C1008&lt;$O$5, C1008&gt;$P$5), "Outlier", "Okay")</f>
        <v>Okay</v>
      </c>
      <c r="G1008" s="5" t="str">
        <f t="shared" si="45"/>
        <v>Okay</v>
      </c>
      <c r="H1008" s="5" t="str">
        <f t="shared" si="46"/>
        <v>Okay</v>
      </c>
      <c r="I1008" s="5" t="str">
        <f t="shared" si="47"/>
        <v>Okay</v>
      </c>
    </row>
    <row r="1009" spans="1:9" x14ac:dyDescent="0.25">
      <c r="A1009" s="4">
        <v>30</v>
      </c>
      <c r="B1009" s="4">
        <v>5</v>
      </c>
      <c r="C1009" s="4">
        <v>100867</v>
      </c>
      <c r="D1009" s="4" t="str">
        <f>IF(OR(A1009&lt;$O$3, A1009&gt;$P$3), "Outlier", "Okay")</f>
        <v>Okay</v>
      </c>
      <c r="E1009" s="4" t="str">
        <f>IF(OR(B1009&lt;$O$4, B1009&gt;$P$4), "Outlier", "Okay")</f>
        <v>Okay</v>
      </c>
      <c r="F1009" s="4" t="str">
        <f>IF(OR(C1009&lt;$O$5, C1009&gt;$P$5), "Outlier", "Okay")</f>
        <v>Okay</v>
      </c>
      <c r="G1009" s="5" t="str">
        <f t="shared" si="45"/>
        <v>Okay</v>
      </c>
      <c r="H1009" s="5" t="str">
        <f t="shared" si="46"/>
        <v>Okay</v>
      </c>
      <c r="I1009" s="5" t="str">
        <f t="shared" si="47"/>
        <v>Okay</v>
      </c>
    </row>
    <row r="1010" spans="1:9" x14ac:dyDescent="0.25">
      <c r="A1010" s="4">
        <v>24</v>
      </c>
      <c r="B1010" s="4">
        <v>2</v>
      </c>
      <c r="C1010" s="4">
        <v>64182</v>
      </c>
      <c r="D1010" s="4" t="str">
        <f>IF(OR(A1010&lt;$O$3, A1010&gt;$P$3), "Outlier", "Okay")</f>
        <v>Okay</v>
      </c>
      <c r="E1010" s="4" t="str">
        <f>IF(OR(B1010&lt;$O$4, B1010&gt;$P$4), "Outlier", "Okay")</f>
        <v>Okay</v>
      </c>
      <c r="F1010" s="4" t="str">
        <f>IF(OR(C1010&lt;$O$5, C1010&gt;$P$5), "Outlier", "Okay")</f>
        <v>Okay</v>
      </c>
      <c r="G1010" s="5" t="str">
        <f t="shared" si="45"/>
        <v>Okay</v>
      </c>
      <c r="H1010" s="5" t="str">
        <f t="shared" si="46"/>
        <v>Okay</v>
      </c>
      <c r="I1010" s="5" t="str">
        <f t="shared" si="47"/>
        <v>Okay</v>
      </c>
    </row>
    <row r="1011" spans="1:9" x14ac:dyDescent="0.25">
      <c r="A1011" s="4">
        <v>45</v>
      </c>
      <c r="B1011" s="4">
        <v>22</v>
      </c>
      <c r="C1011" s="4">
        <v>182506</v>
      </c>
      <c r="D1011" s="4" t="str">
        <f>IF(OR(A1011&lt;$O$3, A1011&gt;$P$3), "Outlier", "Okay")</f>
        <v>Okay</v>
      </c>
      <c r="E1011" s="4" t="str">
        <f>IF(OR(B1011&lt;$O$4, B1011&gt;$P$4), "Outlier", "Okay")</f>
        <v>Okay</v>
      </c>
      <c r="F1011" s="4" t="str">
        <f>IF(OR(C1011&lt;$O$5, C1011&gt;$P$5), "Outlier", "Okay")</f>
        <v>Okay</v>
      </c>
      <c r="G1011" s="5" t="str">
        <f t="shared" si="45"/>
        <v>Okay</v>
      </c>
      <c r="H1011" s="5" t="str">
        <f t="shared" si="46"/>
        <v>Okay</v>
      </c>
      <c r="I1011" s="5" t="str">
        <f t="shared" si="47"/>
        <v>Okay</v>
      </c>
    </row>
    <row r="1012" spans="1:9" x14ac:dyDescent="0.25">
      <c r="A1012" s="4">
        <v>33</v>
      </c>
      <c r="B1012" s="4">
        <v>9</v>
      </c>
      <c r="C1012" s="4">
        <v>136986</v>
      </c>
      <c r="D1012" s="4" t="str">
        <f>IF(OR(A1012&lt;$O$3, A1012&gt;$P$3), "Outlier", "Okay")</f>
        <v>Okay</v>
      </c>
      <c r="E1012" s="4" t="str">
        <f>IF(OR(B1012&lt;$O$4, B1012&gt;$P$4), "Outlier", "Okay")</f>
        <v>Okay</v>
      </c>
      <c r="F1012" s="4" t="str">
        <f>IF(OR(C1012&lt;$O$5, C1012&gt;$P$5), "Outlier", "Okay")</f>
        <v>Okay</v>
      </c>
      <c r="G1012" s="5" t="str">
        <f t="shared" si="45"/>
        <v>Okay</v>
      </c>
      <c r="H1012" s="5" t="str">
        <f t="shared" si="46"/>
        <v>Okay</v>
      </c>
      <c r="I1012" s="5" t="str">
        <f t="shared" si="47"/>
        <v>Okay</v>
      </c>
    </row>
    <row r="1013" spans="1:9" x14ac:dyDescent="0.25">
      <c r="A1013" s="4">
        <v>38</v>
      </c>
      <c r="B1013" s="4">
        <v>11</v>
      </c>
      <c r="C1013" s="4">
        <v>136662</v>
      </c>
      <c r="D1013" s="4" t="str">
        <f>IF(OR(A1013&lt;$O$3, A1013&gt;$P$3), "Outlier", "Okay")</f>
        <v>Okay</v>
      </c>
      <c r="E1013" s="4" t="str">
        <f>IF(OR(B1013&lt;$O$4, B1013&gt;$P$4), "Outlier", "Okay")</f>
        <v>Okay</v>
      </c>
      <c r="F1013" s="4" t="str">
        <f>IF(OR(C1013&lt;$O$5, C1013&gt;$P$5), "Outlier", "Okay")</f>
        <v>Okay</v>
      </c>
      <c r="G1013" s="5" t="str">
        <f t="shared" si="45"/>
        <v>Okay</v>
      </c>
      <c r="H1013" s="5" t="str">
        <f t="shared" si="46"/>
        <v>Okay</v>
      </c>
      <c r="I1013" s="5" t="str">
        <f t="shared" si="47"/>
        <v>Okay</v>
      </c>
    </row>
    <row r="1014" spans="1:9" x14ac:dyDescent="0.25">
      <c r="A1014" s="4">
        <v>54</v>
      </c>
      <c r="B1014" s="4">
        <v>32</v>
      </c>
      <c r="C1014" s="4">
        <v>191510</v>
      </c>
      <c r="D1014" s="4" t="str">
        <f>IF(OR(A1014&lt;$O$3, A1014&gt;$P$3), "Outlier", "Okay")</f>
        <v>Okay</v>
      </c>
      <c r="E1014" s="4" t="str">
        <f>IF(OR(B1014&lt;$O$4, B1014&gt;$P$4), "Outlier", "Okay")</f>
        <v>Outlier</v>
      </c>
      <c r="F1014" s="4" t="str">
        <f>IF(OR(C1014&lt;$O$5, C1014&gt;$P$5), "Outlier", "Okay")</f>
        <v>Okay</v>
      </c>
      <c r="G1014" s="5" t="str">
        <f t="shared" si="45"/>
        <v>Okay</v>
      </c>
      <c r="H1014" s="5" t="str">
        <f t="shared" si="46"/>
        <v>Okay</v>
      </c>
      <c r="I1014" s="5" t="str">
        <f t="shared" si="47"/>
        <v>Okay</v>
      </c>
    </row>
    <row r="1015" spans="1:9" x14ac:dyDescent="0.25">
      <c r="A1015" s="4">
        <v>42</v>
      </c>
      <c r="B1015" s="4">
        <v>19</v>
      </c>
      <c r="C1015" s="4">
        <v>177347</v>
      </c>
      <c r="D1015" s="4" t="str">
        <f>IF(OR(A1015&lt;$O$3, A1015&gt;$P$3), "Outlier", "Okay")</f>
        <v>Okay</v>
      </c>
      <c r="E1015" s="4" t="str">
        <f>IF(OR(B1015&lt;$O$4, B1015&gt;$P$4), "Outlier", "Okay")</f>
        <v>Okay</v>
      </c>
      <c r="F1015" s="4" t="str">
        <f>IF(OR(C1015&lt;$O$5, C1015&gt;$P$5), "Outlier", "Okay")</f>
        <v>Okay</v>
      </c>
      <c r="G1015" s="5" t="str">
        <f t="shared" si="45"/>
        <v>Okay</v>
      </c>
      <c r="H1015" s="5" t="str">
        <f t="shared" si="46"/>
        <v>Okay</v>
      </c>
      <c r="I1015" s="5" t="str">
        <f t="shared" si="47"/>
        <v>Okay</v>
      </c>
    </row>
    <row r="1016" spans="1:9" x14ac:dyDescent="0.25">
      <c r="A1016" s="4">
        <v>28</v>
      </c>
      <c r="B1016" s="4">
        <v>3</v>
      </c>
      <c r="C1016" s="4">
        <v>70397</v>
      </c>
      <c r="D1016" s="4" t="str">
        <f>IF(OR(A1016&lt;$O$3, A1016&gt;$P$3), "Outlier", "Okay")</f>
        <v>Okay</v>
      </c>
      <c r="E1016" s="4" t="str">
        <f>IF(OR(B1016&lt;$O$4, B1016&gt;$P$4), "Outlier", "Okay")</f>
        <v>Okay</v>
      </c>
      <c r="F1016" s="4" t="str">
        <f>IF(OR(C1016&lt;$O$5, C1016&gt;$P$5), "Outlier", "Okay")</f>
        <v>Okay</v>
      </c>
      <c r="G1016" s="5" t="str">
        <f t="shared" si="45"/>
        <v>Okay</v>
      </c>
      <c r="H1016" s="5" t="str">
        <f t="shared" si="46"/>
        <v>Okay</v>
      </c>
      <c r="I1016" s="5" t="str">
        <f t="shared" si="47"/>
        <v>Okay</v>
      </c>
    </row>
    <row r="1017" spans="1:9" x14ac:dyDescent="0.25">
      <c r="A1017" s="4">
        <v>34</v>
      </c>
      <c r="B1017" s="4">
        <v>9</v>
      </c>
      <c r="C1017" s="4">
        <v>146075</v>
      </c>
      <c r="D1017" s="4" t="str">
        <f>IF(OR(A1017&lt;$O$3, A1017&gt;$P$3), "Outlier", "Okay")</f>
        <v>Okay</v>
      </c>
      <c r="E1017" s="4" t="str">
        <f>IF(OR(B1017&lt;$O$4, B1017&gt;$P$4), "Outlier", "Okay")</f>
        <v>Okay</v>
      </c>
      <c r="F1017" s="4" t="str">
        <f>IF(OR(C1017&lt;$O$5, C1017&gt;$P$5), "Outlier", "Okay")</f>
        <v>Okay</v>
      </c>
      <c r="G1017" s="5" t="str">
        <f t="shared" si="45"/>
        <v>Okay</v>
      </c>
      <c r="H1017" s="5" t="str">
        <f t="shared" si="46"/>
        <v>Okay</v>
      </c>
      <c r="I1017" s="5" t="str">
        <f t="shared" si="47"/>
        <v>Okay</v>
      </c>
    </row>
    <row r="1018" spans="1:9" x14ac:dyDescent="0.25">
      <c r="A1018" s="4">
        <v>46</v>
      </c>
      <c r="B1018" s="4">
        <v>18</v>
      </c>
      <c r="C1018" s="4">
        <v>155795</v>
      </c>
      <c r="D1018" s="4" t="str">
        <f>IF(OR(A1018&lt;$O$3, A1018&gt;$P$3), "Outlier", "Okay")</f>
        <v>Okay</v>
      </c>
      <c r="E1018" s="4" t="str">
        <f>IF(OR(B1018&lt;$O$4, B1018&gt;$P$4), "Outlier", "Okay")</f>
        <v>Okay</v>
      </c>
      <c r="F1018" s="4" t="str">
        <f>IF(OR(C1018&lt;$O$5, C1018&gt;$P$5), "Outlier", "Okay")</f>
        <v>Okay</v>
      </c>
      <c r="G1018" s="5" t="str">
        <f t="shared" si="45"/>
        <v>Okay</v>
      </c>
      <c r="H1018" s="5" t="str">
        <f t="shared" si="46"/>
        <v>Okay</v>
      </c>
      <c r="I1018" s="5" t="str">
        <f t="shared" si="47"/>
        <v>Okay</v>
      </c>
    </row>
    <row r="1019" spans="1:9" x14ac:dyDescent="0.25">
      <c r="A1019" s="4">
        <v>35</v>
      </c>
      <c r="B1019" s="4">
        <v>9</v>
      </c>
      <c r="C1019" s="4">
        <v>132638</v>
      </c>
      <c r="D1019" s="4" t="str">
        <f>IF(OR(A1019&lt;$O$3, A1019&gt;$P$3), "Outlier", "Okay")</f>
        <v>Okay</v>
      </c>
      <c r="E1019" s="4" t="str">
        <f>IF(OR(B1019&lt;$O$4, B1019&gt;$P$4), "Outlier", "Okay")</f>
        <v>Okay</v>
      </c>
      <c r="F1019" s="4" t="str">
        <f>IF(OR(C1019&lt;$O$5, C1019&gt;$P$5), "Outlier", "Okay")</f>
        <v>Okay</v>
      </c>
      <c r="G1019" s="5" t="str">
        <f t="shared" si="45"/>
        <v>Okay</v>
      </c>
      <c r="H1019" s="5" t="str">
        <f t="shared" si="46"/>
        <v>Okay</v>
      </c>
      <c r="I1019" s="5" t="str">
        <f t="shared" si="47"/>
        <v>Okay</v>
      </c>
    </row>
    <row r="1020" spans="1:9" x14ac:dyDescent="0.25">
      <c r="A1020" s="4">
        <v>49</v>
      </c>
      <c r="B1020" s="4">
        <v>22</v>
      </c>
      <c r="C1020" s="4">
        <v>178684</v>
      </c>
      <c r="D1020" s="4" t="str">
        <f>IF(OR(A1020&lt;$O$3, A1020&gt;$P$3), "Outlier", "Okay")</f>
        <v>Okay</v>
      </c>
      <c r="E1020" s="4" t="str">
        <f>IF(OR(B1020&lt;$O$4, B1020&gt;$P$4), "Outlier", "Okay")</f>
        <v>Okay</v>
      </c>
      <c r="F1020" s="4" t="str">
        <f>IF(OR(C1020&lt;$O$5, C1020&gt;$P$5), "Outlier", "Okay")</f>
        <v>Okay</v>
      </c>
      <c r="G1020" s="5" t="str">
        <f t="shared" si="45"/>
        <v>Okay</v>
      </c>
      <c r="H1020" s="5" t="str">
        <f t="shared" si="46"/>
        <v>Okay</v>
      </c>
      <c r="I1020" s="5" t="str">
        <f t="shared" si="47"/>
        <v>Okay</v>
      </c>
    </row>
    <row r="1021" spans="1:9" x14ac:dyDescent="0.25">
      <c r="A1021" s="4">
        <v>32</v>
      </c>
      <c r="B1021" s="4">
        <v>7</v>
      </c>
      <c r="C1021" s="4">
        <v>106218</v>
      </c>
      <c r="D1021" s="4" t="str">
        <f>IF(OR(A1021&lt;$O$3, A1021&gt;$P$3), "Outlier", "Okay")</f>
        <v>Okay</v>
      </c>
      <c r="E1021" s="4" t="str">
        <f>IF(OR(B1021&lt;$O$4, B1021&gt;$P$4), "Outlier", "Okay")</f>
        <v>Okay</v>
      </c>
      <c r="F1021" s="4" t="str">
        <f>IF(OR(C1021&lt;$O$5, C1021&gt;$P$5), "Outlier", "Okay")</f>
        <v>Okay</v>
      </c>
      <c r="G1021" s="5" t="str">
        <f t="shared" si="45"/>
        <v>Okay</v>
      </c>
      <c r="H1021" s="5" t="str">
        <f t="shared" si="46"/>
        <v>Okay</v>
      </c>
      <c r="I1021" s="5" t="str">
        <f t="shared" si="47"/>
        <v>Okay</v>
      </c>
    </row>
    <row r="1022" spans="1:9" x14ac:dyDescent="0.25">
      <c r="A1022" s="4">
        <v>54</v>
      </c>
      <c r="B1022" s="4">
        <v>28</v>
      </c>
      <c r="C1022" s="4">
        <v>191239</v>
      </c>
      <c r="D1022" s="4" t="str">
        <f>IF(OR(A1022&lt;$O$3, A1022&gt;$P$3), "Outlier", "Okay")</f>
        <v>Okay</v>
      </c>
      <c r="E1022" s="4" t="str">
        <f>IF(OR(B1022&lt;$O$4, B1022&gt;$P$4), "Outlier", "Okay")</f>
        <v>Okay</v>
      </c>
      <c r="F1022" s="4" t="str">
        <f>IF(OR(C1022&lt;$O$5, C1022&gt;$P$5), "Outlier", "Okay")</f>
        <v>Okay</v>
      </c>
      <c r="G1022" s="5" t="str">
        <f t="shared" si="45"/>
        <v>Okay</v>
      </c>
      <c r="H1022" s="5" t="str">
        <f t="shared" si="46"/>
        <v>Okay</v>
      </c>
      <c r="I1022" s="5" t="str">
        <f t="shared" si="47"/>
        <v>Okay</v>
      </c>
    </row>
    <row r="1023" spans="1:9" x14ac:dyDescent="0.25">
      <c r="A1023" s="4">
        <v>26</v>
      </c>
      <c r="B1023" s="4">
        <v>2</v>
      </c>
      <c r="C1023" s="4">
        <v>65840</v>
      </c>
      <c r="D1023" s="4" t="str">
        <f>IF(OR(A1023&lt;$O$3, A1023&gt;$P$3), "Outlier", "Okay")</f>
        <v>Okay</v>
      </c>
      <c r="E1023" s="4" t="str">
        <f>IF(OR(B1023&lt;$O$4, B1023&gt;$P$4), "Outlier", "Okay")</f>
        <v>Okay</v>
      </c>
      <c r="F1023" s="4" t="str">
        <f>IF(OR(C1023&lt;$O$5, C1023&gt;$P$5), "Outlier", "Okay")</f>
        <v>Okay</v>
      </c>
      <c r="G1023" s="5" t="str">
        <f t="shared" si="45"/>
        <v>Okay</v>
      </c>
      <c r="H1023" s="5" t="str">
        <f t="shared" si="46"/>
        <v>Okay</v>
      </c>
      <c r="I1023" s="5" t="str">
        <f t="shared" si="47"/>
        <v>Okay</v>
      </c>
    </row>
    <row r="1024" spans="1:9" x14ac:dyDescent="0.25">
      <c r="A1024" s="4">
        <v>23</v>
      </c>
      <c r="B1024" s="4">
        <v>0</v>
      </c>
      <c r="C1024" s="4">
        <v>52779</v>
      </c>
      <c r="D1024" s="4" t="str">
        <f>IF(OR(A1024&lt;$O$3, A1024&gt;$P$3), "Outlier", "Okay")</f>
        <v>Okay</v>
      </c>
      <c r="E1024" s="4" t="str">
        <f>IF(OR(B1024&lt;$O$4, B1024&gt;$P$4), "Outlier", "Okay")</f>
        <v>Okay</v>
      </c>
      <c r="F1024" s="4" t="str">
        <f>IF(OR(C1024&lt;$O$5, C1024&gt;$P$5), "Outlier", "Okay")</f>
        <v>Okay</v>
      </c>
      <c r="G1024" s="5" t="str">
        <f t="shared" si="45"/>
        <v>Okay</v>
      </c>
      <c r="H1024" s="5" t="str">
        <f t="shared" si="46"/>
        <v>Okay</v>
      </c>
      <c r="I1024" s="5" t="str">
        <f t="shared" si="47"/>
        <v>Okay</v>
      </c>
    </row>
    <row r="1025" spans="1:9" x14ac:dyDescent="0.25">
      <c r="A1025" s="4">
        <v>48</v>
      </c>
      <c r="B1025" s="4">
        <v>23</v>
      </c>
      <c r="C1025" s="4">
        <v>185038</v>
      </c>
      <c r="D1025" s="4" t="str">
        <f>IF(OR(A1025&lt;$O$3, A1025&gt;$P$3), "Outlier", "Okay")</f>
        <v>Okay</v>
      </c>
      <c r="E1025" s="4" t="str">
        <f>IF(OR(B1025&lt;$O$4, B1025&gt;$P$4), "Outlier", "Okay")</f>
        <v>Okay</v>
      </c>
      <c r="F1025" s="4" t="str">
        <f>IF(OR(C1025&lt;$O$5, C1025&gt;$P$5), "Outlier", "Okay")</f>
        <v>Okay</v>
      </c>
      <c r="G1025" s="5" t="str">
        <f t="shared" si="45"/>
        <v>Okay</v>
      </c>
      <c r="H1025" s="5" t="str">
        <f t="shared" si="46"/>
        <v>Okay</v>
      </c>
      <c r="I1025" s="5" t="str">
        <f t="shared" si="47"/>
        <v>Okay</v>
      </c>
    </row>
    <row r="1026" spans="1:9" x14ac:dyDescent="0.25">
      <c r="A1026" s="4">
        <v>38</v>
      </c>
      <c r="B1026" s="4">
        <v>14</v>
      </c>
      <c r="C1026" s="4">
        <v>136449</v>
      </c>
      <c r="D1026" s="4" t="str">
        <f>IF(OR(A1026&lt;$O$3, A1026&gt;$P$3), "Outlier", "Okay")</f>
        <v>Okay</v>
      </c>
      <c r="E1026" s="4" t="str">
        <f>IF(OR(B1026&lt;$O$4, B1026&gt;$P$4), "Outlier", "Okay")</f>
        <v>Okay</v>
      </c>
      <c r="F1026" s="4" t="str">
        <f>IF(OR(C1026&lt;$O$5, C1026&gt;$P$5), "Outlier", "Okay")</f>
        <v>Okay</v>
      </c>
      <c r="G1026" s="5" t="str">
        <f t="shared" ref="G1026:G1089" si="48">IF(B1026&gt;A1026, "Inconsistent", "Okay")</f>
        <v>Okay</v>
      </c>
      <c r="H1026" s="5" t="str">
        <f t="shared" ref="H1026:H1089" si="49">IF(A1026&lt;18, "Inconsistent", "Okay")</f>
        <v>Okay</v>
      </c>
      <c r="I1026" s="5" t="str">
        <f t="shared" ref="I1026:I1089" si="50">IF(B1026&lt;0,"Inconsistent", "Okay")</f>
        <v>Okay</v>
      </c>
    </row>
    <row r="1027" spans="1:9" x14ac:dyDescent="0.25">
      <c r="A1027" s="4">
        <v>30</v>
      </c>
      <c r="B1027" s="4">
        <v>6</v>
      </c>
      <c r="C1027" s="4">
        <v>110707</v>
      </c>
      <c r="D1027" s="4" t="str">
        <f>IF(OR(A1027&lt;$O$3, A1027&gt;$P$3), "Outlier", "Okay")</f>
        <v>Okay</v>
      </c>
      <c r="E1027" s="4" t="str">
        <f>IF(OR(B1027&lt;$O$4, B1027&gt;$P$4), "Outlier", "Okay")</f>
        <v>Okay</v>
      </c>
      <c r="F1027" s="4" t="str">
        <f>IF(OR(C1027&lt;$O$5, C1027&gt;$P$5), "Outlier", "Okay")</f>
        <v>Okay</v>
      </c>
      <c r="G1027" s="5" t="str">
        <f t="shared" si="48"/>
        <v>Okay</v>
      </c>
      <c r="H1027" s="5" t="str">
        <f t="shared" si="49"/>
        <v>Okay</v>
      </c>
      <c r="I1027" s="5" t="str">
        <f t="shared" si="50"/>
        <v>Okay</v>
      </c>
    </row>
    <row r="1028" spans="1:9" x14ac:dyDescent="0.25">
      <c r="A1028" s="4">
        <v>40</v>
      </c>
      <c r="B1028" s="4">
        <v>17</v>
      </c>
      <c r="C1028" s="4">
        <v>151670</v>
      </c>
      <c r="D1028" s="4" t="str">
        <f>IF(OR(A1028&lt;$O$3, A1028&gt;$P$3), "Outlier", "Okay")</f>
        <v>Okay</v>
      </c>
      <c r="E1028" s="4" t="str">
        <f>IF(OR(B1028&lt;$O$4, B1028&gt;$P$4), "Outlier", "Okay")</f>
        <v>Okay</v>
      </c>
      <c r="F1028" s="4" t="str">
        <f>IF(OR(C1028&lt;$O$5, C1028&gt;$P$5), "Outlier", "Okay")</f>
        <v>Okay</v>
      </c>
      <c r="G1028" s="5" t="str">
        <f t="shared" si="48"/>
        <v>Okay</v>
      </c>
      <c r="H1028" s="5" t="str">
        <f t="shared" si="49"/>
        <v>Okay</v>
      </c>
      <c r="I1028" s="5" t="str">
        <f t="shared" si="50"/>
        <v>Okay</v>
      </c>
    </row>
    <row r="1029" spans="1:9" x14ac:dyDescent="0.25">
      <c r="A1029" s="4">
        <v>45</v>
      </c>
      <c r="B1029" s="4">
        <v>21</v>
      </c>
      <c r="C1029" s="4">
        <v>167015</v>
      </c>
      <c r="D1029" s="4" t="str">
        <f>IF(OR(A1029&lt;$O$3, A1029&gt;$P$3), "Outlier", "Okay")</f>
        <v>Okay</v>
      </c>
      <c r="E1029" s="4" t="str">
        <f>IF(OR(B1029&lt;$O$4, B1029&gt;$P$4), "Outlier", "Okay")</f>
        <v>Okay</v>
      </c>
      <c r="F1029" s="4" t="str">
        <f>IF(OR(C1029&lt;$O$5, C1029&gt;$P$5), "Outlier", "Okay")</f>
        <v>Okay</v>
      </c>
      <c r="G1029" s="5" t="str">
        <f t="shared" si="48"/>
        <v>Okay</v>
      </c>
      <c r="H1029" s="5" t="str">
        <f t="shared" si="49"/>
        <v>Okay</v>
      </c>
      <c r="I1029" s="5" t="str">
        <f t="shared" si="50"/>
        <v>Okay</v>
      </c>
    </row>
    <row r="1030" spans="1:9" x14ac:dyDescent="0.25">
      <c r="A1030" s="4">
        <v>36</v>
      </c>
      <c r="B1030" s="4">
        <v>13</v>
      </c>
      <c r="C1030" s="4">
        <v>146508</v>
      </c>
      <c r="D1030" s="4" t="str">
        <f>IF(OR(A1030&lt;$O$3, A1030&gt;$P$3), "Outlier", "Okay")</f>
        <v>Okay</v>
      </c>
      <c r="E1030" s="4" t="str">
        <f>IF(OR(B1030&lt;$O$4, B1030&gt;$P$4), "Outlier", "Okay")</f>
        <v>Okay</v>
      </c>
      <c r="F1030" s="4" t="str">
        <f>IF(OR(C1030&lt;$O$5, C1030&gt;$P$5), "Outlier", "Okay")</f>
        <v>Okay</v>
      </c>
      <c r="G1030" s="5" t="str">
        <f t="shared" si="48"/>
        <v>Okay</v>
      </c>
      <c r="H1030" s="5" t="str">
        <f t="shared" si="49"/>
        <v>Okay</v>
      </c>
      <c r="I1030" s="5" t="str">
        <f t="shared" si="50"/>
        <v>Okay</v>
      </c>
    </row>
    <row r="1031" spans="1:9" x14ac:dyDescent="0.25">
      <c r="A1031" s="4">
        <v>52</v>
      </c>
      <c r="B1031" s="4">
        <v>27</v>
      </c>
      <c r="C1031" s="4">
        <v>190596</v>
      </c>
      <c r="D1031" s="4" t="str">
        <f>IF(OR(A1031&lt;$O$3, A1031&gt;$P$3), "Outlier", "Okay")</f>
        <v>Okay</v>
      </c>
      <c r="E1031" s="4" t="str">
        <f>IF(OR(B1031&lt;$O$4, B1031&gt;$P$4), "Outlier", "Okay")</f>
        <v>Okay</v>
      </c>
      <c r="F1031" s="4" t="str">
        <f>IF(OR(C1031&lt;$O$5, C1031&gt;$P$5), "Outlier", "Okay")</f>
        <v>Okay</v>
      </c>
      <c r="G1031" s="5" t="str">
        <f t="shared" si="48"/>
        <v>Okay</v>
      </c>
      <c r="H1031" s="5" t="str">
        <f t="shared" si="49"/>
        <v>Okay</v>
      </c>
      <c r="I1031" s="5" t="str">
        <f t="shared" si="50"/>
        <v>Okay</v>
      </c>
    </row>
    <row r="1032" spans="1:9" x14ac:dyDescent="0.25">
      <c r="A1032" s="4">
        <v>31</v>
      </c>
      <c r="B1032" s="4">
        <v>6</v>
      </c>
      <c r="C1032" s="4">
        <v>104378</v>
      </c>
      <c r="D1032" s="4" t="str">
        <f>IF(OR(A1032&lt;$O$3, A1032&gt;$P$3), "Outlier", "Okay")</f>
        <v>Okay</v>
      </c>
      <c r="E1032" s="4" t="str">
        <f>IF(OR(B1032&lt;$O$4, B1032&gt;$P$4), "Outlier", "Okay")</f>
        <v>Okay</v>
      </c>
      <c r="F1032" s="4" t="str">
        <f>IF(OR(C1032&lt;$O$5, C1032&gt;$P$5), "Outlier", "Okay")</f>
        <v>Okay</v>
      </c>
      <c r="G1032" s="5" t="str">
        <f t="shared" si="48"/>
        <v>Okay</v>
      </c>
      <c r="H1032" s="5" t="str">
        <f t="shared" si="49"/>
        <v>Okay</v>
      </c>
      <c r="I1032" s="5" t="str">
        <f t="shared" si="50"/>
        <v>Okay</v>
      </c>
    </row>
    <row r="1033" spans="1:9" x14ac:dyDescent="0.25">
      <c r="A1033" s="4">
        <v>26</v>
      </c>
      <c r="B1033" s="4">
        <v>3</v>
      </c>
      <c r="C1033" s="4">
        <v>70216</v>
      </c>
      <c r="D1033" s="4" t="str">
        <f>IF(OR(A1033&lt;$O$3, A1033&gt;$P$3), "Outlier", "Okay")</f>
        <v>Okay</v>
      </c>
      <c r="E1033" s="4" t="str">
        <f>IF(OR(B1033&lt;$O$4, B1033&gt;$P$4), "Outlier", "Okay")</f>
        <v>Okay</v>
      </c>
      <c r="F1033" s="4" t="str">
        <f>IF(OR(C1033&lt;$O$5, C1033&gt;$P$5), "Outlier", "Okay")</f>
        <v>Okay</v>
      </c>
      <c r="G1033" s="5" t="str">
        <f t="shared" si="48"/>
        <v>Okay</v>
      </c>
      <c r="H1033" s="5" t="str">
        <f t="shared" si="49"/>
        <v>Okay</v>
      </c>
      <c r="I1033" s="5" t="str">
        <f t="shared" si="50"/>
        <v>Okay</v>
      </c>
    </row>
    <row r="1034" spans="1:9" x14ac:dyDescent="0.25">
      <c r="A1034" s="4">
        <v>30</v>
      </c>
      <c r="B1034" s="4">
        <v>5</v>
      </c>
      <c r="C1034" s="4">
        <v>101733</v>
      </c>
      <c r="D1034" s="4" t="str">
        <f>IF(OR(A1034&lt;$O$3, A1034&gt;$P$3), "Outlier", "Okay")</f>
        <v>Okay</v>
      </c>
      <c r="E1034" s="4" t="str">
        <f>IF(OR(B1034&lt;$O$4, B1034&gt;$P$4), "Outlier", "Okay")</f>
        <v>Okay</v>
      </c>
      <c r="F1034" s="4" t="str">
        <f>IF(OR(C1034&lt;$O$5, C1034&gt;$P$5), "Outlier", "Okay")</f>
        <v>Okay</v>
      </c>
      <c r="G1034" s="5" t="str">
        <f t="shared" si="48"/>
        <v>Okay</v>
      </c>
      <c r="H1034" s="5" t="str">
        <f t="shared" si="49"/>
        <v>Okay</v>
      </c>
      <c r="I1034" s="5" t="str">
        <f t="shared" si="50"/>
        <v>Okay</v>
      </c>
    </row>
    <row r="1035" spans="1:9" x14ac:dyDescent="0.25">
      <c r="A1035" s="4">
        <v>24</v>
      </c>
      <c r="B1035" s="4">
        <v>1</v>
      </c>
      <c r="C1035" s="4">
        <v>55935</v>
      </c>
      <c r="D1035" s="4" t="str">
        <f>IF(OR(A1035&lt;$O$3, A1035&gt;$P$3), "Outlier", "Okay")</f>
        <v>Okay</v>
      </c>
      <c r="E1035" s="4" t="str">
        <f>IF(OR(B1035&lt;$O$4, B1035&gt;$P$4), "Outlier", "Okay")</f>
        <v>Okay</v>
      </c>
      <c r="F1035" s="4" t="str">
        <f>IF(OR(C1035&lt;$O$5, C1035&gt;$P$5), "Outlier", "Okay")</f>
        <v>Okay</v>
      </c>
      <c r="G1035" s="5" t="str">
        <f t="shared" si="48"/>
        <v>Okay</v>
      </c>
      <c r="H1035" s="5" t="str">
        <f t="shared" si="49"/>
        <v>Okay</v>
      </c>
      <c r="I1035" s="5" t="str">
        <f t="shared" si="50"/>
        <v>Okay</v>
      </c>
    </row>
    <row r="1036" spans="1:9" x14ac:dyDescent="0.25">
      <c r="A1036" s="4">
        <v>45</v>
      </c>
      <c r="B1036" s="4">
        <v>21</v>
      </c>
      <c r="C1036" s="4">
        <v>180367</v>
      </c>
      <c r="D1036" s="4" t="str">
        <f>IF(OR(A1036&lt;$O$3, A1036&gt;$P$3), "Outlier", "Okay")</f>
        <v>Okay</v>
      </c>
      <c r="E1036" s="4" t="str">
        <f>IF(OR(B1036&lt;$O$4, B1036&gt;$P$4), "Outlier", "Okay")</f>
        <v>Okay</v>
      </c>
      <c r="F1036" s="4" t="str">
        <f>IF(OR(C1036&lt;$O$5, C1036&gt;$P$5), "Outlier", "Okay")</f>
        <v>Okay</v>
      </c>
      <c r="G1036" s="5" t="str">
        <f t="shared" si="48"/>
        <v>Okay</v>
      </c>
      <c r="H1036" s="5" t="str">
        <f t="shared" si="49"/>
        <v>Okay</v>
      </c>
      <c r="I1036" s="5" t="str">
        <f t="shared" si="50"/>
        <v>Okay</v>
      </c>
    </row>
    <row r="1037" spans="1:9" x14ac:dyDescent="0.25">
      <c r="A1037" s="4">
        <v>33</v>
      </c>
      <c r="B1037" s="4">
        <v>9</v>
      </c>
      <c r="C1037" s="4">
        <v>135596</v>
      </c>
      <c r="D1037" s="4" t="str">
        <f>IF(OR(A1037&lt;$O$3, A1037&gt;$P$3), "Outlier", "Okay")</f>
        <v>Okay</v>
      </c>
      <c r="E1037" s="4" t="str">
        <f>IF(OR(B1037&lt;$O$4, B1037&gt;$P$4), "Outlier", "Okay")</f>
        <v>Okay</v>
      </c>
      <c r="F1037" s="4" t="str">
        <f>IF(OR(C1037&lt;$O$5, C1037&gt;$P$5), "Outlier", "Okay")</f>
        <v>Okay</v>
      </c>
      <c r="G1037" s="5" t="str">
        <f t="shared" si="48"/>
        <v>Okay</v>
      </c>
      <c r="H1037" s="5" t="str">
        <f t="shared" si="49"/>
        <v>Okay</v>
      </c>
      <c r="I1037" s="5" t="str">
        <f t="shared" si="50"/>
        <v>Okay</v>
      </c>
    </row>
    <row r="1038" spans="1:9" x14ac:dyDescent="0.25">
      <c r="A1038" s="4">
        <v>38</v>
      </c>
      <c r="B1038" s="4">
        <v>11</v>
      </c>
      <c r="C1038" s="4">
        <v>136062</v>
      </c>
      <c r="D1038" s="4" t="str">
        <f>IF(OR(A1038&lt;$O$3, A1038&gt;$P$3), "Outlier", "Okay")</f>
        <v>Okay</v>
      </c>
      <c r="E1038" s="4" t="str">
        <f>IF(OR(B1038&lt;$O$4, B1038&gt;$P$4), "Outlier", "Okay")</f>
        <v>Okay</v>
      </c>
      <c r="F1038" s="4" t="str">
        <f>IF(OR(C1038&lt;$O$5, C1038&gt;$P$5), "Outlier", "Okay")</f>
        <v>Okay</v>
      </c>
      <c r="G1038" s="5" t="str">
        <f t="shared" si="48"/>
        <v>Okay</v>
      </c>
      <c r="H1038" s="5" t="str">
        <f t="shared" si="49"/>
        <v>Okay</v>
      </c>
      <c r="I1038" s="5" t="str">
        <f t="shared" si="50"/>
        <v>Okay</v>
      </c>
    </row>
    <row r="1039" spans="1:9" x14ac:dyDescent="0.25">
      <c r="A1039" s="4">
        <v>54</v>
      </c>
      <c r="B1039" s="4">
        <v>32</v>
      </c>
      <c r="C1039" s="4">
        <v>191267</v>
      </c>
      <c r="D1039" s="4" t="str">
        <f>IF(OR(A1039&lt;$O$3, A1039&gt;$P$3), "Outlier", "Okay")</f>
        <v>Okay</v>
      </c>
      <c r="E1039" s="4" t="str">
        <f>IF(OR(B1039&lt;$O$4, B1039&gt;$P$4), "Outlier", "Okay")</f>
        <v>Outlier</v>
      </c>
      <c r="F1039" s="4" t="str">
        <f>IF(OR(C1039&lt;$O$5, C1039&gt;$P$5), "Outlier", "Okay")</f>
        <v>Okay</v>
      </c>
      <c r="G1039" s="5" t="str">
        <f t="shared" si="48"/>
        <v>Okay</v>
      </c>
      <c r="H1039" s="5" t="str">
        <f t="shared" si="49"/>
        <v>Okay</v>
      </c>
      <c r="I1039" s="5" t="str">
        <f t="shared" si="50"/>
        <v>Okay</v>
      </c>
    </row>
    <row r="1040" spans="1:9" x14ac:dyDescent="0.25">
      <c r="A1040" s="4">
        <v>26</v>
      </c>
      <c r="B1040" s="4">
        <v>3</v>
      </c>
      <c r="C1040" s="4">
        <v>91397</v>
      </c>
      <c r="D1040" s="4" t="str">
        <f>IF(OR(A1040&lt;$O$3, A1040&gt;$P$3), "Outlier", "Okay")</f>
        <v>Okay</v>
      </c>
      <c r="E1040" s="4" t="str">
        <f>IF(OR(B1040&lt;$O$4, B1040&gt;$P$4), "Outlier", "Okay")</f>
        <v>Okay</v>
      </c>
      <c r="F1040" s="4" t="str">
        <f>IF(OR(C1040&lt;$O$5, C1040&gt;$P$5), "Outlier", "Okay")</f>
        <v>Okay</v>
      </c>
      <c r="G1040" s="5" t="str">
        <f t="shared" si="48"/>
        <v>Okay</v>
      </c>
      <c r="H1040" s="5" t="str">
        <f t="shared" si="49"/>
        <v>Okay</v>
      </c>
      <c r="I1040" s="5" t="str">
        <f t="shared" si="50"/>
        <v>Okay</v>
      </c>
    </row>
    <row r="1041" spans="1:9" x14ac:dyDescent="0.25">
      <c r="A1041" s="4">
        <v>28</v>
      </c>
      <c r="B1041" s="4">
        <v>4</v>
      </c>
      <c r="C1041" s="4">
        <v>82944</v>
      </c>
      <c r="D1041" s="4" t="str">
        <f>IF(OR(A1041&lt;$O$3, A1041&gt;$P$3), "Outlier", "Okay")</f>
        <v>Okay</v>
      </c>
      <c r="E1041" s="4" t="str">
        <f>IF(OR(B1041&lt;$O$4, B1041&gt;$P$4), "Outlier", "Okay")</f>
        <v>Okay</v>
      </c>
      <c r="F1041" s="4" t="str">
        <f>IF(OR(C1041&lt;$O$5, C1041&gt;$P$5), "Outlier", "Okay")</f>
        <v>Okay</v>
      </c>
      <c r="G1041" s="5" t="str">
        <f t="shared" si="48"/>
        <v>Okay</v>
      </c>
      <c r="H1041" s="5" t="str">
        <f t="shared" si="49"/>
        <v>Okay</v>
      </c>
      <c r="I1041" s="5" t="str">
        <f t="shared" si="50"/>
        <v>Okay</v>
      </c>
    </row>
    <row r="1042" spans="1:9" x14ac:dyDescent="0.25">
      <c r="A1042" s="4">
        <v>48</v>
      </c>
      <c r="B1042" s="4">
        <v>23</v>
      </c>
      <c r="C1042" s="4">
        <v>188288</v>
      </c>
      <c r="D1042" s="4" t="str">
        <f>IF(OR(A1042&lt;$O$3, A1042&gt;$P$3), "Outlier", "Okay")</f>
        <v>Okay</v>
      </c>
      <c r="E1042" s="4" t="str">
        <f>IF(OR(B1042&lt;$O$4, B1042&gt;$P$4), "Outlier", "Okay")</f>
        <v>Okay</v>
      </c>
      <c r="F1042" s="4" t="str">
        <f>IF(OR(C1042&lt;$O$5, C1042&gt;$P$5), "Outlier", "Okay")</f>
        <v>Okay</v>
      </c>
      <c r="G1042" s="5" t="str">
        <f t="shared" si="48"/>
        <v>Okay</v>
      </c>
      <c r="H1042" s="5" t="str">
        <f t="shared" si="49"/>
        <v>Okay</v>
      </c>
      <c r="I1042" s="5" t="str">
        <f t="shared" si="50"/>
        <v>Okay</v>
      </c>
    </row>
    <row r="1043" spans="1:9" x14ac:dyDescent="0.25">
      <c r="A1043" s="4">
        <v>36</v>
      </c>
      <c r="B1043" s="4">
        <v>14</v>
      </c>
      <c r="C1043" s="4">
        <v>141090</v>
      </c>
      <c r="D1043" s="4" t="str">
        <f>IF(OR(A1043&lt;$O$3, A1043&gt;$P$3), "Outlier", "Okay")</f>
        <v>Okay</v>
      </c>
      <c r="E1043" s="4" t="str">
        <f>IF(OR(B1043&lt;$O$4, B1043&gt;$P$4), "Outlier", "Okay")</f>
        <v>Okay</v>
      </c>
      <c r="F1043" s="4" t="str">
        <f>IF(OR(C1043&lt;$O$5, C1043&gt;$P$5), "Outlier", "Okay")</f>
        <v>Okay</v>
      </c>
      <c r="G1043" s="5" t="str">
        <f t="shared" si="48"/>
        <v>Okay</v>
      </c>
      <c r="H1043" s="5" t="str">
        <f t="shared" si="49"/>
        <v>Okay</v>
      </c>
      <c r="I1043" s="5" t="str">
        <f t="shared" si="50"/>
        <v>Okay</v>
      </c>
    </row>
    <row r="1044" spans="1:9" x14ac:dyDescent="0.25">
      <c r="A1044" s="4">
        <v>43</v>
      </c>
      <c r="B1044" s="4">
        <v>19</v>
      </c>
      <c r="C1044" s="4">
        <v>152726</v>
      </c>
      <c r="D1044" s="4" t="str">
        <f>IF(OR(A1044&lt;$O$3, A1044&gt;$P$3), "Outlier", "Okay")</f>
        <v>Okay</v>
      </c>
      <c r="E1044" s="4" t="str">
        <f>IF(OR(B1044&lt;$O$4, B1044&gt;$P$4), "Outlier", "Okay")</f>
        <v>Okay</v>
      </c>
      <c r="F1044" s="4" t="str">
        <f>IF(OR(C1044&lt;$O$5, C1044&gt;$P$5), "Outlier", "Okay")</f>
        <v>Okay</v>
      </c>
      <c r="G1044" s="5" t="str">
        <f t="shared" si="48"/>
        <v>Okay</v>
      </c>
      <c r="H1044" s="5" t="str">
        <f t="shared" si="49"/>
        <v>Okay</v>
      </c>
      <c r="I1044" s="5" t="str">
        <f t="shared" si="50"/>
        <v>Okay</v>
      </c>
    </row>
    <row r="1045" spans="1:9" x14ac:dyDescent="0.25">
      <c r="A1045" s="4">
        <v>33</v>
      </c>
      <c r="B1045" s="4">
        <v>9</v>
      </c>
      <c r="C1045" s="4">
        <v>124141</v>
      </c>
      <c r="D1045" s="4" t="str">
        <f>IF(OR(A1045&lt;$O$3, A1045&gt;$P$3), "Outlier", "Okay")</f>
        <v>Okay</v>
      </c>
      <c r="E1045" s="4" t="str">
        <f>IF(OR(B1045&lt;$O$4, B1045&gt;$P$4), "Outlier", "Okay")</f>
        <v>Okay</v>
      </c>
      <c r="F1045" s="4" t="str">
        <f>IF(OR(C1045&lt;$O$5, C1045&gt;$P$5), "Outlier", "Okay")</f>
        <v>Okay</v>
      </c>
      <c r="G1045" s="5" t="str">
        <f t="shared" si="48"/>
        <v>Okay</v>
      </c>
      <c r="H1045" s="5" t="str">
        <f t="shared" si="49"/>
        <v>Okay</v>
      </c>
      <c r="I1045" s="5" t="str">
        <f t="shared" si="50"/>
        <v>Okay</v>
      </c>
    </row>
    <row r="1046" spans="1:9" x14ac:dyDescent="0.25">
      <c r="A1046" s="4">
        <v>26</v>
      </c>
      <c r="B1046" s="4">
        <v>3</v>
      </c>
      <c r="C1046" s="4">
        <v>67556</v>
      </c>
      <c r="D1046" s="4" t="str">
        <f>IF(OR(A1046&lt;$O$3, A1046&gt;$P$3), "Outlier", "Okay")</f>
        <v>Okay</v>
      </c>
      <c r="E1046" s="4" t="str">
        <f>IF(OR(B1046&lt;$O$4, B1046&gt;$P$4), "Outlier", "Okay")</f>
        <v>Okay</v>
      </c>
      <c r="F1046" s="4" t="str">
        <f>IF(OR(C1046&lt;$O$5, C1046&gt;$P$5), "Outlier", "Okay")</f>
        <v>Okay</v>
      </c>
      <c r="G1046" s="5" t="str">
        <f t="shared" si="48"/>
        <v>Okay</v>
      </c>
      <c r="H1046" s="5" t="str">
        <f t="shared" si="49"/>
        <v>Okay</v>
      </c>
      <c r="I1046" s="5" t="str">
        <f t="shared" si="50"/>
        <v>Okay</v>
      </c>
    </row>
    <row r="1047" spans="1:9" x14ac:dyDescent="0.25">
      <c r="A1047" s="4">
        <v>50</v>
      </c>
      <c r="B1047" s="4">
        <v>22</v>
      </c>
      <c r="C1047" s="4">
        <v>182768</v>
      </c>
      <c r="D1047" s="4" t="str">
        <f>IF(OR(A1047&lt;$O$3, A1047&gt;$P$3), "Outlier", "Okay")</f>
        <v>Okay</v>
      </c>
      <c r="E1047" s="4" t="str">
        <f>IF(OR(B1047&lt;$O$4, B1047&gt;$P$4), "Outlier", "Okay")</f>
        <v>Okay</v>
      </c>
      <c r="F1047" s="4" t="str">
        <f>IF(OR(C1047&lt;$O$5, C1047&gt;$P$5), "Outlier", "Okay")</f>
        <v>Okay</v>
      </c>
      <c r="G1047" s="5" t="str">
        <f t="shared" si="48"/>
        <v>Okay</v>
      </c>
      <c r="H1047" s="5" t="str">
        <f t="shared" si="49"/>
        <v>Okay</v>
      </c>
      <c r="I1047" s="5" t="str">
        <f t="shared" si="50"/>
        <v>Okay</v>
      </c>
    </row>
    <row r="1048" spans="1:9" x14ac:dyDescent="0.25">
      <c r="A1048" s="4">
        <v>41</v>
      </c>
      <c r="B1048" s="4">
        <v>15</v>
      </c>
      <c r="C1048" s="4">
        <v>148727</v>
      </c>
      <c r="D1048" s="4" t="str">
        <f>IF(OR(A1048&lt;$O$3, A1048&gt;$P$3), "Outlier", "Okay")</f>
        <v>Okay</v>
      </c>
      <c r="E1048" s="4" t="str">
        <f>IF(OR(B1048&lt;$O$4, B1048&gt;$P$4), "Outlier", "Okay")</f>
        <v>Okay</v>
      </c>
      <c r="F1048" s="4" t="str">
        <f>IF(OR(C1048&lt;$O$5, C1048&gt;$P$5), "Outlier", "Okay")</f>
        <v>Okay</v>
      </c>
      <c r="G1048" s="5" t="str">
        <f t="shared" si="48"/>
        <v>Okay</v>
      </c>
      <c r="H1048" s="5" t="str">
        <f t="shared" si="49"/>
        <v>Okay</v>
      </c>
      <c r="I1048" s="5" t="str">
        <f t="shared" si="50"/>
        <v>Okay</v>
      </c>
    </row>
    <row r="1049" spans="1:9" x14ac:dyDescent="0.25">
      <c r="A1049" s="4">
        <v>29</v>
      </c>
      <c r="B1049" s="4">
        <v>6</v>
      </c>
      <c r="C1049" s="4">
        <v>91903</v>
      </c>
      <c r="D1049" s="4" t="str">
        <f>IF(OR(A1049&lt;$O$3, A1049&gt;$P$3), "Outlier", "Okay")</f>
        <v>Okay</v>
      </c>
      <c r="E1049" s="4" t="str">
        <f>IF(OR(B1049&lt;$O$4, B1049&gt;$P$4), "Outlier", "Okay")</f>
        <v>Okay</v>
      </c>
      <c r="F1049" s="4" t="str">
        <f>IF(OR(C1049&lt;$O$5, C1049&gt;$P$5), "Outlier", "Okay")</f>
        <v>Okay</v>
      </c>
      <c r="G1049" s="5" t="str">
        <f t="shared" si="48"/>
        <v>Okay</v>
      </c>
      <c r="H1049" s="5" t="str">
        <f t="shared" si="49"/>
        <v>Okay</v>
      </c>
      <c r="I1049" s="5" t="str">
        <f t="shared" si="50"/>
        <v>Okay</v>
      </c>
    </row>
    <row r="1050" spans="1:9" x14ac:dyDescent="0.25">
      <c r="A1050" s="4">
        <v>38</v>
      </c>
      <c r="B1050" s="4">
        <v>14</v>
      </c>
      <c r="C1050" s="4">
        <v>147708</v>
      </c>
      <c r="D1050" s="4" t="str">
        <f>IF(OR(A1050&lt;$O$3, A1050&gt;$P$3), "Outlier", "Okay")</f>
        <v>Okay</v>
      </c>
      <c r="E1050" s="4" t="str">
        <f>IF(OR(B1050&lt;$O$4, B1050&gt;$P$4), "Outlier", "Okay")</f>
        <v>Okay</v>
      </c>
      <c r="F1050" s="4" t="str">
        <f>IF(OR(C1050&lt;$O$5, C1050&gt;$P$5), "Outlier", "Okay")</f>
        <v>Okay</v>
      </c>
      <c r="G1050" s="5" t="str">
        <f t="shared" si="48"/>
        <v>Okay</v>
      </c>
      <c r="H1050" s="5" t="str">
        <f t="shared" si="49"/>
        <v>Okay</v>
      </c>
      <c r="I1050" s="5" t="str">
        <f t="shared" si="50"/>
        <v>Okay</v>
      </c>
    </row>
    <row r="1051" spans="1:9" x14ac:dyDescent="0.25">
      <c r="A1051" s="4">
        <v>48</v>
      </c>
      <c r="B1051" s="4">
        <v>21</v>
      </c>
      <c r="C1051" s="4">
        <v>163209</v>
      </c>
      <c r="D1051" s="4" t="str">
        <f>IF(OR(A1051&lt;$O$3, A1051&gt;$P$3), "Outlier", "Okay")</f>
        <v>Okay</v>
      </c>
      <c r="E1051" s="4" t="str">
        <f>IF(OR(B1051&lt;$O$4, B1051&gt;$P$4), "Outlier", "Okay")</f>
        <v>Okay</v>
      </c>
      <c r="F1051" s="4" t="str">
        <f>IF(OR(C1051&lt;$O$5, C1051&gt;$P$5), "Outlier", "Okay")</f>
        <v>Okay</v>
      </c>
      <c r="G1051" s="5" t="str">
        <f t="shared" si="48"/>
        <v>Okay</v>
      </c>
      <c r="H1051" s="5" t="str">
        <f t="shared" si="49"/>
        <v>Okay</v>
      </c>
      <c r="I1051" s="5" t="str">
        <f t="shared" si="50"/>
        <v>Okay</v>
      </c>
    </row>
    <row r="1052" spans="1:9" x14ac:dyDescent="0.25">
      <c r="A1052" s="4">
        <v>31</v>
      </c>
      <c r="B1052" s="4">
        <v>8</v>
      </c>
      <c r="C1052" s="4">
        <v>120288</v>
      </c>
      <c r="D1052" s="4" t="str">
        <f>IF(OR(A1052&lt;$O$3, A1052&gt;$P$3), "Outlier", "Okay")</f>
        <v>Okay</v>
      </c>
      <c r="E1052" s="4" t="str">
        <f>IF(OR(B1052&lt;$O$4, B1052&gt;$P$4), "Outlier", "Okay")</f>
        <v>Okay</v>
      </c>
      <c r="F1052" s="4" t="str">
        <f>IF(OR(C1052&lt;$O$5, C1052&gt;$P$5), "Outlier", "Okay")</f>
        <v>Okay</v>
      </c>
      <c r="G1052" s="5" t="str">
        <f t="shared" si="48"/>
        <v>Okay</v>
      </c>
      <c r="H1052" s="5" t="str">
        <f t="shared" si="49"/>
        <v>Okay</v>
      </c>
      <c r="I1052" s="5" t="str">
        <f t="shared" si="50"/>
        <v>Okay</v>
      </c>
    </row>
    <row r="1053" spans="1:9" x14ac:dyDescent="0.25">
      <c r="A1053" s="4">
        <v>45</v>
      </c>
      <c r="B1053" s="4">
        <v>21</v>
      </c>
      <c r="C1053" s="4">
        <v>170226</v>
      </c>
      <c r="D1053" s="4" t="str">
        <f>IF(OR(A1053&lt;$O$3, A1053&gt;$P$3), "Outlier", "Okay")</f>
        <v>Okay</v>
      </c>
      <c r="E1053" s="4" t="str">
        <f>IF(OR(B1053&lt;$O$4, B1053&gt;$P$4), "Outlier", "Okay")</f>
        <v>Okay</v>
      </c>
      <c r="F1053" s="4" t="str">
        <f>IF(OR(C1053&lt;$O$5, C1053&gt;$P$5), "Outlier", "Okay")</f>
        <v>Okay</v>
      </c>
      <c r="G1053" s="5" t="str">
        <f t="shared" si="48"/>
        <v>Okay</v>
      </c>
      <c r="H1053" s="5" t="str">
        <f t="shared" si="49"/>
        <v>Okay</v>
      </c>
      <c r="I1053" s="5" t="str">
        <f t="shared" si="50"/>
        <v>Okay</v>
      </c>
    </row>
    <row r="1054" spans="1:9" x14ac:dyDescent="0.25">
      <c r="A1054" s="4">
        <v>35</v>
      </c>
      <c r="B1054" s="4">
        <v>11</v>
      </c>
      <c r="C1054" s="4">
        <v>134979</v>
      </c>
      <c r="D1054" s="4" t="str">
        <f>IF(OR(A1054&lt;$O$3, A1054&gt;$P$3), "Outlier", "Okay")</f>
        <v>Okay</v>
      </c>
      <c r="E1054" s="4" t="str">
        <f>IF(OR(B1054&lt;$O$4, B1054&gt;$P$4), "Outlier", "Okay")</f>
        <v>Okay</v>
      </c>
      <c r="F1054" s="4" t="str">
        <f>IF(OR(C1054&lt;$O$5, C1054&gt;$P$5), "Outlier", "Okay")</f>
        <v>Okay</v>
      </c>
      <c r="G1054" s="5" t="str">
        <f t="shared" si="48"/>
        <v>Okay</v>
      </c>
      <c r="H1054" s="5" t="str">
        <f t="shared" si="49"/>
        <v>Okay</v>
      </c>
      <c r="I1054" s="5" t="str">
        <f t="shared" si="50"/>
        <v>Okay</v>
      </c>
    </row>
    <row r="1055" spans="1:9" x14ac:dyDescent="0.25">
      <c r="A1055" s="4">
        <v>42</v>
      </c>
      <c r="B1055" s="4">
        <v>16</v>
      </c>
      <c r="C1055" s="4">
        <v>137489</v>
      </c>
      <c r="D1055" s="4" t="str">
        <f>IF(OR(A1055&lt;$O$3, A1055&gt;$P$3), "Outlier", "Okay")</f>
        <v>Okay</v>
      </c>
      <c r="E1055" s="4" t="str">
        <f>IF(OR(B1055&lt;$O$4, B1055&gt;$P$4), "Outlier", "Okay")</f>
        <v>Okay</v>
      </c>
      <c r="F1055" s="4" t="str">
        <f>IF(OR(C1055&lt;$O$5, C1055&gt;$P$5), "Outlier", "Okay")</f>
        <v>Okay</v>
      </c>
      <c r="G1055" s="5" t="str">
        <f t="shared" si="48"/>
        <v>Okay</v>
      </c>
      <c r="H1055" s="5" t="str">
        <f t="shared" si="49"/>
        <v>Okay</v>
      </c>
      <c r="I1055" s="5" t="str">
        <f t="shared" si="50"/>
        <v>Okay</v>
      </c>
    </row>
    <row r="1056" spans="1:9" x14ac:dyDescent="0.25">
      <c r="A1056" s="4">
        <v>27</v>
      </c>
      <c r="B1056" s="4">
        <v>4</v>
      </c>
      <c r="C1056" s="4">
        <v>83577</v>
      </c>
      <c r="D1056" s="4" t="str">
        <f>IF(OR(A1056&lt;$O$3, A1056&gt;$P$3), "Outlier", "Okay")</f>
        <v>Okay</v>
      </c>
      <c r="E1056" s="4" t="str">
        <f>IF(OR(B1056&lt;$O$4, B1056&gt;$P$4), "Outlier", "Okay")</f>
        <v>Okay</v>
      </c>
      <c r="F1056" s="4" t="str">
        <f>IF(OR(C1056&lt;$O$5, C1056&gt;$P$5), "Outlier", "Okay")</f>
        <v>Okay</v>
      </c>
      <c r="G1056" s="5" t="str">
        <f t="shared" si="48"/>
        <v>Okay</v>
      </c>
      <c r="H1056" s="5" t="str">
        <f t="shared" si="49"/>
        <v>Okay</v>
      </c>
      <c r="I1056" s="5" t="str">
        <f t="shared" si="50"/>
        <v>Okay</v>
      </c>
    </row>
    <row r="1057" spans="1:9" x14ac:dyDescent="0.25">
      <c r="A1057" s="4">
        <v>33</v>
      </c>
      <c r="B1057" s="4">
        <v>9</v>
      </c>
      <c r="C1057" s="4">
        <v>117904</v>
      </c>
      <c r="D1057" s="4" t="str">
        <f>IF(OR(A1057&lt;$O$3, A1057&gt;$P$3), "Outlier", "Okay")</f>
        <v>Okay</v>
      </c>
      <c r="E1057" s="4" t="str">
        <f>IF(OR(B1057&lt;$O$4, B1057&gt;$P$4), "Outlier", "Okay")</f>
        <v>Okay</v>
      </c>
      <c r="F1057" s="4" t="str">
        <f>IF(OR(C1057&lt;$O$5, C1057&gt;$P$5), "Outlier", "Okay")</f>
        <v>Okay</v>
      </c>
      <c r="G1057" s="5" t="str">
        <f t="shared" si="48"/>
        <v>Okay</v>
      </c>
      <c r="H1057" s="5" t="str">
        <f t="shared" si="49"/>
        <v>Okay</v>
      </c>
      <c r="I1057" s="5" t="str">
        <f t="shared" si="50"/>
        <v>Okay</v>
      </c>
    </row>
    <row r="1058" spans="1:9" x14ac:dyDescent="0.25">
      <c r="A1058" s="4">
        <v>36</v>
      </c>
      <c r="B1058" s="4">
        <v>11</v>
      </c>
      <c r="C1058" s="4">
        <v>134482</v>
      </c>
      <c r="D1058" s="4" t="str">
        <f>IF(OR(A1058&lt;$O$3, A1058&gt;$P$3), "Outlier", "Okay")</f>
        <v>Okay</v>
      </c>
      <c r="E1058" s="4" t="str">
        <f>IF(OR(B1058&lt;$O$4, B1058&gt;$P$4), "Outlier", "Okay")</f>
        <v>Okay</v>
      </c>
      <c r="F1058" s="4" t="str">
        <f>IF(OR(C1058&lt;$O$5, C1058&gt;$P$5), "Outlier", "Okay")</f>
        <v>Okay</v>
      </c>
      <c r="G1058" s="5" t="str">
        <f t="shared" si="48"/>
        <v>Okay</v>
      </c>
      <c r="H1058" s="5" t="str">
        <f t="shared" si="49"/>
        <v>Okay</v>
      </c>
      <c r="I1058" s="5" t="str">
        <f t="shared" si="50"/>
        <v>Okay</v>
      </c>
    </row>
    <row r="1059" spans="1:9" x14ac:dyDescent="0.25">
      <c r="A1059" s="4">
        <v>54</v>
      </c>
      <c r="B1059" s="4">
        <v>30</v>
      </c>
      <c r="C1059" s="4">
        <v>184660</v>
      </c>
      <c r="D1059" s="4" t="str">
        <f>IF(OR(A1059&lt;$O$3, A1059&gt;$P$3), "Outlier", "Okay")</f>
        <v>Okay</v>
      </c>
      <c r="E1059" s="4" t="str">
        <f>IF(OR(B1059&lt;$O$4, B1059&gt;$P$4), "Outlier", "Okay")</f>
        <v>Outlier</v>
      </c>
      <c r="F1059" s="4" t="str">
        <f>IF(OR(C1059&lt;$O$5, C1059&gt;$P$5), "Outlier", "Okay")</f>
        <v>Okay</v>
      </c>
      <c r="G1059" s="5" t="str">
        <f t="shared" si="48"/>
        <v>Okay</v>
      </c>
      <c r="H1059" s="5" t="str">
        <f t="shared" si="49"/>
        <v>Okay</v>
      </c>
      <c r="I1059" s="5" t="str">
        <f t="shared" si="50"/>
        <v>Okay</v>
      </c>
    </row>
    <row r="1060" spans="1:9" x14ac:dyDescent="0.25">
      <c r="A1060" s="4">
        <v>30</v>
      </c>
      <c r="B1060" s="4">
        <v>5</v>
      </c>
      <c r="C1060" s="4">
        <v>100151</v>
      </c>
      <c r="D1060" s="4" t="str">
        <f>IF(OR(A1060&lt;$O$3, A1060&gt;$P$3), "Outlier", "Okay")</f>
        <v>Okay</v>
      </c>
      <c r="E1060" s="4" t="str">
        <f>IF(OR(B1060&lt;$O$4, B1060&gt;$P$4), "Outlier", "Okay")</f>
        <v>Okay</v>
      </c>
      <c r="F1060" s="4" t="str">
        <f>IF(OR(C1060&lt;$O$5, C1060&gt;$P$5), "Outlier", "Okay")</f>
        <v>Okay</v>
      </c>
      <c r="G1060" s="5" t="str">
        <f t="shared" si="48"/>
        <v>Okay</v>
      </c>
      <c r="H1060" s="5" t="str">
        <f t="shared" si="49"/>
        <v>Okay</v>
      </c>
      <c r="I1060" s="5" t="str">
        <f t="shared" si="50"/>
        <v>Okay</v>
      </c>
    </row>
    <row r="1061" spans="1:9" x14ac:dyDescent="0.25">
      <c r="A1061" s="4">
        <v>26</v>
      </c>
      <c r="B1061" s="4">
        <v>3</v>
      </c>
      <c r="C1061" s="4">
        <v>88678</v>
      </c>
      <c r="D1061" s="4" t="str">
        <f>IF(OR(A1061&lt;$O$3, A1061&gt;$P$3), "Outlier", "Okay")</f>
        <v>Okay</v>
      </c>
      <c r="E1061" s="4" t="str">
        <f>IF(OR(B1061&lt;$O$4, B1061&gt;$P$4), "Outlier", "Okay")</f>
        <v>Okay</v>
      </c>
      <c r="F1061" s="4" t="str">
        <f>IF(OR(C1061&lt;$O$5, C1061&gt;$P$5), "Outlier", "Okay")</f>
        <v>Okay</v>
      </c>
      <c r="G1061" s="5" t="str">
        <f t="shared" si="48"/>
        <v>Okay</v>
      </c>
      <c r="H1061" s="5" t="str">
        <f t="shared" si="49"/>
        <v>Okay</v>
      </c>
      <c r="I1061" s="5" t="str">
        <f t="shared" si="50"/>
        <v>Okay</v>
      </c>
    </row>
    <row r="1062" spans="1:9" x14ac:dyDescent="0.25">
      <c r="A1062" s="4">
        <v>45</v>
      </c>
      <c r="B1062" s="4">
        <v>21</v>
      </c>
      <c r="C1062" s="4">
        <v>181285</v>
      </c>
      <c r="D1062" s="4" t="str">
        <f>IF(OR(A1062&lt;$O$3, A1062&gt;$P$3), "Outlier", "Okay")</f>
        <v>Okay</v>
      </c>
      <c r="E1062" s="4" t="str">
        <f>IF(OR(B1062&lt;$O$4, B1062&gt;$P$4), "Outlier", "Okay")</f>
        <v>Okay</v>
      </c>
      <c r="F1062" s="4" t="str">
        <f>IF(OR(C1062&lt;$O$5, C1062&gt;$P$5), "Outlier", "Okay")</f>
        <v>Okay</v>
      </c>
      <c r="G1062" s="5" t="str">
        <f t="shared" si="48"/>
        <v>Okay</v>
      </c>
      <c r="H1062" s="5" t="str">
        <f t="shared" si="49"/>
        <v>Okay</v>
      </c>
      <c r="I1062" s="5" t="str">
        <f t="shared" si="50"/>
        <v>Okay</v>
      </c>
    </row>
    <row r="1063" spans="1:9" x14ac:dyDescent="0.25">
      <c r="A1063" s="4">
        <v>38</v>
      </c>
      <c r="B1063" s="4">
        <v>16</v>
      </c>
      <c r="C1063" s="4">
        <v>154990</v>
      </c>
      <c r="D1063" s="4" t="str">
        <f>IF(OR(A1063&lt;$O$3, A1063&gt;$P$3), "Outlier", "Okay")</f>
        <v>Okay</v>
      </c>
      <c r="E1063" s="4" t="str">
        <f>IF(OR(B1063&lt;$O$4, B1063&gt;$P$4), "Outlier", "Okay")</f>
        <v>Okay</v>
      </c>
      <c r="F1063" s="4" t="str">
        <f>IF(OR(C1063&lt;$O$5, C1063&gt;$P$5), "Outlier", "Okay")</f>
        <v>Okay</v>
      </c>
      <c r="G1063" s="5" t="str">
        <f t="shared" si="48"/>
        <v>Okay</v>
      </c>
      <c r="H1063" s="5" t="str">
        <f t="shared" si="49"/>
        <v>Okay</v>
      </c>
      <c r="I1063" s="5" t="str">
        <f t="shared" si="50"/>
        <v>Okay</v>
      </c>
    </row>
    <row r="1064" spans="1:9" x14ac:dyDescent="0.25">
      <c r="A1064" s="4">
        <v>31</v>
      </c>
      <c r="B1064" s="4">
        <v>7</v>
      </c>
      <c r="C1064" s="4">
        <v>108204</v>
      </c>
      <c r="D1064" s="4" t="str">
        <f>IF(OR(A1064&lt;$O$3, A1064&gt;$P$3), "Outlier", "Okay")</f>
        <v>Okay</v>
      </c>
      <c r="E1064" s="4" t="str">
        <f>IF(OR(B1064&lt;$O$4, B1064&gt;$P$4), "Outlier", "Okay")</f>
        <v>Okay</v>
      </c>
      <c r="F1064" s="4" t="str">
        <f>IF(OR(C1064&lt;$O$5, C1064&gt;$P$5), "Outlier", "Okay")</f>
        <v>Okay</v>
      </c>
      <c r="G1064" s="5" t="str">
        <f t="shared" si="48"/>
        <v>Okay</v>
      </c>
      <c r="H1064" s="5" t="str">
        <f t="shared" si="49"/>
        <v>Okay</v>
      </c>
      <c r="I1064" s="5" t="str">
        <f t="shared" si="50"/>
        <v>Okay</v>
      </c>
    </row>
    <row r="1065" spans="1:9" x14ac:dyDescent="0.25">
      <c r="A1065" s="4">
        <v>42</v>
      </c>
      <c r="B1065" s="4">
        <v>19</v>
      </c>
      <c r="C1065" s="4">
        <v>175684</v>
      </c>
      <c r="D1065" s="4" t="str">
        <f>IF(OR(A1065&lt;$O$3, A1065&gt;$P$3), "Outlier", "Okay")</f>
        <v>Okay</v>
      </c>
      <c r="E1065" s="4" t="str">
        <f>IF(OR(B1065&lt;$O$4, B1065&gt;$P$4), "Outlier", "Okay")</f>
        <v>Okay</v>
      </c>
      <c r="F1065" s="4" t="str">
        <f>IF(OR(C1065&lt;$O$5, C1065&gt;$P$5), "Outlier", "Okay")</f>
        <v>Okay</v>
      </c>
      <c r="G1065" s="5" t="str">
        <f t="shared" si="48"/>
        <v>Okay</v>
      </c>
      <c r="H1065" s="5" t="str">
        <f t="shared" si="49"/>
        <v>Okay</v>
      </c>
      <c r="I1065" s="5" t="str">
        <f t="shared" si="50"/>
        <v>Okay</v>
      </c>
    </row>
    <row r="1066" spans="1:9" x14ac:dyDescent="0.25">
      <c r="A1066" s="4">
        <v>28</v>
      </c>
      <c r="B1066" s="4">
        <v>5</v>
      </c>
      <c r="C1066" s="4">
        <v>77766</v>
      </c>
      <c r="D1066" s="4" t="str">
        <f>IF(OR(A1066&lt;$O$3, A1066&gt;$P$3), "Outlier", "Okay")</f>
        <v>Okay</v>
      </c>
      <c r="E1066" s="4" t="str">
        <f>IF(OR(B1066&lt;$O$4, B1066&gt;$P$4), "Outlier", "Okay")</f>
        <v>Okay</v>
      </c>
      <c r="F1066" s="4" t="str">
        <f>IF(OR(C1066&lt;$O$5, C1066&gt;$P$5), "Outlier", "Okay")</f>
        <v>Okay</v>
      </c>
      <c r="G1066" s="5" t="str">
        <f t="shared" si="48"/>
        <v>Okay</v>
      </c>
      <c r="H1066" s="5" t="str">
        <f t="shared" si="49"/>
        <v>Okay</v>
      </c>
      <c r="I1066" s="5" t="str">
        <f t="shared" si="50"/>
        <v>Okay</v>
      </c>
    </row>
    <row r="1067" spans="1:9" x14ac:dyDescent="0.25">
      <c r="A1067" s="4">
        <v>48</v>
      </c>
      <c r="B1067" s="4">
        <v>24</v>
      </c>
      <c r="C1067" s="4">
        <v>192211</v>
      </c>
      <c r="D1067" s="4" t="str">
        <f>IF(OR(A1067&lt;$O$3, A1067&gt;$P$3), "Outlier", "Okay")</f>
        <v>Okay</v>
      </c>
      <c r="E1067" s="4" t="str">
        <f>IF(OR(B1067&lt;$O$4, B1067&gt;$P$4), "Outlier", "Okay")</f>
        <v>Okay</v>
      </c>
      <c r="F1067" s="4" t="str">
        <f>IF(OR(C1067&lt;$O$5, C1067&gt;$P$5), "Outlier", "Okay")</f>
        <v>Okay</v>
      </c>
      <c r="G1067" s="5" t="str">
        <f t="shared" si="48"/>
        <v>Okay</v>
      </c>
      <c r="H1067" s="5" t="str">
        <f t="shared" si="49"/>
        <v>Okay</v>
      </c>
      <c r="I1067" s="5" t="str">
        <f t="shared" si="50"/>
        <v>Okay</v>
      </c>
    </row>
    <row r="1068" spans="1:9" x14ac:dyDescent="0.25">
      <c r="A1068" s="4">
        <v>36</v>
      </c>
      <c r="B1068" s="4">
        <v>13</v>
      </c>
      <c r="C1068" s="4">
        <v>144647</v>
      </c>
      <c r="D1068" s="4" t="str">
        <f>IF(OR(A1068&lt;$O$3, A1068&gt;$P$3), "Outlier", "Okay")</f>
        <v>Okay</v>
      </c>
      <c r="E1068" s="4" t="str">
        <f>IF(OR(B1068&lt;$O$4, B1068&gt;$P$4), "Outlier", "Okay")</f>
        <v>Okay</v>
      </c>
      <c r="F1068" s="4" t="str">
        <f>IF(OR(C1068&lt;$O$5, C1068&gt;$P$5), "Outlier", "Okay")</f>
        <v>Okay</v>
      </c>
      <c r="G1068" s="5" t="str">
        <f t="shared" si="48"/>
        <v>Okay</v>
      </c>
      <c r="H1068" s="5" t="str">
        <f t="shared" si="49"/>
        <v>Okay</v>
      </c>
      <c r="I1068" s="5" t="str">
        <f t="shared" si="50"/>
        <v>Okay</v>
      </c>
    </row>
    <row r="1069" spans="1:9" x14ac:dyDescent="0.25">
      <c r="A1069" s="4">
        <v>43</v>
      </c>
      <c r="B1069" s="4">
        <v>20</v>
      </c>
      <c r="C1069" s="4">
        <v>162231</v>
      </c>
      <c r="D1069" s="4" t="str">
        <f>IF(OR(A1069&lt;$O$3, A1069&gt;$P$3), "Outlier", "Okay")</f>
        <v>Okay</v>
      </c>
      <c r="E1069" s="4" t="str">
        <f>IF(OR(B1069&lt;$O$4, B1069&gt;$P$4), "Outlier", "Okay")</f>
        <v>Okay</v>
      </c>
      <c r="F1069" s="4" t="str">
        <f>IF(OR(C1069&lt;$O$5, C1069&gt;$P$5), "Outlier", "Okay")</f>
        <v>Okay</v>
      </c>
      <c r="G1069" s="5" t="str">
        <f t="shared" si="48"/>
        <v>Okay</v>
      </c>
      <c r="H1069" s="5" t="str">
        <f t="shared" si="49"/>
        <v>Okay</v>
      </c>
      <c r="I1069" s="5" t="str">
        <f t="shared" si="50"/>
        <v>Okay</v>
      </c>
    </row>
    <row r="1070" spans="1:9" x14ac:dyDescent="0.25">
      <c r="A1070" s="4">
        <v>33</v>
      </c>
      <c r="B1070" s="4">
        <v>9</v>
      </c>
      <c r="C1070" s="4">
        <v>121120</v>
      </c>
      <c r="D1070" s="4" t="str">
        <f>IF(OR(A1070&lt;$O$3, A1070&gt;$P$3), "Outlier", "Okay")</f>
        <v>Okay</v>
      </c>
      <c r="E1070" s="4" t="str">
        <f>IF(OR(B1070&lt;$O$4, B1070&gt;$P$4), "Outlier", "Okay")</f>
        <v>Okay</v>
      </c>
      <c r="F1070" s="4" t="str">
        <f>IF(OR(C1070&lt;$O$5, C1070&gt;$P$5), "Outlier", "Okay")</f>
        <v>Okay</v>
      </c>
      <c r="G1070" s="5" t="str">
        <f t="shared" si="48"/>
        <v>Okay</v>
      </c>
      <c r="H1070" s="5" t="str">
        <f t="shared" si="49"/>
        <v>Okay</v>
      </c>
      <c r="I1070" s="5" t="str">
        <f t="shared" si="50"/>
        <v>Okay</v>
      </c>
    </row>
    <row r="1071" spans="1:9" x14ac:dyDescent="0.25">
      <c r="A1071" s="4">
        <v>26</v>
      </c>
      <c r="B1071" s="4">
        <v>4</v>
      </c>
      <c r="C1071" s="4">
        <v>79652</v>
      </c>
      <c r="D1071" s="4" t="str">
        <f>IF(OR(A1071&lt;$O$3, A1071&gt;$P$3), "Outlier", "Okay")</f>
        <v>Okay</v>
      </c>
      <c r="E1071" s="4" t="str">
        <f>IF(OR(B1071&lt;$O$4, B1071&gt;$P$4), "Outlier", "Okay")</f>
        <v>Okay</v>
      </c>
      <c r="F1071" s="4" t="str">
        <f>IF(OR(C1071&lt;$O$5, C1071&gt;$P$5), "Outlier", "Okay")</f>
        <v>Okay</v>
      </c>
      <c r="G1071" s="5" t="str">
        <f t="shared" si="48"/>
        <v>Okay</v>
      </c>
      <c r="H1071" s="5" t="str">
        <f t="shared" si="49"/>
        <v>Okay</v>
      </c>
      <c r="I1071" s="5" t="str">
        <f t="shared" si="50"/>
        <v>Okay</v>
      </c>
    </row>
    <row r="1072" spans="1:9" x14ac:dyDescent="0.25">
      <c r="A1072" s="4">
        <v>50</v>
      </c>
      <c r="B1072" s="4">
        <v>21</v>
      </c>
      <c r="C1072" s="4">
        <v>177002</v>
      </c>
      <c r="D1072" s="4" t="str">
        <f>IF(OR(A1072&lt;$O$3, A1072&gt;$P$3), "Outlier", "Okay")</f>
        <v>Okay</v>
      </c>
      <c r="E1072" s="4" t="str">
        <f>IF(OR(B1072&lt;$O$4, B1072&gt;$P$4), "Outlier", "Okay")</f>
        <v>Okay</v>
      </c>
      <c r="F1072" s="4" t="str">
        <f>IF(OR(C1072&lt;$O$5, C1072&gt;$P$5), "Outlier", "Okay")</f>
        <v>Okay</v>
      </c>
      <c r="G1072" s="5" t="str">
        <f t="shared" si="48"/>
        <v>Okay</v>
      </c>
      <c r="H1072" s="5" t="str">
        <f t="shared" si="49"/>
        <v>Okay</v>
      </c>
      <c r="I1072" s="5" t="str">
        <f t="shared" si="50"/>
        <v>Okay</v>
      </c>
    </row>
    <row r="1073" spans="1:9" x14ac:dyDescent="0.25">
      <c r="A1073" s="4">
        <v>27</v>
      </c>
      <c r="B1073" s="4">
        <v>5</v>
      </c>
      <c r="C1073" s="4">
        <v>87584</v>
      </c>
      <c r="D1073" s="4" t="str">
        <f>IF(OR(A1073&lt;$O$3, A1073&gt;$P$3), "Outlier", "Okay")</f>
        <v>Okay</v>
      </c>
      <c r="E1073" s="4" t="str">
        <f>IF(OR(B1073&lt;$O$4, B1073&gt;$P$4), "Outlier", "Okay")</f>
        <v>Okay</v>
      </c>
      <c r="F1073" s="4" t="str">
        <f>IF(OR(C1073&lt;$O$5, C1073&gt;$P$5), "Outlier", "Okay")</f>
        <v>Okay</v>
      </c>
      <c r="G1073" s="5" t="str">
        <f t="shared" si="48"/>
        <v>Okay</v>
      </c>
      <c r="H1073" s="5" t="str">
        <f t="shared" si="49"/>
        <v>Okay</v>
      </c>
      <c r="I1073" s="5" t="str">
        <f t="shared" si="50"/>
        <v>Okay</v>
      </c>
    </row>
    <row r="1074" spans="1:9" x14ac:dyDescent="0.25">
      <c r="A1074" s="4">
        <v>38</v>
      </c>
      <c r="B1074" s="4">
        <v>13</v>
      </c>
      <c r="C1074" s="4">
        <v>131860</v>
      </c>
      <c r="D1074" s="4" t="str">
        <f>IF(OR(A1074&lt;$O$3, A1074&gt;$P$3), "Outlier", "Okay")</f>
        <v>Okay</v>
      </c>
      <c r="E1074" s="4" t="str">
        <f>IF(OR(B1074&lt;$O$4, B1074&gt;$P$4), "Outlier", "Okay")</f>
        <v>Okay</v>
      </c>
      <c r="F1074" s="4" t="str">
        <f>IF(OR(C1074&lt;$O$5, C1074&gt;$P$5), "Outlier", "Okay")</f>
        <v>Okay</v>
      </c>
      <c r="G1074" s="5" t="str">
        <f t="shared" si="48"/>
        <v>Okay</v>
      </c>
      <c r="H1074" s="5" t="str">
        <f t="shared" si="49"/>
        <v>Okay</v>
      </c>
      <c r="I1074" s="5" t="str">
        <f t="shared" si="50"/>
        <v>Okay</v>
      </c>
    </row>
    <row r="1075" spans="1:9" x14ac:dyDescent="0.25">
      <c r="A1075" s="4">
        <v>54</v>
      </c>
      <c r="B1075" s="4">
        <v>28</v>
      </c>
      <c r="C1075" s="4">
        <v>182013</v>
      </c>
      <c r="D1075" s="4" t="str">
        <f>IF(OR(A1075&lt;$O$3, A1075&gt;$P$3), "Outlier", "Okay")</f>
        <v>Okay</v>
      </c>
      <c r="E1075" s="4" t="str">
        <f>IF(OR(B1075&lt;$O$4, B1075&gt;$P$4), "Outlier", "Okay")</f>
        <v>Okay</v>
      </c>
      <c r="F1075" s="4" t="str">
        <f>IF(OR(C1075&lt;$O$5, C1075&gt;$P$5), "Outlier", "Okay")</f>
        <v>Okay</v>
      </c>
      <c r="G1075" s="5" t="str">
        <f t="shared" si="48"/>
        <v>Okay</v>
      </c>
      <c r="H1075" s="5" t="str">
        <f t="shared" si="49"/>
        <v>Okay</v>
      </c>
      <c r="I1075" s="5" t="str">
        <f t="shared" si="50"/>
        <v>Okay</v>
      </c>
    </row>
    <row r="1076" spans="1:9" x14ac:dyDescent="0.25">
      <c r="A1076" s="4">
        <v>31</v>
      </c>
      <c r="B1076" s="4">
        <v>7</v>
      </c>
      <c r="C1076" s="4">
        <v>108799</v>
      </c>
      <c r="D1076" s="4" t="str">
        <f>IF(OR(A1076&lt;$O$3, A1076&gt;$P$3), "Outlier", "Okay")</f>
        <v>Okay</v>
      </c>
      <c r="E1076" s="4" t="str">
        <f>IF(OR(B1076&lt;$O$4, B1076&gt;$P$4), "Outlier", "Okay")</f>
        <v>Okay</v>
      </c>
      <c r="F1076" s="4" t="str">
        <f>IF(OR(C1076&lt;$O$5, C1076&gt;$P$5), "Outlier", "Okay")</f>
        <v>Okay</v>
      </c>
      <c r="G1076" s="5" t="str">
        <f t="shared" si="48"/>
        <v>Okay</v>
      </c>
      <c r="H1076" s="5" t="str">
        <f t="shared" si="49"/>
        <v>Okay</v>
      </c>
      <c r="I1076" s="5" t="str">
        <f t="shared" si="50"/>
        <v>Okay</v>
      </c>
    </row>
    <row r="1077" spans="1:9" x14ac:dyDescent="0.25">
      <c r="A1077" s="4">
        <v>36</v>
      </c>
      <c r="B1077" s="4">
        <v>13</v>
      </c>
      <c r="C1077" s="4">
        <v>135378</v>
      </c>
      <c r="D1077" s="4" t="str">
        <f>IF(OR(A1077&lt;$O$3, A1077&gt;$P$3), "Outlier", "Okay")</f>
        <v>Okay</v>
      </c>
      <c r="E1077" s="4" t="str">
        <f>IF(OR(B1077&lt;$O$4, B1077&gt;$P$4), "Outlier", "Okay")</f>
        <v>Okay</v>
      </c>
      <c r="F1077" s="4" t="str">
        <f>IF(OR(C1077&lt;$O$5, C1077&gt;$P$5), "Outlier", "Okay")</f>
        <v>Okay</v>
      </c>
      <c r="G1077" s="5" t="str">
        <f t="shared" si="48"/>
        <v>Okay</v>
      </c>
      <c r="H1077" s="5" t="str">
        <f t="shared" si="49"/>
        <v>Okay</v>
      </c>
      <c r="I1077" s="5" t="str">
        <f t="shared" si="50"/>
        <v>Okay</v>
      </c>
    </row>
    <row r="1078" spans="1:9" x14ac:dyDescent="0.25">
      <c r="A1078" s="4">
        <v>45</v>
      </c>
      <c r="B1078" s="4">
        <v>22</v>
      </c>
      <c r="C1078" s="4">
        <v>183530</v>
      </c>
      <c r="D1078" s="4" t="str">
        <f>IF(OR(A1078&lt;$O$3, A1078&gt;$P$3), "Outlier", "Okay")</f>
        <v>Okay</v>
      </c>
      <c r="E1078" s="4" t="str">
        <f>IF(OR(B1078&lt;$O$4, B1078&gt;$P$4), "Outlier", "Okay")</f>
        <v>Okay</v>
      </c>
      <c r="F1078" s="4" t="str">
        <f>IF(OR(C1078&lt;$O$5, C1078&gt;$P$5), "Outlier", "Okay")</f>
        <v>Okay</v>
      </c>
      <c r="G1078" s="5" t="str">
        <f t="shared" si="48"/>
        <v>Okay</v>
      </c>
      <c r="H1078" s="5" t="str">
        <f t="shared" si="49"/>
        <v>Okay</v>
      </c>
      <c r="I1078" s="5" t="str">
        <f t="shared" si="50"/>
        <v>Okay</v>
      </c>
    </row>
    <row r="1079" spans="1:9" x14ac:dyDescent="0.25">
      <c r="A1079" s="4">
        <v>42</v>
      </c>
      <c r="B1079" s="4">
        <v>18</v>
      </c>
      <c r="C1079" s="4">
        <v>150901</v>
      </c>
      <c r="D1079" s="4" t="str">
        <f>IF(OR(A1079&lt;$O$3, A1079&gt;$P$3), "Outlier", "Okay")</f>
        <v>Okay</v>
      </c>
      <c r="E1079" s="4" t="str">
        <f>IF(OR(B1079&lt;$O$4, B1079&gt;$P$4), "Outlier", "Okay")</f>
        <v>Okay</v>
      </c>
      <c r="F1079" s="4" t="str">
        <f>IF(OR(C1079&lt;$O$5, C1079&gt;$P$5), "Outlier", "Okay")</f>
        <v>Okay</v>
      </c>
      <c r="G1079" s="5" t="str">
        <f t="shared" si="48"/>
        <v>Okay</v>
      </c>
      <c r="H1079" s="5" t="str">
        <f t="shared" si="49"/>
        <v>Okay</v>
      </c>
      <c r="I1079" s="5" t="str">
        <f t="shared" si="50"/>
        <v>Okay</v>
      </c>
    </row>
    <row r="1080" spans="1:9" x14ac:dyDescent="0.25">
      <c r="A1080" s="4">
        <v>28</v>
      </c>
      <c r="B1080" s="4">
        <v>4</v>
      </c>
      <c r="C1080" s="4">
        <v>82697</v>
      </c>
      <c r="D1080" s="4" t="str">
        <f>IF(OR(A1080&lt;$O$3, A1080&gt;$P$3), "Outlier", "Okay")</f>
        <v>Okay</v>
      </c>
      <c r="E1080" s="4" t="str">
        <f>IF(OR(B1080&lt;$O$4, B1080&gt;$P$4), "Outlier", "Okay")</f>
        <v>Okay</v>
      </c>
      <c r="F1080" s="4" t="str">
        <f>IF(OR(C1080&lt;$O$5, C1080&gt;$P$5), "Outlier", "Okay")</f>
        <v>Okay</v>
      </c>
      <c r="G1080" s="5" t="str">
        <f t="shared" si="48"/>
        <v>Okay</v>
      </c>
      <c r="H1080" s="5" t="str">
        <f t="shared" si="49"/>
        <v>Okay</v>
      </c>
      <c r="I1080" s="5" t="str">
        <f t="shared" si="50"/>
        <v>Okay</v>
      </c>
    </row>
    <row r="1081" spans="1:9" x14ac:dyDescent="0.25">
      <c r="A1081" s="4">
        <v>48</v>
      </c>
      <c r="B1081" s="4">
        <v>26</v>
      </c>
      <c r="C1081" s="4">
        <v>194638</v>
      </c>
      <c r="D1081" s="4" t="str">
        <f>IF(OR(A1081&lt;$O$3, A1081&gt;$P$3), "Outlier", "Okay")</f>
        <v>Okay</v>
      </c>
      <c r="E1081" s="4" t="str">
        <f>IF(OR(B1081&lt;$O$4, B1081&gt;$P$4), "Outlier", "Okay")</f>
        <v>Okay</v>
      </c>
      <c r="F1081" s="4" t="str">
        <f>IF(OR(C1081&lt;$O$5, C1081&gt;$P$5), "Outlier", "Okay")</f>
        <v>Okay</v>
      </c>
      <c r="G1081" s="5" t="str">
        <f t="shared" si="48"/>
        <v>Okay</v>
      </c>
      <c r="H1081" s="5" t="str">
        <f t="shared" si="49"/>
        <v>Okay</v>
      </c>
      <c r="I1081" s="5" t="str">
        <f t="shared" si="50"/>
        <v>Okay</v>
      </c>
    </row>
    <row r="1082" spans="1:9" x14ac:dyDescent="0.25">
      <c r="A1082" s="4">
        <v>36</v>
      </c>
      <c r="B1082" s="4">
        <v>12</v>
      </c>
      <c r="C1082" s="4">
        <v>130356</v>
      </c>
      <c r="D1082" s="4" t="str">
        <f>IF(OR(A1082&lt;$O$3, A1082&gt;$P$3), "Outlier", "Okay")</f>
        <v>Okay</v>
      </c>
      <c r="E1082" s="4" t="str">
        <f>IF(OR(B1082&lt;$O$4, B1082&gt;$P$4), "Outlier", "Okay")</f>
        <v>Okay</v>
      </c>
      <c r="F1082" s="4" t="str">
        <f>IF(OR(C1082&lt;$O$5, C1082&gt;$P$5), "Outlier", "Okay")</f>
        <v>Okay</v>
      </c>
      <c r="G1082" s="5" t="str">
        <f t="shared" si="48"/>
        <v>Okay</v>
      </c>
      <c r="H1082" s="5" t="str">
        <f t="shared" si="49"/>
        <v>Okay</v>
      </c>
      <c r="I1082" s="5" t="str">
        <f t="shared" si="50"/>
        <v>Okay</v>
      </c>
    </row>
    <row r="1083" spans="1:9" x14ac:dyDescent="0.25">
      <c r="A1083" s="4">
        <v>43</v>
      </c>
      <c r="B1083" s="4">
        <v>18</v>
      </c>
      <c r="C1083" s="4">
        <v>152560</v>
      </c>
      <c r="D1083" s="4" t="str">
        <f>IF(OR(A1083&lt;$O$3, A1083&gt;$P$3), "Outlier", "Okay")</f>
        <v>Okay</v>
      </c>
      <c r="E1083" s="4" t="str">
        <f>IF(OR(B1083&lt;$O$4, B1083&gt;$P$4), "Outlier", "Okay")</f>
        <v>Okay</v>
      </c>
      <c r="F1083" s="4" t="str">
        <f>IF(OR(C1083&lt;$O$5, C1083&gt;$P$5), "Outlier", "Okay")</f>
        <v>Okay</v>
      </c>
      <c r="G1083" s="5" t="str">
        <f t="shared" si="48"/>
        <v>Okay</v>
      </c>
      <c r="H1083" s="5" t="str">
        <f t="shared" si="49"/>
        <v>Okay</v>
      </c>
      <c r="I1083" s="5" t="str">
        <f t="shared" si="50"/>
        <v>Okay</v>
      </c>
    </row>
    <row r="1084" spans="1:9" x14ac:dyDescent="0.25">
      <c r="A1084" s="4">
        <v>33</v>
      </c>
      <c r="B1084" s="4">
        <v>9</v>
      </c>
      <c r="C1084" s="4">
        <v>121432</v>
      </c>
      <c r="D1084" s="4" t="str">
        <f>IF(OR(A1084&lt;$O$3, A1084&gt;$P$3), "Outlier", "Okay")</f>
        <v>Okay</v>
      </c>
      <c r="E1084" s="4" t="str">
        <f>IF(OR(B1084&lt;$O$4, B1084&gt;$P$4), "Outlier", "Okay")</f>
        <v>Okay</v>
      </c>
      <c r="F1084" s="4" t="str">
        <f>IF(OR(C1084&lt;$O$5, C1084&gt;$P$5), "Outlier", "Okay")</f>
        <v>Okay</v>
      </c>
      <c r="G1084" s="5" t="str">
        <f t="shared" si="48"/>
        <v>Okay</v>
      </c>
      <c r="H1084" s="5" t="str">
        <f t="shared" si="49"/>
        <v>Okay</v>
      </c>
      <c r="I1084" s="5" t="str">
        <f t="shared" si="50"/>
        <v>Okay</v>
      </c>
    </row>
    <row r="1085" spans="1:9" x14ac:dyDescent="0.25">
      <c r="A1085" s="4">
        <v>26</v>
      </c>
      <c r="B1085" s="4">
        <v>2</v>
      </c>
      <c r="C1085" s="4">
        <v>63789</v>
      </c>
      <c r="D1085" s="4" t="str">
        <f>IF(OR(A1085&lt;$O$3, A1085&gt;$P$3), "Outlier", "Okay")</f>
        <v>Okay</v>
      </c>
      <c r="E1085" s="4" t="str">
        <f>IF(OR(B1085&lt;$O$4, B1085&gt;$P$4), "Outlier", "Okay")</f>
        <v>Okay</v>
      </c>
      <c r="F1085" s="4" t="str">
        <f>IF(OR(C1085&lt;$O$5, C1085&gt;$P$5), "Outlier", "Okay")</f>
        <v>Okay</v>
      </c>
      <c r="G1085" s="5" t="str">
        <f t="shared" si="48"/>
        <v>Okay</v>
      </c>
      <c r="H1085" s="5" t="str">
        <f t="shared" si="49"/>
        <v>Okay</v>
      </c>
      <c r="I1085" s="5" t="str">
        <f t="shared" si="50"/>
        <v>Okay</v>
      </c>
    </row>
    <row r="1086" spans="1:9" x14ac:dyDescent="0.25">
      <c r="A1086" s="4">
        <v>50</v>
      </c>
      <c r="B1086" s="4">
        <v>23</v>
      </c>
      <c r="C1086" s="4">
        <v>183690</v>
      </c>
      <c r="D1086" s="4" t="str">
        <f>IF(OR(A1086&lt;$O$3, A1086&gt;$P$3), "Outlier", "Okay")</f>
        <v>Okay</v>
      </c>
      <c r="E1086" s="4" t="str">
        <f>IF(OR(B1086&lt;$O$4, B1086&gt;$P$4), "Outlier", "Okay")</f>
        <v>Okay</v>
      </c>
      <c r="F1086" s="4" t="str">
        <f>IF(OR(C1086&lt;$O$5, C1086&gt;$P$5), "Outlier", "Okay")</f>
        <v>Okay</v>
      </c>
      <c r="G1086" s="5" t="str">
        <f t="shared" si="48"/>
        <v>Okay</v>
      </c>
      <c r="H1086" s="5" t="str">
        <f t="shared" si="49"/>
        <v>Okay</v>
      </c>
      <c r="I1086" s="5" t="str">
        <f t="shared" si="50"/>
        <v>Okay</v>
      </c>
    </row>
    <row r="1087" spans="1:9" x14ac:dyDescent="0.25">
      <c r="A1087" s="4">
        <v>41</v>
      </c>
      <c r="B1087" s="4">
        <v>16</v>
      </c>
      <c r="C1087" s="4">
        <v>151310</v>
      </c>
      <c r="D1087" s="4" t="str">
        <f>IF(OR(A1087&lt;$O$3, A1087&gt;$P$3), "Outlier", "Okay")</f>
        <v>Okay</v>
      </c>
      <c r="E1087" s="4" t="str">
        <f>IF(OR(B1087&lt;$O$4, B1087&gt;$P$4), "Outlier", "Okay")</f>
        <v>Okay</v>
      </c>
      <c r="F1087" s="4" t="str">
        <f>IF(OR(C1087&lt;$O$5, C1087&gt;$P$5), "Outlier", "Okay")</f>
        <v>Okay</v>
      </c>
      <c r="G1087" s="5" t="str">
        <f t="shared" si="48"/>
        <v>Okay</v>
      </c>
      <c r="H1087" s="5" t="str">
        <f t="shared" si="49"/>
        <v>Okay</v>
      </c>
      <c r="I1087" s="5" t="str">
        <f t="shared" si="50"/>
        <v>Okay</v>
      </c>
    </row>
    <row r="1088" spans="1:9" x14ac:dyDescent="0.25">
      <c r="A1088" s="4">
        <v>29</v>
      </c>
      <c r="B1088" s="4">
        <v>6</v>
      </c>
      <c r="C1088" s="4">
        <v>100358</v>
      </c>
      <c r="D1088" s="4" t="str">
        <f>IF(OR(A1088&lt;$O$3, A1088&gt;$P$3), "Outlier", "Okay")</f>
        <v>Okay</v>
      </c>
      <c r="E1088" s="4" t="str">
        <f>IF(OR(B1088&lt;$O$4, B1088&gt;$P$4), "Outlier", "Okay")</f>
        <v>Okay</v>
      </c>
      <c r="F1088" s="4" t="str">
        <f>IF(OR(C1088&lt;$O$5, C1088&gt;$P$5), "Outlier", "Okay")</f>
        <v>Okay</v>
      </c>
      <c r="G1088" s="5" t="str">
        <f t="shared" si="48"/>
        <v>Okay</v>
      </c>
      <c r="H1088" s="5" t="str">
        <f t="shared" si="49"/>
        <v>Okay</v>
      </c>
      <c r="I1088" s="5" t="str">
        <f t="shared" si="50"/>
        <v>Okay</v>
      </c>
    </row>
    <row r="1089" spans="1:9" x14ac:dyDescent="0.25">
      <c r="A1089" s="4">
        <v>38</v>
      </c>
      <c r="B1089" s="4">
        <v>15</v>
      </c>
      <c r="C1089" s="4">
        <v>148437</v>
      </c>
      <c r="D1089" s="4" t="str">
        <f>IF(OR(A1089&lt;$O$3, A1089&gt;$P$3), "Outlier", "Okay")</f>
        <v>Okay</v>
      </c>
      <c r="E1089" s="4" t="str">
        <f>IF(OR(B1089&lt;$O$4, B1089&gt;$P$4), "Outlier", "Okay")</f>
        <v>Okay</v>
      </c>
      <c r="F1089" s="4" t="str">
        <f>IF(OR(C1089&lt;$O$5, C1089&gt;$P$5), "Outlier", "Okay")</f>
        <v>Okay</v>
      </c>
      <c r="G1089" s="5" t="str">
        <f t="shared" si="48"/>
        <v>Okay</v>
      </c>
      <c r="H1089" s="5" t="str">
        <f t="shared" si="49"/>
        <v>Okay</v>
      </c>
      <c r="I1089" s="5" t="str">
        <f t="shared" si="50"/>
        <v>Okay</v>
      </c>
    </row>
    <row r="1090" spans="1:9" x14ac:dyDescent="0.25">
      <c r="A1090" s="4">
        <v>48</v>
      </c>
      <c r="B1090" s="4">
        <v>22</v>
      </c>
      <c r="C1090" s="4">
        <v>168691</v>
      </c>
      <c r="D1090" s="4" t="str">
        <f>IF(OR(A1090&lt;$O$3, A1090&gt;$P$3), "Outlier", "Okay")</f>
        <v>Okay</v>
      </c>
      <c r="E1090" s="4" t="str">
        <f>IF(OR(B1090&lt;$O$4, B1090&gt;$P$4), "Outlier", "Okay")</f>
        <v>Okay</v>
      </c>
      <c r="F1090" s="4" t="str">
        <f>IF(OR(C1090&lt;$O$5, C1090&gt;$P$5), "Outlier", "Okay")</f>
        <v>Okay</v>
      </c>
      <c r="G1090" s="5" t="str">
        <f t="shared" ref="G1090:G1153" si="51">IF(B1090&gt;A1090, "Inconsistent", "Okay")</f>
        <v>Okay</v>
      </c>
      <c r="H1090" s="5" t="str">
        <f t="shared" ref="H1090:H1153" si="52">IF(A1090&lt;18, "Inconsistent", "Okay")</f>
        <v>Okay</v>
      </c>
      <c r="I1090" s="5" t="str">
        <f t="shared" ref="I1090:I1153" si="53">IF(B1090&lt;0,"Inconsistent", "Okay")</f>
        <v>Okay</v>
      </c>
    </row>
    <row r="1091" spans="1:9" x14ac:dyDescent="0.25">
      <c r="A1091" s="4">
        <v>28</v>
      </c>
      <c r="B1091" s="4">
        <v>1</v>
      </c>
      <c r="C1091" s="4">
        <v>50000</v>
      </c>
      <c r="D1091" s="4" t="str">
        <f>IF(OR(A1091&lt;$O$3, A1091&gt;$P$3), "Outlier", "Okay")</f>
        <v>Okay</v>
      </c>
      <c r="E1091" s="4" t="str">
        <f>IF(OR(B1091&lt;$O$4, B1091&gt;$P$4), "Outlier", "Okay")</f>
        <v>Okay</v>
      </c>
      <c r="F1091" s="4" t="str">
        <f>IF(OR(C1091&lt;$O$5, C1091&gt;$P$5), "Outlier", "Okay")</f>
        <v>Okay</v>
      </c>
      <c r="G1091" s="5" t="str">
        <f t="shared" si="51"/>
        <v>Okay</v>
      </c>
      <c r="H1091" s="5" t="str">
        <f t="shared" si="52"/>
        <v>Okay</v>
      </c>
      <c r="I1091" s="5" t="str">
        <f t="shared" si="53"/>
        <v>Okay</v>
      </c>
    </row>
    <row r="1092" spans="1:9" x14ac:dyDescent="0.25">
      <c r="A1092" s="4">
        <v>32</v>
      </c>
      <c r="B1092" s="4">
        <v>5</v>
      </c>
      <c r="C1092" s="4">
        <v>100000</v>
      </c>
      <c r="D1092" s="4" t="str">
        <f>IF(OR(A1092&lt;$O$3, A1092&gt;$P$3), "Outlier", "Okay")</f>
        <v>Okay</v>
      </c>
      <c r="E1092" s="4" t="str">
        <f>IF(OR(B1092&lt;$O$4, B1092&gt;$P$4), "Outlier", "Okay")</f>
        <v>Okay</v>
      </c>
      <c r="F1092" s="4" t="str">
        <f>IF(OR(C1092&lt;$O$5, C1092&gt;$P$5), "Outlier", "Okay")</f>
        <v>Okay</v>
      </c>
      <c r="G1092" s="5" t="str">
        <f t="shared" si="51"/>
        <v>Okay</v>
      </c>
      <c r="H1092" s="5" t="str">
        <f t="shared" si="52"/>
        <v>Okay</v>
      </c>
      <c r="I1092" s="5" t="str">
        <f t="shared" si="53"/>
        <v>Okay</v>
      </c>
    </row>
    <row r="1093" spans="1:9" x14ac:dyDescent="0.25">
      <c r="A1093" s="4">
        <v>26</v>
      </c>
      <c r="B1093" s="4">
        <v>2</v>
      </c>
      <c r="C1093" s="4">
        <v>60000</v>
      </c>
      <c r="D1093" s="4" t="str">
        <f>IF(OR(A1093&lt;$O$3, A1093&gt;$P$3), "Outlier", "Okay")</f>
        <v>Okay</v>
      </c>
      <c r="E1093" s="4" t="str">
        <f>IF(OR(B1093&lt;$O$4, B1093&gt;$P$4), "Outlier", "Okay")</f>
        <v>Okay</v>
      </c>
      <c r="F1093" s="4" t="str">
        <f>IF(OR(C1093&lt;$O$5, C1093&gt;$P$5), "Outlier", "Okay")</f>
        <v>Okay</v>
      </c>
      <c r="G1093" s="5" t="str">
        <f t="shared" si="51"/>
        <v>Okay</v>
      </c>
      <c r="H1093" s="5" t="str">
        <f t="shared" si="52"/>
        <v>Okay</v>
      </c>
      <c r="I1093" s="5" t="str">
        <f t="shared" si="53"/>
        <v>Okay</v>
      </c>
    </row>
    <row r="1094" spans="1:9" x14ac:dyDescent="0.25">
      <c r="A1094" s="4">
        <v>33</v>
      </c>
      <c r="B1094" s="4">
        <v>6</v>
      </c>
      <c r="C1094" s="4">
        <v>90000</v>
      </c>
      <c r="D1094" s="4" t="str">
        <f>IF(OR(A1094&lt;$O$3, A1094&gt;$P$3), "Outlier", "Okay")</f>
        <v>Okay</v>
      </c>
      <c r="E1094" s="4" t="str">
        <f>IF(OR(B1094&lt;$O$4, B1094&gt;$P$4), "Outlier", "Okay")</f>
        <v>Okay</v>
      </c>
      <c r="F1094" s="4" t="str">
        <f>IF(OR(C1094&lt;$O$5, C1094&gt;$P$5), "Outlier", "Okay")</f>
        <v>Okay</v>
      </c>
      <c r="G1094" s="5" t="str">
        <f t="shared" si="51"/>
        <v>Okay</v>
      </c>
      <c r="H1094" s="5" t="str">
        <f t="shared" si="52"/>
        <v>Okay</v>
      </c>
      <c r="I1094" s="5" t="str">
        <f t="shared" si="53"/>
        <v>Okay</v>
      </c>
    </row>
    <row r="1095" spans="1:9" x14ac:dyDescent="0.25">
      <c r="A1095" s="4">
        <v>29</v>
      </c>
      <c r="B1095" s="4">
        <v>3</v>
      </c>
      <c r="C1095" s="4">
        <v>70000</v>
      </c>
      <c r="D1095" s="4" t="str">
        <f>IF(OR(A1095&lt;$O$3, A1095&gt;$P$3), "Outlier", "Okay")</f>
        <v>Okay</v>
      </c>
      <c r="E1095" s="4" t="str">
        <f>IF(OR(B1095&lt;$O$4, B1095&gt;$P$4), "Outlier", "Okay")</f>
        <v>Okay</v>
      </c>
      <c r="F1095" s="4" t="str">
        <f>IF(OR(C1095&lt;$O$5, C1095&gt;$P$5), "Outlier", "Okay")</f>
        <v>Okay</v>
      </c>
      <c r="G1095" s="5" t="str">
        <f t="shared" si="51"/>
        <v>Okay</v>
      </c>
      <c r="H1095" s="5" t="str">
        <f t="shared" si="52"/>
        <v>Okay</v>
      </c>
      <c r="I1095" s="5" t="str">
        <f t="shared" si="53"/>
        <v>Okay</v>
      </c>
    </row>
    <row r="1096" spans="1:9" x14ac:dyDescent="0.25">
      <c r="A1096" s="4">
        <v>42</v>
      </c>
      <c r="B1096" s="4">
        <v>12</v>
      </c>
      <c r="C1096" s="4">
        <v>170000</v>
      </c>
      <c r="D1096" s="4" t="str">
        <f>IF(OR(A1096&lt;$O$3, A1096&gt;$P$3), "Outlier", "Okay")</f>
        <v>Okay</v>
      </c>
      <c r="E1096" s="4" t="str">
        <f>IF(OR(B1096&lt;$O$4, B1096&gt;$P$4), "Outlier", "Okay")</f>
        <v>Okay</v>
      </c>
      <c r="F1096" s="4" t="str">
        <f>IF(OR(C1096&lt;$O$5, C1096&gt;$P$5), "Outlier", "Okay")</f>
        <v>Okay</v>
      </c>
      <c r="G1096" s="5" t="str">
        <f t="shared" si="51"/>
        <v>Okay</v>
      </c>
      <c r="H1096" s="5" t="str">
        <f t="shared" si="52"/>
        <v>Okay</v>
      </c>
      <c r="I1096" s="5" t="str">
        <f t="shared" si="53"/>
        <v>Okay</v>
      </c>
    </row>
    <row r="1097" spans="1:9" x14ac:dyDescent="0.25">
      <c r="A1097" s="4">
        <v>36</v>
      </c>
      <c r="B1097" s="4">
        <v>8</v>
      </c>
      <c r="C1097" s="4">
        <v>130000</v>
      </c>
      <c r="D1097" s="4" t="str">
        <f>IF(OR(A1097&lt;$O$3, A1097&gt;$P$3), "Outlier", "Okay")</f>
        <v>Okay</v>
      </c>
      <c r="E1097" s="4" t="str">
        <f>IF(OR(B1097&lt;$O$4, B1097&gt;$P$4), "Outlier", "Okay")</f>
        <v>Okay</v>
      </c>
      <c r="F1097" s="4" t="str">
        <f>IF(OR(C1097&lt;$O$5, C1097&gt;$P$5), "Outlier", "Okay")</f>
        <v>Okay</v>
      </c>
      <c r="G1097" s="5" t="str">
        <f t="shared" si="51"/>
        <v>Okay</v>
      </c>
      <c r="H1097" s="5" t="str">
        <f t="shared" si="52"/>
        <v>Okay</v>
      </c>
      <c r="I1097" s="5" t="str">
        <f t="shared" si="53"/>
        <v>Okay</v>
      </c>
    </row>
    <row r="1098" spans="1:9" x14ac:dyDescent="0.25">
      <c r="A1098" s="4">
        <v>27</v>
      </c>
      <c r="B1098" s="4">
        <v>1</v>
      </c>
      <c r="C1098" s="4">
        <v>50000</v>
      </c>
      <c r="D1098" s="4" t="str">
        <f>IF(OR(A1098&lt;$O$3, A1098&gt;$P$3), "Outlier", "Okay")</f>
        <v>Okay</v>
      </c>
      <c r="E1098" s="4" t="str">
        <f>IF(OR(B1098&lt;$O$4, B1098&gt;$P$4), "Outlier", "Okay")</f>
        <v>Okay</v>
      </c>
      <c r="F1098" s="4" t="str">
        <f>IF(OR(C1098&lt;$O$5, C1098&gt;$P$5), "Outlier", "Okay")</f>
        <v>Okay</v>
      </c>
      <c r="G1098" s="5" t="str">
        <f t="shared" si="51"/>
        <v>Okay</v>
      </c>
      <c r="H1098" s="5" t="str">
        <f t="shared" si="52"/>
        <v>Okay</v>
      </c>
      <c r="I1098" s="5" t="str">
        <f t="shared" si="53"/>
        <v>Okay</v>
      </c>
    </row>
    <row r="1099" spans="1:9" x14ac:dyDescent="0.25">
      <c r="A1099" s="4">
        <v>34</v>
      </c>
      <c r="B1099" s="4">
        <v>7</v>
      </c>
      <c r="C1099" s="4">
        <v>120000</v>
      </c>
      <c r="D1099" s="4" t="str">
        <f>IF(OR(A1099&lt;$O$3, A1099&gt;$P$3), "Outlier", "Okay")</f>
        <v>Okay</v>
      </c>
      <c r="E1099" s="4" t="str">
        <f>IF(OR(B1099&lt;$O$4, B1099&gt;$P$4), "Outlier", "Okay")</f>
        <v>Okay</v>
      </c>
      <c r="F1099" s="4" t="str">
        <f>IF(OR(C1099&lt;$O$5, C1099&gt;$P$5), "Outlier", "Okay")</f>
        <v>Okay</v>
      </c>
      <c r="G1099" s="5" t="str">
        <f t="shared" si="51"/>
        <v>Okay</v>
      </c>
      <c r="H1099" s="5" t="str">
        <f t="shared" si="52"/>
        <v>Okay</v>
      </c>
      <c r="I1099" s="5" t="str">
        <f t="shared" si="53"/>
        <v>Okay</v>
      </c>
    </row>
    <row r="1100" spans="1:9" x14ac:dyDescent="0.25">
      <c r="A1100" s="4">
        <v>29</v>
      </c>
      <c r="B1100" s="4">
        <v>4</v>
      </c>
      <c r="C1100" s="4">
        <v>80000</v>
      </c>
      <c r="D1100" s="4" t="str">
        <f>IF(OR(A1100&lt;$O$3, A1100&gt;$P$3), "Outlier", "Okay")</f>
        <v>Okay</v>
      </c>
      <c r="E1100" s="4" t="str">
        <f>IF(OR(B1100&lt;$O$4, B1100&gt;$P$4), "Outlier", "Okay")</f>
        <v>Okay</v>
      </c>
      <c r="F1100" s="4" t="str">
        <f>IF(OR(C1100&lt;$O$5, C1100&gt;$P$5), "Outlier", "Okay")</f>
        <v>Okay</v>
      </c>
      <c r="G1100" s="5" t="str">
        <f t="shared" si="51"/>
        <v>Okay</v>
      </c>
      <c r="H1100" s="5" t="str">
        <f t="shared" si="52"/>
        <v>Okay</v>
      </c>
      <c r="I1100" s="5" t="str">
        <f t="shared" si="53"/>
        <v>Okay</v>
      </c>
    </row>
    <row r="1101" spans="1:9" x14ac:dyDescent="0.25">
      <c r="A1101" s="4">
        <v>41</v>
      </c>
      <c r="B1101" s="4">
        <v>16</v>
      </c>
      <c r="C1101" s="4">
        <v>200000</v>
      </c>
      <c r="D1101" s="4" t="str">
        <f>IF(OR(A1101&lt;$O$3, A1101&gt;$P$3), "Outlier", "Okay")</f>
        <v>Okay</v>
      </c>
      <c r="E1101" s="4" t="str">
        <f>IF(OR(B1101&lt;$O$4, B1101&gt;$P$4), "Outlier", "Okay")</f>
        <v>Okay</v>
      </c>
      <c r="F1101" s="4" t="str">
        <f>IF(OR(C1101&lt;$O$5, C1101&gt;$P$5), "Outlier", "Okay")</f>
        <v>Okay</v>
      </c>
      <c r="G1101" s="5" t="str">
        <f t="shared" si="51"/>
        <v>Okay</v>
      </c>
      <c r="H1101" s="5" t="str">
        <f t="shared" si="52"/>
        <v>Okay</v>
      </c>
      <c r="I1101" s="5" t="str">
        <f t="shared" si="53"/>
        <v>Okay</v>
      </c>
    </row>
    <row r="1102" spans="1:9" x14ac:dyDescent="0.25">
      <c r="A1102" s="4">
        <v>36</v>
      </c>
      <c r="B1102" s="4">
        <v>12</v>
      </c>
      <c r="C1102" s="4">
        <v>170000</v>
      </c>
      <c r="D1102" s="4" t="str">
        <f>IF(OR(A1102&lt;$O$3, A1102&gt;$P$3), "Outlier", "Okay")</f>
        <v>Okay</v>
      </c>
      <c r="E1102" s="4" t="str">
        <f>IF(OR(B1102&lt;$O$4, B1102&gt;$P$4), "Outlier", "Okay")</f>
        <v>Okay</v>
      </c>
      <c r="F1102" s="4" t="str">
        <f>IF(OR(C1102&lt;$O$5, C1102&gt;$P$5), "Outlier", "Okay")</f>
        <v>Okay</v>
      </c>
      <c r="G1102" s="5" t="str">
        <f t="shared" si="51"/>
        <v>Okay</v>
      </c>
      <c r="H1102" s="5" t="str">
        <f t="shared" si="52"/>
        <v>Okay</v>
      </c>
      <c r="I1102" s="5" t="str">
        <f t="shared" si="53"/>
        <v>Okay</v>
      </c>
    </row>
    <row r="1103" spans="1:9" x14ac:dyDescent="0.25">
      <c r="A1103" s="4">
        <v>30</v>
      </c>
      <c r="B1103" s="4">
        <v>4</v>
      </c>
      <c r="C1103" s="4">
        <v>80000</v>
      </c>
      <c r="D1103" s="4" t="str">
        <f>IF(OR(A1103&lt;$O$3, A1103&gt;$P$3), "Outlier", "Okay")</f>
        <v>Okay</v>
      </c>
      <c r="E1103" s="4" t="str">
        <f>IF(OR(B1103&lt;$O$4, B1103&gt;$P$4), "Outlier", "Okay")</f>
        <v>Okay</v>
      </c>
      <c r="F1103" s="4" t="str">
        <f>IF(OR(C1103&lt;$O$5, C1103&gt;$P$5), "Outlier", "Okay")</f>
        <v>Okay</v>
      </c>
      <c r="G1103" s="5" t="str">
        <f t="shared" si="51"/>
        <v>Okay</v>
      </c>
      <c r="H1103" s="5" t="str">
        <f t="shared" si="52"/>
        <v>Okay</v>
      </c>
      <c r="I1103" s="5" t="str">
        <f t="shared" si="53"/>
        <v>Okay</v>
      </c>
    </row>
    <row r="1104" spans="1:9" x14ac:dyDescent="0.25">
      <c r="A1104" s="4">
        <v>28</v>
      </c>
      <c r="B1104" s="4">
        <v>5</v>
      </c>
      <c r="C1104" s="4">
        <v>80000</v>
      </c>
      <c r="D1104" s="4" t="str">
        <f>IF(OR(A1104&lt;$O$3, A1104&gt;$P$3), "Outlier", "Okay")</f>
        <v>Okay</v>
      </c>
      <c r="E1104" s="4" t="str">
        <f>IF(OR(B1104&lt;$O$4, B1104&gt;$P$4), "Outlier", "Okay")</f>
        <v>Okay</v>
      </c>
      <c r="F1104" s="4" t="str">
        <f>IF(OR(C1104&lt;$O$5, C1104&gt;$P$5), "Outlier", "Okay")</f>
        <v>Okay</v>
      </c>
      <c r="G1104" s="5" t="str">
        <f t="shared" si="51"/>
        <v>Okay</v>
      </c>
      <c r="H1104" s="5" t="str">
        <f t="shared" si="52"/>
        <v>Okay</v>
      </c>
      <c r="I1104" s="5" t="str">
        <f t="shared" si="53"/>
        <v>Okay</v>
      </c>
    </row>
    <row r="1105" spans="1:9" x14ac:dyDescent="0.25">
      <c r="A1105" s="4">
        <v>30</v>
      </c>
      <c r="B1105" s="4">
        <v>4</v>
      </c>
      <c r="C1105" s="4">
        <v>60000</v>
      </c>
      <c r="D1105" s="4" t="str">
        <f>IF(OR(A1105&lt;$O$3, A1105&gt;$P$3), "Outlier", "Okay")</f>
        <v>Okay</v>
      </c>
      <c r="E1105" s="4" t="str">
        <f>IF(OR(B1105&lt;$O$4, B1105&gt;$P$4), "Outlier", "Okay")</f>
        <v>Okay</v>
      </c>
      <c r="F1105" s="4" t="str">
        <f>IF(OR(C1105&lt;$O$5, C1105&gt;$P$5), "Outlier", "Okay")</f>
        <v>Okay</v>
      </c>
      <c r="G1105" s="5" t="str">
        <f t="shared" si="51"/>
        <v>Okay</v>
      </c>
      <c r="H1105" s="5" t="str">
        <f t="shared" si="52"/>
        <v>Okay</v>
      </c>
      <c r="I1105" s="5" t="str">
        <f t="shared" si="53"/>
        <v>Okay</v>
      </c>
    </row>
    <row r="1106" spans="1:9" x14ac:dyDescent="0.25">
      <c r="A1106" s="4">
        <v>25</v>
      </c>
      <c r="B1106" s="4">
        <v>2</v>
      </c>
      <c r="C1106" s="4">
        <v>50000</v>
      </c>
      <c r="D1106" s="4" t="str">
        <f>IF(OR(A1106&lt;$O$3, A1106&gt;$P$3), "Outlier", "Okay")</f>
        <v>Okay</v>
      </c>
      <c r="E1106" s="4" t="str">
        <f>IF(OR(B1106&lt;$O$4, B1106&gt;$P$4), "Outlier", "Okay")</f>
        <v>Okay</v>
      </c>
      <c r="F1106" s="4" t="str">
        <f>IF(OR(C1106&lt;$O$5, C1106&gt;$P$5), "Outlier", "Okay")</f>
        <v>Okay</v>
      </c>
      <c r="G1106" s="5" t="str">
        <f t="shared" si="51"/>
        <v>Okay</v>
      </c>
      <c r="H1106" s="5" t="str">
        <f t="shared" si="52"/>
        <v>Okay</v>
      </c>
      <c r="I1106" s="5" t="str">
        <f t="shared" si="53"/>
        <v>Okay</v>
      </c>
    </row>
    <row r="1107" spans="1:9" x14ac:dyDescent="0.25">
      <c r="A1107" s="4">
        <v>45</v>
      </c>
      <c r="B1107" s="4">
        <v>18</v>
      </c>
      <c r="C1107" s="4">
        <v>160000</v>
      </c>
      <c r="D1107" s="4" t="str">
        <f>IF(OR(A1107&lt;$O$3, A1107&gt;$P$3), "Outlier", "Okay")</f>
        <v>Okay</v>
      </c>
      <c r="E1107" s="4" t="str">
        <f>IF(OR(B1107&lt;$O$4, B1107&gt;$P$4), "Outlier", "Okay")</f>
        <v>Okay</v>
      </c>
      <c r="F1107" s="4" t="str">
        <f>IF(OR(C1107&lt;$O$5, C1107&gt;$P$5), "Outlier", "Okay")</f>
        <v>Okay</v>
      </c>
      <c r="G1107" s="5" t="str">
        <f t="shared" si="51"/>
        <v>Okay</v>
      </c>
      <c r="H1107" s="5" t="str">
        <f t="shared" si="52"/>
        <v>Okay</v>
      </c>
      <c r="I1107" s="5" t="str">
        <f t="shared" si="53"/>
        <v>Okay</v>
      </c>
    </row>
    <row r="1108" spans="1:9" x14ac:dyDescent="0.25">
      <c r="A1108" s="4">
        <v>33</v>
      </c>
      <c r="B1108" s="4">
        <v>9</v>
      </c>
      <c r="C1108" s="4">
        <v>120000</v>
      </c>
      <c r="D1108" s="4" t="str">
        <f>IF(OR(A1108&lt;$O$3, A1108&gt;$P$3), "Outlier", "Okay")</f>
        <v>Okay</v>
      </c>
      <c r="E1108" s="4" t="str">
        <f>IF(OR(B1108&lt;$O$4, B1108&gt;$P$4), "Outlier", "Okay")</f>
        <v>Okay</v>
      </c>
      <c r="F1108" s="4" t="str">
        <f>IF(OR(C1108&lt;$O$5, C1108&gt;$P$5), "Outlier", "Okay")</f>
        <v>Okay</v>
      </c>
      <c r="G1108" s="5" t="str">
        <f t="shared" si="51"/>
        <v>Okay</v>
      </c>
      <c r="H1108" s="5" t="str">
        <f t="shared" si="52"/>
        <v>Okay</v>
      </c>
      <c r="I1108" s="5" t="str">
        <f t="shared" si="53"/>
        <v>Okay</v>
      </c>
    </row>
    <row r="1109" spans="1:9" x14ac:dyDescent="0.25">
      <c r="A1109" s="4">
        <v>22</v>
      </c>
      <c r="B1109" s="4">
        <v>0</v>
      </c>
      <c r="C1109" s="4">
        <v>40000</v>
      </c>
      <c r="D1109" s="4" t="str">
        <f>IF(OR(A1109&lt;$O$3, A1109&gt;$P$3), "Outlier", "Okay")</f>
        <v>Okay</v>
      </c>
      <c r="E1109" s="4" t="str">
        <f>IF(OR(B1109&lt;$O$4, B1109&gt;$P$4), "Outlier", "Okay")</f>
        <v>Okay</v>
      </c>
      <c r="F1109" s="4" t="str">
        <f>IF(OR(C1109&lt;$O$5, C1109&gt;$P$5), "Outlier", "Okay")</f>
        <v>Okay</v>
      </c>
      <c r="G1109" s="5" t="str">
        <f t="shared" si="51"/>
        <v>Okay</v>
      </c>
      <c r="H1109" s="5" t="str">
        <f t="shared" si="52"/>
        <v>Okay</v>
      </c>
      <c r="I1109" s="5" t="str">
        <f t="shared" si="53"/>
        <v>Okay</v>
      </c>
    </row>
    <row r="1110" spans="1:9" x14ac:dyDescent="0.25">
      <c r="A1110" s="4">
        <v>36</v>
      </c>
      <c r="B1110" s="4">
        <v>10</v>
      </c>
      <c r="C1110" s="4">
        <v>100000</v>
      </c>
      <c r="D1110" s="4" t="str">
        <f>IF(OR(A1110&lt;$O$3, A1110&gt;$P$3), "Outlier", "Okay")</f>
        <v>Okay</v>
      </c>
      <c r="E1110" s="4" t="str">
        <f>IF(OR(B1110&lt;$O$4, B1110&gt;$P$4), "Outlier", "Okay")</f>
        <v>Okay</v>
      </c>
      <c r="F1110" s="4" t="str">
        <f>IF(OR(C1110&lt;$O$5, C1110&gt;$P$5), "Outlier", "Okay")</f>
        <v>Okay</v>
      </c>
      <c r="G1110" s="5" t="str">
        <f t="shared" si="51"/>
        <v>Okay</v>
      </c>
      <c r="H1110" s="5" t="str">
        <f t="shared" si="52"/>
        <v>Okay</v>
      </c>
      <c r="I1110" s="5" t="str">
        <f t="shared" si="53"/>
        <v>Okay</v>
      </c>
    </row>
    <row r="1111" spans="1:9" x14ac:dyDescent="0.25">
      <c r="A1111" s="4">
        <v>29</v>
      </c>
      <c r="B1111" s="4">
        <v>4</v>
      </c>
      <c r="C1111" s="4">
        <v>75000</v>
      </c>
      <c r="D1111" s="4" t="str">
        <f>IF(OR(A1111&lt;$O$3, A1111&gt;$P$3), "Outlier", "Okay")</f>
        <v>Okay</v>
      </c>
      <c r="E1111" s="4" t="str">
        <f>IF(OR(B1111&lt;$O$4, B1111&gt;$P$4), "Outlier", "Okay")</f>
        <v>Okay</v>
      </c>
      <c r="F1111" s="4" t="str">
        <f>IF(OR(C1111&lt;$O$5, C1111&gt;$P$5), "Outlier", "Okay")</f>
        <v>Okay</v>
      </c>
      <c r="G1111" s="5" t="str">
        <f t="shared" si="51"/>
        <v>Okay</v>
      </c>
      <c r="H1111" s="5" t="str">
        <f t="shared" si="52"/>
        <v>Okay</v>
      </c>
      <c r="I1111" s="5" t="str">
        <f t="shared" si="53"/>
        <v>Okay</v>
      </c>
    </row>
    <row r="1112" spans="1:9" x14ac:dyDescent="0.25">
      <c r="A1112" s="4">
        <v>42</v>
      </c>
      <c r="B1112" s="4">
        <v>16</v>
      </c>
      <c r="C1112" s="4">
        <v>140000</v>
      </c>
      <c r="D1112" s="4" t="str">
        <f>IF(OR(A1112&lt;$O$3, A1112&gt;$P$3), "Outlier", "Okay")</f>
        <v>Okay</v>
      </c>
      <c r="E1112" s="4" t="str">
        <f>IF(OR(B1112&lt;$O$4, B1112&gt;$P$4), "Outlier", "Okay")</f>
        <v>Okay</v>
      </c>
      <c r="F1112" s="4" t="str">
        <f>IF(OR(C1112&lt;$O$5, C1112&gt;$P$5), "Outlier", "Okay")</f>
        <v>Okay</v>
      </c>
      <c r="G1112" s="5" t="str">
        <f t="shared" si="51"/>
        <v>Okay</v>
      </c>
      <c r="H1112" s="5" t="str">
        <f t="shared" si="52"/>
        <v>Okay</v>
      </c>
      <c r="I1112" s="5" t="str">
        <f t="shared" si="53"/>
        <v>Okay</v>
      </c>
    </row>
    <row r="1113" spans="1:9" x14ac:dyDescent="0.25">
      <c r="A1113" s="4">
        <v>27</v>
      </c>
      <c r="B1113" s="4">
        <v>2</v>
      </c>
      <c r="C1113" s="4">
        <v>50000</v>
      </c>
      <c r="D1113" s="4" t="str">
        <f>IF(OR(A1113&lt;$O$3, A1113&gt;$P$3), "Outlier", "Okay")</f>
        <v>Okay</v>
      </c>
      <c r="E1113" s="4" t="str">
        <f>IF(OR(B1113&lt;$O$4, B1113&gt;$P$4), "Outlier", "Okay")</f>
        <v>Okay</v>
      </c>
      <c r="F1113" s="4" t="str">
        <f>IF(OR(C1113&lt;$O$5, C1113&gt;$P$5), "Outlier", "Okay")</f>
        <v>Okay</v>
      </c>
      <c r="G1113" s="5" t="str">
        <f t="shared" si="51"/>
        <v>Okay</v>
      </c>
      <c r="H1113" s="5" t="str">
        <f t="shared" si="52"/>
        <v>Okay</v>
      </c>
      <c r="I1113" s="5" t="str">
        <f t="shared" si="53"/>
        <v>Okay</v>
      </c>
    </row>
    <row r="1114" spans="1:9" x14ac:dyDescent="0.25">
      <c r="A1114" s="4">
        <v>38</v>
      </c>
      <c r="B1114" s="4">
        <v>11</v>
      </c>
      <c r="C1114" s="4">
        <v>110000</v>
      </c>
      <c r="D1114" s="4" t="str">
        <f>IF(OR(A1114&lt;$O$3, A1114&gt;$P$3), "Outlier", "Okay")</f>
        <v>Okay</v>
      </c>
      <c r="E1114" s="4" t="str">
        <f>IF(OR(B1114&lt;$O$4, B1114&gt;$P$4), "Outlier", "Okay")</f>
        <v>Okay</v>
      </c>
      <c r="F1114" s="4" t="str">
        <f>IF(OR(C1114&lt;$O$5, C1114&gt;$P$5), "Outlier", "Okay")</f>
        <v>Okay</v>
      </c>
      <c r="G1114" s="5" t="str">
        <f t="shared" si="51"/>
        <v>Okay</v>
      </c>
      <c r="H1114" s="5" t="str">
        <f t="shared" si="52"/>
        <v>Okay</v>
      </c>
      <c r="I1114" s="5" t="str">
        <f t="shared" si="53"/>
        <v>Okay</v>
      </c>
    </row>
    <row r="1115" spans="1:9" x14ac:dyDescent="0.25">
      <c r="A1115" s="4">
        <v>24</v>
      </c>
      <c r="B1115" s="4">
        <v>1</v>
      </c>
      <c r="C1115" s="4">
        <v>45000</v>
      </c>
      <c r="D1115" s="4" t="str">
        <f>IF(OR(A1115&lt;$O$3, A1115&gt;$P$3), "Outlier", "Okay")</f>
        <v>Okay</v>
      </c>
      <c r="E1115" s="4" t="str">
        <f>IF(OR(B1115&lt;$O$4, B1115&gt;$P$4), "Outlier", "Okay")</f>
        <v>Okay</v>
      </c>
      <c r="F1115" s="4" t="str">
        <f>IF(OR(C1115&lt;$O$5, C1115&gt;$P$5), "Outlier", "Okay")</f>
        <v>Okay</v>
      </c>
      <c r="G1115" s="5" t="str">
        <f t="shared" si="51"/>
        <v>Okay</v>
      </c>
      <c r="H1115" s="5" t="str">
        <f t="shared" si="52"/>
        <v>Okay</v>
      </c>
      <c r="I1115" s="5" t="str">
        <f t="shared" si="53"/>
        <v>Okay</v>
      </c>
    </row>
    <row r="1116" spans="1:9" x14ac:dyDescent="0.25">
      <c r="A1116" s="4">
        <v>31</v>
      </c>
      <c r="B1116" s="4">
        <v>4</v>
      </c>
      <c r="C1116" s="4">
        <v>55000</v>
      </c>
      <c r="D1116" s="4" t="str">
        <f>IF(OR(A1116&lt;$O$3, A1116&gt;$P$3), "Outlier", "Okay")</f>
        <v>Okay</v>
      </c>
      <c r="E1116" s="4" t="str">
        <f>IF(OR(B1116&lt;$O$4, B1116&gt;$P$4), "Outlier", "Okay")</f>
        <v>Okay</v>
      </c>
      <c r="F1116" s="4" t="str">
        <f>IF(OR(C1116&lt;$O$5, C1116&gt;$P$5), "Outlier", "Okay")</f>
        <v>Okay</v>
      </c>
      <c r="G1116" s="5" t="str">
        <f t="shared" si="51"/>
        <v>Okay</v>
      </c>
      <c r="H1116" s="5" t="str">
        <f t="shared" si="52"/>
        <v>Okay</v>
      </c>
      <c r="I1116" s="5" t="str">
        <f t="shared" si="53"/>
        <v>Okay</v>
      </c>
    </row>
    <row r="1117" spans="1:9" x14ac:dyDescent="0.25">
      <c r="A1117" s="4">
        <v>39</v>
      </c>
      <c r="B1117" s="4">
        <v>13</v>
      </c>
      <c r="C1117" s="4">
        <v>130000</v>
      </c>
      <c r="D1117" s="4" t="str">
        <f>IF(OR(A1117&lt;$O$3, A1117&gt;$P$3), "Outlier", "Okay")</f>
        <v>Okay</v>
      </c>
      <c r="E1117" s="4" t="str">
        <f>IF(OR(B1117&lt;$O$4, B1117&gt;$P$4), "Outlier", "Okay")</f>
        <v>Okay</v>
      </c>
      <c r="F1117" s="4" t="str">
        <f>IF(OR(C1117&lt;$O$5, C1117&gt;$P$5), "Outlier", "Okay")</f>
        <v>Okay</v>
      </c>
      <c r="G1117" s="5" t="str">
        <f t="shared" si="51"/>
        <v>Okay</v>
      </c>
      <c r="H1117" s="5" t="str">
        <f t="shared" si="52"/>
        <v>Okay</v>
      </c>
      <c r="I1117" s="5" t="str">
        <f t="shared" si="53"/>
        <v>Okay</v>
      </c>
    </row>
    <row r="1118" spans="1:9" x14ac:dyDescent="0.25">
      <c r="A1118" s="4">
        <v>26</v>
      </c>
      <c r="B1118" s="4">
        <v>2</v>
      </c>
      <c r="C1118" s="4">
        <v>50000</v>
      </c>
      <c r="D1118" s="4" t="str">
        <f>IF(OR(A1118&lt;$O$3, A1118&gt;$P$3), "Outlier", "Okay")</f>
        <v>Okay</v>
      </c>
      <c r="E1118" s="4" t="str">
        <f>IF(OR(B1118&lt;$O$4, B1118&gt;$P$4), "Outlier", "Okay")</f>
        <v>Okay</v>
      </c>
      <c r="F1118" s="4" t="str">
        <f>IF(OR(C1118&lt;$O$5, C1118&gt;$P$5), "Outlier", "Okay")</f>
        <v>Okay</v>
      </c>
      <c r="G1118" s="5" t="str">
        <f t="shared" si="51"/>
        <v>Okay</v>
      </c>
      <c r="H1118" s="5" t="str">
        <f t="shared" si="52"/>
        <v>Okay</v>
      </c>
      <c r="I1118" s="5" t="str">
        <f t="shared" si="53"/>
        <v>Okay</v>
      </c>
    </row>
    <row r="1119" spans="1:9" x14ac:dyDescent="0.25">
      <c r="A1119" s="4">
        <v>32</v>
      </c>
      <c r="B1119" s="4">
        <v>7</v>
      </c>
      <c r="C1119" s="4">
        <v>80000</v>
      </c>
      <c r="D1119" s="4" t="str">
        <f>IF(OR(A1119&lt;$O$3, A1119&gt;$P$3), "Outlier", "Okay")</f>
        <v>Okay</v>
      </c>
      <c r="E1119" s="4" t="str">
        <f>IF(OR(B1119&lt;$O$4, B1119&gt;$P$4), "Outlier", "Okay")</f>
        <v>Okay</v>
      </c>
      <c r="F1119" s="4" t="str">
        <f>IF(OR(C1119&lt;$O$5, C1119&gt;$P$5), "Outlier", "Okay")</f>
        <v>Okay</v>
      </c>
      <c r="G1119" s="5" t="str">
        <f t="shared" si="51"/>
        <v>Okay</v>
      </c>
      <c r="H1119" s="5" t="str">
        <f t="shared" si="52"/>
        <v>Okay</v>
      </c>
      <c r="I1119" s="5" t="str">
        <f t="shared" si="53"/>
        <v>Okay</v>
      </c>
    </row>
    <row r="1120" spans="1:9" x14ac:dyDescent="0.25">
      <c r="A1120" s="4">
        <v>32</v>
      </c>
      <c r="B1120" s="4">
        <v>2</v>
      </c>
      <c r="C1120" s="4">
        <v>45000</v>
      </c>
      <c r="D1120" s="4" t="str">
        <f>IF(OR(A1120&lt;$O$3, A1120&gt;$P$3), "Outlier", "Okay")</f>
        <v>Okay</v>
      </c>
      <c r="E1120" s="4" t="str">
        <f>IF(OR(B1120&lt;$O$4, B1120&gt;$P$4), "Outlier", "Okay")</f>
        <v>Okay</v>
      </c>
      <c r="F1120" s="4" t="str">
        <f>IF(OR(C1120&lt;$O$5, C1120&gt;$P$5), "Outlier", "Okay")</f>
        <v>Okay</v>
      </c>
      <c r="G1120" s="5" t="str">
        <f t="shared" si="51"/>
        <v>Okay</v>
      </c>
      <c r="H1120" s="5" t="str">
        <f t="shared" si="52"/>
        <v>Okay</v>
      </c>
      <c r="I1120" s="5" t="str">
        <f t="shared" si="53"/>
        <v>Okay</v>
      </c>
    </row>
    <row r="1121" spans="1:9" x14ac:dyDescent="0.25">
      <c r="A1121" s="4">
        <v>24</v>
      </c>
      <c r="B1121" s="4">
        <v>1</v>
      </c>
      <c r="C1121" s="4">
        <v>32000</v>
      </c>
      <c r="D1121" s="4" t="str">
        <f>IF(OR(A1121&lt;$O$3, A1121&gt;$P$3), "Outlier", "Okay")</f>
        <v>Okay</v>
      </c>
      <c r="E1121" s="4" t="str">
        <f>IF(OR(B1121&lt;$O$4, B1121&gt;$P$4), "Outlier", "Okay")</f>
        <v>Okay</v>
      </c>
      <c r="F1121" s="4" t="str">
        <f>IF(OR(C1121&lt;$O$5, C1121&gt;$P$5), "Outlier", "Okay")</f>
        <v>Okay</v>
      </c>
      <c r="G1121" s="5" t="str">
        <f t="shared" si="51"/>
        <v>Okay</v>
      </c>
      <c r="H1121" s="5" t="str">
        <f t="shared" si="52"/>
        <v>Okay</v>
      </c>
      <c r="I1121" s="5" t="str">
        <f t="shared" si="53"/>
        <v>Okay</v>
      </c>
    </row>
    <row r="1122" spans="1:9" x14ac:dyDescent="0.25">
      <c r="A1122" s="4">
        <v>45</v>
      </c>
      <c r="B1122" s="4">
        <v>12</v>
      </c>
      <c r="C1122" s="4">
        <v>120000</v>
      </c>
      <c r="D1122" s="4" t="str">
        <f>IF(OR(A1122&lt;$O$3, A1122&gt;$P$3), "Outlier", "Okay")</f>
        <v>Okay</v>
      </c>
      <c r="E1122" s="4" t="str">
        <f>IF(OR(B1122&lt;$O$4, B1122&gt;$P$4), "Outlier", "Okay")</f>
        <v>Okay</v>
      </c>
      <c r="F1122" s="4" t="str">
        <f>IF(OR(C1122&lt;$O$5, C1122&gt;$P$5), "Outlier", "Okay")</f>
        <v>Okay</v>
      </c>
      <c r="G1122" s="5" t="str">
        <f t="shared" si="51"/>
        <v>Okay</v>
      </c>
      <c r="H1122" s="5" t="str">
        <f t="shared" si="52"/>
        <v>Okay</v>
      </c>
      <c r="I1122" s="5" t="str">
        <f t="shared" si="53"/>
        <v>Okay</v>
      </c>
    </row>
    <row r="1123" spans="1:9" x14ac:dyDescent="0.25">
      <c r="A1123" s="4">
        <v>29</v>
      </c>
      <c r="B1123" s="4">
        <v>4</v>
      </c>
      <c r="C1123" s="4">
        <v>65000</v>
      </c>
      <c r="D1123" s="4" t="str">
        <f>IF(OR(A1123&lt;$O$3, A1123&gt;$P$3), "Outlier", "Okay")</f>
        <v>Okay</v>
      </c>
      <c r="E1123" s="4" t="str">
        <f>IF(OR(B1123&lt;$O$4, B1123&gt;$P$4), "Outlier", "Okay")</f>
        <v>Okay</v>
      </c>
      <c r="F1123" s="4" t="str">
        <f>IF(OR(C1123&lt;$O$5, C1123&gt;$P$5), "Outlier", "Okay")</f>
        <v>Okay</v>
      </c>
      <c r="G1123" s="5" t="str">
        <f t="shared" si="51"/>
        <v>Okay</v>
      </c>
      <c r="H1123" s="5" t="str">
        <f t="shared" si="52"/>
        <v>Okay</v>
      </c>
      <c r="I1123" s="5" t="str">
        <f t="shared" si="53"/>
        <v>Okay</v>
      </c>
    </row>
    <row r="1124" spans="1:9" x14ac:dyDescent="0.25">
      <c r="A1124" s="4">
        <v>38</v>
      </c>
      <c r="B1124" s="4">
        <v>8</v>
      </c>
      <c r="C1124" s="4">
        <v>95000</v>
      </c>
      <c r="D1124" s="4" t="str">
        <f>IF(OR(A1124&lt;$O$3, A1124&gt;$P$3), "Outlier", "Okay")</f>
        <v>Okay</v>
      </c>
      <c r="E1124" s="4" t="str">
        <f>IF(OR(B1124&lt;$O$4, B1124&gt;$P$4), "Outlier", "Okay")</f>
        <v>Okay</v>
      </c>
      <c r="F1124" s="4" t="str">
        <f>IF(OR(C1124&lt;$O$5, C1124&gt;$P$5), "Outlier", "Okay")</f>
        <v>Okay</v>
      </c>
      <c r="G1124" s="5" t="str">
        <f t="shared" si="51"/>
        <v>Okay</v>
      </c>
      <c r="H1124" s="5" t="str">
        <f t="shared" si="52"/>
        <v>Okay</v>
      </c>
      <c r="I1124" s="5" t="str">
        <f t="shared" si="53"/>
        <v>Okay</v>
      </c>
    </row>
    <row r="1125" spans="1:9" x14ac:dyDescent="0.25">
      <c r="A1125" s="4">
        <v>27</v>
      </c>
      <c r="B1125" s="4">
        <v>5</v>
      </c>
      <c r="C1125" s="4">
        <v>80000</v>
      </c>
      <c r="D1125" s="4" t="str">
        <f>IF(OR(A1125&lt;$O$3, A1125&gt;$P$3), "Outlier", "Okay")</f>
        <v>Okay</v>
      </c>
      <c r="E1125" s="4" t="str">
        <f>IF(OR(B1125&lt;$O$4, B1125&gt;$P$4), "Outlier", "Okay")</f>
        <v>Okay</v>
      </c>
      <c r="F1125" s="4" t="str">
        <f>IF(OR(C1125&lt;$O$5, C1125&gt;$P$5), "Outlier", "Okay")</f>
        <v>Okay</v>
      </c>
      <c r="G1125" s="5" t="str">
        <f t="shared" si="51"/>
        <v>Okay</v>
      </c>
      <c r="H1125" s="5" t="str">
        <f t="shared" si="52"/>
        <v>Okay</v>
      </c>
      <c r="I1125" s="5" t="str">
        <f t="shared" si="53"/>
        <v>Okay</v>
      </c>
    </row>
    <row r="1126" spans="1:9" x14ac:dyDescent="0.25">
      <c r="A1126" s="4">
        <v>31</v>
      </c>
      <c r="B1126" s="4">
        <v>3</v>
      </c>
      <c r="C1126" s="4">
        <v>38000</v>
      </c>
      <c r="D1126" s="4" t="str">
        <f>IF(OR(A1126&lt;$O$3, A1126&gt;$P$3), "Outlier", "Okay")</f>
        <v>Okay</v>
      </c>
      <c r="E1126" s="4" t="str">
        <f>IF(OR(B1126&lt;$O$4, B1126&gt;$P$4), "Outlier", "Okay")</f>
        <v>Okay</v>
      </c>
      <c r="F1126" s="4" t="str">
        <f>IF(OR(C1126&lt;$O$5, C1126&gt;$P$5), "Outlier", "Okay")</f>
        <v>Okay</v>
      </c>
      <c r="G1126" s="5" t="str">
        <f t="shared" si="51"/>
        <v>Okay</v>
      </c>
      <c r="H1126" s="5" t="str">
        <f t="shared" si="52"/>
        <v>Okay</v>
      </c>
      <c r="I1126" s="5" t="str">
        <f t="shared" si="53"/>
        <v>Okay</v>
      </c>
    </row>
    <row r="1127" spans="1:9" x14ac:dyDescent="0.25">
      <c r="A1127" s="4">
        <v>42</v>
      </c>
      <c r="B1127" s="4">
        <v>10</v>
      </c>
      <c r="C1127" s="4">
        <v>110000</v>
      </c>
      <c r="D1127" s="4" t="str">
        <f>IF(OR(A1127&lt;$O$3, A1127&gt;$P$3), "Outlier", "Okay")</f>
        <v>Okay</v>
      </c>
      <c r="E1127" s="4" t="str">
        <f>IF(OR(B1127&lt;$O$4, B1127&gt;$P$4), "Outlier", "Okay")</f>
        <v>Okay</v>
      </c>
      <c r="F1127" s="4" t="str">
        <f>IF(OR(C1127&lt;$O$5, C1127&gt;$P$5), "Outlier", "Okay")</f>
        <v>Okay</v>
      </c>
      <c r="G1127" s="5" t="str">
        <f t="shared" si="51"/>
        <v>Okay</v>
      </c>
      <c r="H1127" s="5" t="str">
        <f t="shared" si="52"/>
        <v>Okay</v>
      </c>
      <c r="I1127" s="5" t="str">
        <f t="shared" si="53"/>
        <v>Okay</v>
      </c>
    </row>
    <row r="1128" spans="1:9" x14ac:dyDescent="0.25">
      <c r="A1128" s="4">
        <v>26</v>
      </c>
      <c r="B1128" s="4">
        <v>2</v>
      </c>
      <c r="C1128" s="4">
        <v>45000</v>
      </c>
      <c r="D1128" s="4" t="str">
        <f>IF(OR(A1128&lt;$O$3, A1128&gt;$P$3), "Outlier", "Okay")</f>
        <v>Okay</v>
      </c>
      <c r="E1128" s="4" t="str">
        <f>IF(OR(B1128&lt;$O$4, B1128&gt;$P$4), "Outlier", "Okay")</f>
        <v>Okay</v>
      </c>
      <c r="F1128" s="4" t="str">
        <f>IF(OR(C1128&lt;$O$5, C1128&gt;$P$5), "Outlier", "Okay")</f>
        <v>Okay</v>
      </c>
      <c r="G1128" s="5" t="str">
        <f t="shared" si="51"/>
        <v>Okay</v>
      </c>
      <c r="H1128" s="5" t="str">
        <f t="shared" si="52"/>
        <v>Okay</v>
      </c>
      <c r="I1128" s="5" t="str">
        <f t="shared" si="53"/>
        <v>Okay</v>
      </c>
    </row>
    <row r="1129" spans="1:9" x14ac:dyDescent="0.25">
      <c r="A1129" s="4">
        <v>36</v>
      </c>
      <c r="B1129" s="4">
        <v>7</v>
      </c>
      <c r="C1129" s="4">
        <v>89000</v>
      </c>
      <c r="D1129" s="4" t="str">
        <f>IF(OR(A1129&lt;$O$3, A1129&gt;$P$3), "Outlier", "Okay")</f>
        <v>Okay</v>
      </c>
      <c r="E1129" s="4" t="str">
        <f>IF(OR(B1129&lt;$O$4, B1129&gt;$P$4), "Outlier", "Okay")</f>
        <v>Okay</v>
      </c>
      <c r="F1129" s="4" t="str">
        <f>IF(OR(C1129&lt;$O$5, C1129&gt;$P$5), "Outlier", "Okay")</f>
        <v>Okay</v>
      </c>
      <c r="G1129" s="5" t="str">
        <f t="shared" si="51"/>
        <v>Okay</v>
      </c>
      <c r="H1129" s="5" t="str">
        <f t="shared" si="52"/>
        <v>Okay</v>
      </c>
      <c r="I1129" s="5" t="str">
        <f t="shared" si="53"/>
        <v>Okay</v>
      </c>
    </row>
    <row r="1130" spans="1:9" x14ac:dyDescent="0.25">
      <c r="A1130" s="4">
        <v>28</v>
      </c>
      <c r="B1130" s="4">
        <v>1</v>
      </c>
      <c r="C1130" s="4">
        <v>32000</v>
      </c>
      <c r="D1130" s="4" t="str">
        <f>IF(OR(A1130&lt;$O$3, A1130&gt;$P$3), "Outlier", "Okay")</f>
        <v>Okay</v>
      </c>
      <c r="E1130" s="4" t="str">
        <f>IF(OR(B1130&lt;$O$4, B1130&gt;$P$4), "Outlier", "Okay")</f>
        <v>Okay</v>
      </c>
      <c r="F1130" s="4" t="str">
        <f>IF(OR(C1130&lt;$O$5, C1130&gt;$P$5), "Outlier", "Okay")</f>
        <v>Okay</v>
      </c>
      <c r="G1130" s="5" t="str">
        <f t="shared" si="51"/>
        <v>Okay</v>
      </c>
      <c r="H1130" s="5" t="str">
        <f t="shared" si="52"/>
        <v>Okay</v>
      </c>
      <c r="I1130" s="5" t="str">
        <f t="shared" si="53"/>
        <v>Okay</v>
      </c>
    </row>
    <row r="1131" spans="1:9" x14ac:dyDescent="0.25">
      <c r="A1131" s="4">
        <v>33</v>
      </c>
      <c r="B1131" s="4">
        <v>5</v>
      </c>
      <c r="C1131" s="4">
        <v>70000</v>
      </c>
      <c r="D1131" s="4" t="str">
        <f>IF(OR(A1131&lt;$O$3, A1131&gt;$P$3), "Outlier", "Okay")</f>
        <v>Okay</v>
      </c>
      <c r="E1131" s="4" t="str">
        <f>IF(OR(B1131&lt;$O$4, B1131&gt;$P$4), "Outlier", "Okay")</f>
        <v>Okay</v>
      </c>
      <c r="F1131" s="4" t="str">
        <f>IF(OR(C1131&lt;$O$5, C1131&gt;$P$5), "Outlier", "Okay")</f>
        <v>Okay</v>
      </c>
      <c r="G1131" s="5" t="str">
        <f t="shared" si="51"/>
        <v>Okay</v>
      </c>
      <c r="H1131" s="5" t="str">
        <f t="shared" si="52"/>
        <v>Okay</v>
      </c>
      <c r="I1131" s="5" t="str">
        <f t="shared" si="53"/>
        <v>Okay</v>
      </c>
    </row>
    <row r="1132" spans="1:9" x14ac:dyDescent="0.25">
      <c r="A1132" s="4">
        <v>46</v>
      </c>
      <c r="B1132" s="4">
        <v>15</v>
      </c>
      <c r="C1132" s="4">
        <v>150000</v>
      </c>
      <c r="D1132" s="4" t="str">
        <f>IF(OR(A1132&lt;$O$3, A1132&gt;$P$3), "Outlier", "Okay")</f>
        <v>Okay</v>
      </c>
      <c r="E1132" s="4" t="str">
        <f>IF(OR(B1132&lt;$O$4, B1132&gt;$P$4), "Outlier", "Okay")</f>
        <v>Okay</v>
      </c>
      <c r="F1132" s="4" t="str">
        <f>IF(OR(C1132&lt;$O$5, C1132&gt;$P$5), "Outlier", "Okay")</f>
        <v>Okay</v>
      </c>
      <c r="G1132" s="5" t="str">
        <f t="shared" si="51"/>
        <v>Okay</v>
      </c>
      <c r="H1132" s="5" t="str">
        <f t="shared" si="52"/>
        <v>Okay</v>
      </c>
      <c r="I1132" s="5" t="str">
        <f t="shared" si="53"/>
        <v>Okay</v>
      </c>
    </row>
    <row r="1133" spans="1:9" x14ac:dyDescent="0.25">
      <c r="A1133" s="4">
        <v>25</v>
      </c>
      <c r="B1133" s="4">
        <v>1</v>
      </c>
      <c r="C1133" s="4">
        <v>40000</v>
      </c>
      <c r="D1133" s="4" t="str">
        <f>IF(OR(A1133&lt;$O$3, A1133&gt;$P$3), "Outlier", "Okay")</f>
        <v>Okay</v>
      </c>
      <c r="E1133" s="4" t="str">
        <f>IF(OR(B1133&lt;$O$4, B1133&gt;$P$4), "Outlier", "Okay")</f>
        <v>Okay</v>
      </c>
      <c r="F1133" s="4" t="str">
        <f>IF(OR(C1133&lt;$O$5, C1133&gt;$P$5), "Outlier", "Okay")</f>
        <v>Okay</v>
      </c>
      <c r="G1133" s="5" t="str">
        <f t="shared" si="51"/>
        <v>Okay</v>
      </c>
      <c r="H1133" s="5" t="str">
        <f t="shared" si="52"/>
        <v>Okay</v>
      </c>
      <c r="I1133" s="5" t="str">
        <f t="shared" si="53"/>
        <v>Okay</v>
      </c>
    </row>
    <row r="1134" spans="1:9" x14ac:dyDescent="0.25">
      <c r="A1134" s="4">
        <v>37</v>
      </c>
      <c r="B1134" s="4">
        <v>9</v>
      </c>
      <c r="C1134" s="4">
        <v>105000</v>
      </c>
      <c r="D1134" s="4" t="str">
        <f>IF(OR(A1134&lt;$O$3, A1134&gt;$P$3), "Outlier", "Okay")</f>
        <v>Okay</v>
      </c>
      <c r="E1134" s="4" t="str">
        <f>IF(OR(B1134&lt;$O$4, B1134&gt;$P$4), "Outlier", "Okay")</f>
        <v>Okay</v>
      </c>
      <c r="F1134" s="4" t="str">
        <f>IF(OR(C1134&lt;$O$5, C1134&gt;$P$5), "Outlier", "Okay")</f>
        <v>Okay</v>
      </c>
      <c r="G1134" s="5" t="str">
        <f t="shared" si="51"/>
        <v>Okay</v>
      </c>
      <c r="H1134" s="5" t="str">
        <f t="shared" si="52"/>
        <v>Okay</v>
      </c>
      <c r="I1134" s="5" t="str">
        <f t="shared" si="53"/>
        <v>Okay</v>
      </c>
    </row>
    <row r="1135" spans="1:9" x14ac:dyDescent="0.25">
      <c r="A1135" s="4">
        <v>30</v>
      </c>
      <c r="B1135" s="4">
        <v>4</v>
      </c>
      <c r="C1135" s="4">
        <v>65000</v>
      </c>
      <c r="D1135" s="4" t="str">
        <f>IF(OR(A1135&lt;$O$3, A1135&gt;$P$3), "Outlier", "Okay")</f>
        <v>Okay</v>
      </c>
      <c r="E1135" s="4" t="str">
        <f>IF(OR(B1135&lt;$O$4, B1135&gt;$P$4), "Outlier", "Okay")</f>
        <v>Okay</v>
      </c>
      <c r="F1135" s="4" t="str">
        <f>IF(OR(C1135&lt;$O$5, C1135&gt;$P$5), "Outlier", "Okay")</f>
        <v>Okay</v>
      </c>
      <c r="G1135" s="5" t="str">
        <f t="shared" si="51"/>
        <v>Okay</v>
      </c>
      <c r="H1135" s="5" t="str">
        <f t="shared" si="52"/>
        <v>Okay</v>
      </c>
      <c r="I1135" s="5" t="str">
        <f t="shared" si="53"/>
        <v>Okay</v>
      </c>
    </row>
    <row r="1136" spans="1:9" x14ac:dyDescent="0.25">
      <c r="A1136" s="4">
        <v>43</v>
      </c>
      <c r="B1136" s="4">
        <v>14</v>
      </c>
      <c r="C1136" s="4">
        <v>140000</v>
      </c>
      <c r="D1136" s="4" t="str">
        <f>IF(OR(A1136&lt;$O$3, A1136&gt;$P$3), "Outlier", "Okay")</f>
        <v>Okay</v>
      </c>
      <c r="E1136" s="4" t="str">
        <f>IF(OR(B1136&lt;$O$4, B1136&gt;$P$4), "Outlier", "Okay")</f>
        <v>Okay</v>
      </c>
      <c r="F1136" s="4" t="str">
        <f>IF(OR(C1136&lt;$O$5, C1136&gt;$P$5), "Outlier", "Okay")</f>
        <v>Okay</v>
      </c>
      <c r="G1136" s="5" t="str">
        <f t="shared" si="51"/>
        <v>Okay</v>
      </c>
      <c r="H1136" s="5" t="str">
        <f t="shared" si="52"/>
        <v>Okay</v>
      </c>
      <c r="I1136" s="5" t="str">
        <f t="shared" si="53"/>
        <v>Okay</v>
      </c>
    </row>
    <row r="1137" spans="1:9" x14ac:dyDescent="0.25">
      <c r="A1137" s="4">
        <v>34</v>
      </c>
      <c r="B1137" s="4">
        <v>3</v>
      </c>
      <c r="C1137" s="4">
        <v>50000</v>
      </c>
      <c r="D1137" s="4" t="str">
        <f>IF(OR(A1137&lt;$O$3, A1137&gt;$P$3), "Outlier", "Okay")</f>
        <v>Okay</v>
      </c>
      <c r="E1137" s="4" t="str">
        <f>IF(OR(B1137&lt;$O$4, B1137&gt;$P$4), "Outlier", "Okay")</f>
        <v>Okay</v>
      </c>
      <c r="F1137" s="4" t="str">
        <f>IF(OR(C1137&lt;$O$5, C1137&gt;$P$5), "Outlier", "Okay")</f>
        <v>Okay</v>
      </c>
      <c r="G1137" s="5" t="str">
        <f t="shared" si="51"/>
        <v>Okay</v>
      </c>
      <c r="H1137" s="5" t="str">
        <f t="shared" si="52"/>
        <v>Okay</v>
      </c>
      <c r="I1137" s="5" t="str">
        <f t="shared" si="53"/>
        <v>Okay</v>
      </c>
    </row>
    <row r="1138" spans="1:9" x14ac:dyDescent="0.25">
      <c r="A1138" s="4">
        <v>26</v>
      </c>
      <c r="B1138" s="4">
        <v>2</v>
      </c>
      <c r="C1138" s="4">
        <v>35000</v>
      </c>
      <c r="D1138" s="4" t="str">
        <f>IF(OR(A1138&lt;$O$3, A1138&gt;$P$3), "Outlier", "Okay")</f>
        <v>Okay</v>
      </c>
      <c r="E1138" s="4" t="str">
        <f>IF(OR(B1138&lt;$O$4, B1138&gt;$P$4), "Outlier", "Okay")</f>
        <v>Okay</v>
      </c>
      <c r="F1138" s="4" t="str">
        <f>IF(OR(C1138&lt;$O$5, C1138&gt;$P$5), "Outlier", "Okay")</f>
        <v>Okay</v>
      </c>
      <c r="G1138" s="5" t="str">
        <f t="shared" si="51"/>
        <v>Okay</v>
      </c>
      <c r="H1138" s="5" t="str">
        <f t="shared" si="52"/>
        <v>Okay</v>
      </c>
      <c r="I1138" s="5" t="str">
        <f t="shared" si="53"/>
        <v>Okay</v>
      </c>
    </row>
    <row r="1139" spans="1:9" x14ac:dyDescent="0.25">
      <c r="A1139" s="4">
        <v>41</v>
      </c>
      <c r="B1139" s="4">
        <v>11</v>
      </c>
      <c r="C1139" s="4">
        <v>115000</v>
      </c>
      <c r="D1139" s="4" t="str">
        <f>IF(OR(A1139&lt;$O$3, A1139&gt;$P$3), "Outlier", "Okay")</f>
        <v>Okay</v>
      </c>
      <c r="E1139" s="4" t="str">
        <f>IF(OR(B1139&lt;$O$4, B1139&gt;$P$4), "Outlier", "Okay")</f>
        <v>Okay</v>
      </c>
      <c r="F1139" s="4" t="str">
        <f>IF(OR(C1139&lt;$O$5, C1139&gt;$P$5), "Outlier", "Okay")</f>
        <v>Okay</v>
      </c>
      <c r="G1139" s="5" t="str">
        <f t="shared" si="51"/>
        <v>Okay</v>
      </c>
      <c r="H1139" s="5" t="str">
        <f t="shared" si="52"/>
        <v>Okay</v>
      </c>
      <c r="I1139" s="5" t="str">
        <f t="shared" si="53"/>
        <v>Okay</v>
      </c>
    </row>
    <row r="1140" spans="1:9" x14ac:dyDescent="0.25">
      <c r="A1140" s="4">
        <v>29</v>
      </c>
      <c r="B1140" s="4">
        <v>5</v>
      </c>
      <c r="C1140" s="4">
        <v>70000</v>
      </c>
      <c r="D1140" s="4" t="str">
        <f>IF(OR(A1140&lt;$O$3, A1140&gt;$P$3), "Outlier", "Okay")</f>
        <v>Okay</v>
      </c>
      <c r="E1140" s="4" t="str">
        <f>IF(OR(B1140&lt;$O$4, B1140&gt;$P$4), "Outlier", "Okay")</f>
        <v>Okay</v>
      </c>
      <c r="F1140" s="4" t="str">
        <f>IF(OR(C1140&lt;$O$5, C1140&gt;$P$5), "Outlier", "Okay")</f>
        <v>Okay</v>
      </c>
      <c r="G1140" s="5" t="str">
        <f t="shared" si="51"/>
        <v>Okay</v>
      </c>
      <c r="H1140" s="5" t="str">
        <f t="shared" si="52"/>
        <v>Okay</v>
      </c>
      <c r="I1140" s="5" t="str">
        <f t="shared" si="53"/>
        <v>Okay</v>
      </c>
    </row>
    <row r="1141" spans="1:9" x14ac:dyDescent="0.25">
      <c r="A1141" s="4">
        <v>35</v>
      </c>
      <c r="B1141" s="4">
        <v>6</v>
      </c>
      <c r="C1141" s="4">
        <v>80000</v>
      </c>
      <c r="D1141" s="4" t="str">
        <f>IF(OR(A1141&lt;$O$3, A1141&gt;$P$3), "Outlier", "Okay")</f>
        <v>Okay</v>
      </c>
      <c r="E1141" s="4" t="str">
        <f>IF(OR(B1141&lt;$O$4, B1141&gt;$P$4), "Outlier", "Okay")</f>
        <v>Okay</v>
      </c>
      <c r="F1141" s="4" t="str">
        <f>IF(OR(C1141&lt;$O$5, C1141&gt;$P$5), "Outlier", "Okay")</f>
        <v>Okay</v>
      </c>
      <c r="G1141" s="5" t="str">
        <f t="shared" si="51"/>
        <v>Okay</v>
      </c>
      <c r="H1141" s="5" t="str">
        <f t="shared" si="52"/>
        <v>Okay</v>
      </c>
      <c r="I1141" s="5" t="str">
        <f t="shared" si="53"/>
        <v>Okay</v>
      </c>
    </row>
    <row r="1142" spans="1:9" x14ac:dyDescent="0.25">
      <c r="A1142" s="4">
        <v>27</v>
      </c>
      <c r="B1142" s="4">
        <v>1</v>
      </c>
      <c r="C1142" s="4">
        <v>30000</v>
      </c>
      <c r="D1142" s="4" t="str">
        <f>IF(OR(A1142&lt;$O$3, A1142&gt;$P$3), "Outlier", "Okay")</f>
        <v>Okay</v>
      </c>
      <c r="E1142" s="4" t="str">
        <f>IF(OR(B1142&lt;$O$4, B1142&gt;$P$4), "Outlier", "Okay")</f>
        <v>Okay</v>
      </c>
      <c r="F1142" s="4" t="str">
        <f>IF(OR(C1142&lt;$O$5, C1142&gt;$P$5), "Outlier", "Okay")</f>
        <v>Okay</v>
      </c>
      <c r="G1142" s="5" t="str">
        <f t="shared" si="51"/>
        <v>Okay</v>
      </c>
      <c r="H1142" s="5" t="str">
        <f t="shared" si="52"/>
        <v>Okay</v>
      </c>
      <c r="I1142" s="5" t="str">
        <f t="shared" si="53"/>
        <v>Okay</v>
      </c>
    </row>
    <row r="1143" spans="1:9" x14ac:dyDescent="0.25">
      <c r="A1143" s="4">
        <v>40</v>
      </c>
      <c r="B1143" s="4">
        <v>13</v>
      </c>
      <c r="C1143" s="4">
        <v>135000</v>
      </c>
      <c r="D1143" s="4" t="str">
        <f>IF(OR(A1143&lt;$O$3, A1143&gt;$P$3), "Outlier", "Okay")</f>
        <v>Okay</v>
      </c>
      <c r="E1143" s="4" t="str">
        <f>IF(OR(B1143&lt;$O$4, B1143&gt;$P$4), "Outlier", "Okay")</f>
        <v>Okay</v>
      </c>
      <c r="F1143" s="4" t="str">
        <f>IF(OR(C1143&lt;$O$5, C1143&gt;$P$5), "Outlier", "Okay")</f>
        <v>Okay</v>
      </c>
      <c r="G1143" s="5" t="str">
        <f t="shared" si="51"/>
        <v>Okay</v>
      </c>
      <c r="H1143" s="5" t="str">
        <f t="shared" si="52"/>
        <v>Okay</v>
      </c>
      <c r="I1143" s="5" t="str">
        <f t="shared" si="53"/>
        <v>Okay</v>
      </c>
    </row>
    <row r="1144" spans="1:9" x14ac:dyDescent="0.25">
      <c r="A1144" s="4">
        <v>23</v>
      </c>
      <c r="B1144" s="4">
        <v>1</v>
      </c>
      <c r="C1144" s="4">
        <v>40000</v>
      </c>
      <c r="D1144" s="4" t="str">
        <f>IF(OR(A1144&lt;$O$3, A1144&gt;$P$3), "Outlier", "Okay")</f>
        <v>Okay</v>
      </c>
      <c r="E1144" s="4" t="str">
        <f>IF(OR(B1144&lt;$O$4, B1144&gt;$P$4), "Outlier", "Okay")</f>
        <v>Okay</v>
      </c>
      <c r="F1144" s="4" t="str">
        <f>IF(OR(C1144&lt;$O$5, C1144&gt;$P$5), "Outlier", "Okay")</f>
        <v>Okay</v>
      </c>
      <c r="G1144" s="5" t="str">
        <f t="shared" si="51"/>
        <v>Okay</v>
      </c>
      <c r="H1144" s="5" t="str">
        <f t="shared" si="52"/>
        <v>Okay</v>
      </c>
      <c r="I1144" s="5" t="str">
        <f t="shared" si="53"/>
        <v>Okay</v>
      </c>
    </row>
    <row r="1145" spans="1:9" x14ac:dyDescent="0.25">
      <c r="A1145" s="4">
        <v>39</v>
      </c>
      <c r="B1145" s="4">
        <v>10</v>
      </c>
      <c r="C1145" s="4">
        <v>105000</v>
      </c>
      <c r="D1145" s="4" t="str">
        <f>IF(OR(A1145&lt;$O$3, A1145&gt;$P$3), "Outlier", "Okay")</f>
        <v>Okay</v>
      </c>
      <c r="E1145" s="4" t="str">
        <f>IF(OR(B1145&lt;$O$4, B1145&gt;$P$4), "Outlier", "Okay")</f>
        <v>Okay</v>
      </c>
      <c r="F1145" s="4" t="str">
        <f>IF(OR(C1145&lt;$O$5, C1145&gt;$P$5), "Outlier", "Okay")</f>
        <v>Okay</v>
      </c>
      <c r="G1145" s="5" t="str">
        <f t="shared" si="51"/>
        <v>Okay</v>
      </c>
      <c r="H1145" s="5" t="str">
        <f t="shared" si="52"/>
        <v>Okay</v>
      </c>
      <c r="I1145" s="5" t="str">
        <f t="shared" si="53"/>
        <v>Okay</v>
      </c>
    </row>
    <row r="1146" spans="1:9" x14ac:dyDescent="0.25">
      <c r="A1146" s="4">
        <v>31</v>
      </c>
      <c r="B1146" s="4">
        <v>2</v>
      </c>
      <c r="C1146" s="4">
        <v>35000</v>
      </c>
      <c r="D1146" s="4" t="str">
        <f>IF(OR(A1146&lt;$O$3, A1146&gt;$P$3), "Outlier", "Okay")</f>
        <v>Okay</v>
      </c>
      <c r="E1146" s="4" t="str">
        <f>IF(OR(B1146&lt;$O$4, B1146&gt;$P$4), "Outlier", "Okay")</f>
        <v>Okay</v>
      </c>
      <c r="F1146" s="4" t="str">
        <f>IF(OR(C1146&lt;$O$5, C1146&gt;$P$5), "Outlier", "Okay")</f>
        <v>Okay</v>
      </c>
      <c r="G1146" s="5" t="str">
        <f t="shared" si="51"/>
        <v>Okay</v>
      </c>
      <c r="H1146" s="5" t="str">
        <f t="shared" si="52"/>
        <v>Okay</v>
      </c>
      <c r="I1146" s="5" t="str">
        <f t="shared" si="53"/>
        <v>Okay</v>
      </c>
    </row>
    <row r="1147" spans="1:9" x14ac:dyDescent="0.25">
      <c r="A1147" s="4">
        <v>44</v>
      </c>
      <c r="B1147" s="4">
        <v>12</v>
      </c>
      <c r="C1147" s="4">
        <v>120000</v>
      </c>
      <c r="D1147" s="4" t="str">
        <f>IF(OR(A1147&lt;$O$3, A1147&gt;$P$3), "Outlier", "Okay")</f>
        <v>Okay</v>
      </c>
      <c r="E1147" s="4" t="str">
        <f>IF(OR(B1147&lt;$O$4, B1147&gt;$P$4), "Outlier", "Okay")</f>
        <v>Okay</v>
      </c>
      <c r="F1147" s="4" t="str">
        <f>IF(OR(C1147&lt;$O$5, C1147&gt;$P$5), "Outlier", "Okay")</f>
        <v>Okay</v>
      </c>
      <c r="G1147" s="5" t="str">
        <f t="shared" si="51"/>
        <v>Okay</v>
      </c>
      <c r="H1147" s="5" t="str">
        <f t="shared" si="52"/>
        <v>Okay</v>
      </c>
      <c r="I1147" s="5" t="str">
        <f t="shared" si="53"/>
        <v>Okay</v>
      </c>
    </row>
    <row r="1148" spans="1:9" x14ac:dyDescent="0.25">
      <c r="A1148" s="4">
        <v>28</v>
      </c>
      <c r="B1148" s="4">
        <v>3</v>
      </c>
      <c r="C1148" s="4">
        <v>55000</v>
      </c>
      <c r="D1148" s="4" t="str">
        <f>IF(OR(A1148&lt;$O$3, A1148&gt;$P$3), "Outlier", "Okay")</f>
        <v>Okay</v>
      </c>
      <c r="E1148" s="4" t="str">
        <f>IF(OR(B1148&lt;$O$4, B1148&gt;$P$4), "Outlier", "Okay")</f>
        <v>Okay</v>
      </c>
      <c r="F1148" s="4" t="str">
        <f>IF(OR(C1148&lt;$O$5, C1148&gt;$P$5), "Outlier", "Okay")</f>
        <v>Okay</v>
      </c>
      <c r="G1148" s="5" t="str">
        <f t="shared" si="51"/>
        <v>Okay</v>
      </c>
      <c r="H1148" s="5" t="str">
        <f t="shared" si="52"/>
        <v>Okay</v>
      </c>
      <c r="I1148" s="5" t="str">
        <f t="shared" si="53"/>
        <v>Okay</v>
      </c>
    </row>
    <row r="1149" spans="1:9" x14ac:dyDescent="0.25">
      <c r="A1149" s="4">
        <v>32</v>
      </c>
      <c r="B1149" s="4">
        <v>2</v>
      </c>
      <c r="C1149" s="4">
        <v>45000</v>
      </c>
      <c r="D1149" s="4" t="str">
        <f>IF(OR(A1149&lt;$O$3, A1149&gt;$P$3), "Outlier", "Okay")</f>
        <v>Okay</v>
      </c>
      <c r="E1149" s="4" t="str">
        <f>IF(OR(B1149&lt;$O$4, B1149&gt;$P$4), "Outlier", "Okay")</f>
        <v>Okay</v>
      </c>
      <c r="F1149" s="4" t="str">
        <f>IF(OR(C1149&lt;$O$5, C1149&gt;$P$5), "Outlier", "Okay")</f>
        <v>Okay</v>
      </c>
      <c r="G1149" s="5" t="str">
        <f t="shared" si="51"/>
        <v>Okay</v>
      </c>
      <c r="H1149" s="5" t="str">
        <f t="shared" si="52"/>
        <v>Okay</v>
      </c>
      <c r="I1149" s="5" t="str">
        <f t="shared" si="53"/>
        <v>Okay</v>
      </c>
    </row>
    <row r="1150" spans="1:9" x14ac:dyDescent="0.25">
      <c r="A1150" s="4">
        <v>45</v>
      </c>
      <c r="B1150" s="4">
        <v>14</v>
      </c>
      <c r="C1150" s="4">
        <v>140000</v>
      </c>
      <c r="D1150" s="4" t="str">
        <f>IF(OR(A1150&lt;$O$3, A1150&gt;$P$3), "Outlier", "Okay")</f>
        <v>Okay</v>
      </c>
      <c r="E1150" s="4" t="str">
        <f>IF(OR(B1150&lt;$O$4, B1150&gt;$P$4), "Outlier", "Okay")</f>
        <v>Okay</v>
      </c>
      <c r="F1150" s="4" t="str">
        <f>IF(OR(C1150&lt;$O$5, C1150&gt;$P$5), "Outlier", "Okay")</f>
        <v>Okay</v>
      </c>
      <c r="G1150" s="5" t="str">
        <f t="shared" si="51"/>
        <v>Okay</v>
      </c>
      <c r="H1150" s="5" t="str">
        <f t="shared" si="52"/>
        <v>Okay</v>
      </c>
      <c r="I1150" s="5" t="str">
        <f t="shared" si="53"/>
        <v>Okay</v>
      </c>
    </row>
    <row r="1151" spans="1:9" x14ac:dyDescent="0.25">
      <c r="A1151" s="4">
        <v>26</v>
      </c>
      <c r="B1151" s="4">
        <v>3</v>
      </c>
      <c r="C1151" s="4">
        <v>55000</v>
      </c>
      <c r="D1151" s="4" t="str">
        <f>IF(OR(A1151&lt;$O$3, A1151&gt;$P$3), "Outlier", "Okay")</f>
        <v>Okay</v>
      </c>
      <c r="E1151" s="4" t="str">
        <f>IF(OR(B1151&lt;$O$4, B1151&gt;$P$4), "Outlier", "Okay")</f>
        <v>Okay</v>
      </c>
      <c r="F1151" s="4" t="str">
        <f>IF(OR(C1151&lt;$O$5, C1151&gt;$P$5), "Outlier", "Okay")</f>
        <v>Okay</v>
      </c>
      <c r="G1151" s="5" t="str">
        <f t="shared" si="51"/>
        <v>Okay</v>
      </c>
      <c r="H1151" s="5" t="str">
        <f t="shared" si="52"/>
        <v>Okay</v>
      </c>
      <c r="I1151" s="5" t="str">
        <f t="shared" si="53"/>
        <v>Okay</v>
      </c>
    </row>
    <row r="1152" spans="1:9" x14ac:dyDescent="0.25">
      <c r="A1152" s="4">
        <v>38</v>
      </c>
      <c r="B1152" s="4">
        <v>11</v>
      </c>
      <c r="C1152" s="4">
        <v>115000</v>
      </c>
      <c r="D1152" s="4" t="str">
        <f>IF(OR(A1152&lt;$O$3, A1152&gt;$P$3), "Outlier", "Okay")</f>
        <v>Okay</v>
      </c>
      <c r="E1152" s="4" t="str">
        <f>IF(OR(B1152&lt;$O$4, B1152&gt;$P$4), "Outlier", "Okay")</f>
        <v>Okay</v>
      </c>
      <c r="F1152" s="4" t="str">
        <f>IF(OR(C1152&lt;$O$5, C1152&gt;$P$5), "Outlier", "Okay")</f>
        <v>Okay</v>
      </c>
      <c r="G1152" s="5" t="str">
        <f t="shared" si="51"/>
        <v>Okay</v>
      </c>
      <c r="H1152" s="5" t="str">
        <f t="shared" si="52"/>
        <v>Okay</v>
      </c>
      <c r="I1152" s="5" t="str">
        <f t="shared" si="53"/>
        <v>Okay</v>
      </c>
    </row>
    <row r="1153" spans="1:9" x14ac:dyDescent="0.25">
      <c r="A1153" s="4">
        <v>27</v>
      </c>
      <c r="B1153" s="4">
        <v>4</v>
      </c>
      <c r="C1153" s="4">
        <v>70000</v>
      </c>
      <c r="D1153" s="4" t="str">
        <f>IF(OR(A1153&lt;$O$3, A1153&gt;$P$3), "Outlier", "Okay")</f>
        <v>Okay</v>
      </c>
      <c r="E1153" s="4" t="str">
        <f>IF(OR(B1153&lt;$O$4, B1153&gt;$P$4), "Outlier", "Okay")</f>
        <v>Okay</v>
      </c>
      <c r="F1153" s="4" t="str">
        <f>IF(OR(C1153&lt;$O$5, C1153&gt;$P$5), "Outlier", "Okay")</f>
        <v>Okay</v>
      </c>
      <c r="G1153" s="5" t="str">
        <f t="shared" si="51"/>
        <v>Okay</v>
      </c>
      <c r="H1153" s="5" t="str">
        <f t="shared" si="52"/>
        <v>Okay</v>
      </c>
      <c r="I1153" s="5" t="str">
        <f t="shared" si="53"/>
        <v>Okay</v>
      </c>
    </row>
    <row r="1154" spans="1:9" x14ac:dyDescent="0.25">
      <c r="A1154" s="4">
        <v>33</v>
      </c>
      <c r="B1154" s="4">
        <v>3</v>
      </c>
      <c r="C1154" s="4">
        <v>38000</v>
      </c>
      <c r="D1154" s="4" t="str">
        <f>IF(OR(A1154&lt;$O$3, A1154&gt;$P$3), "Outlier", "Okay")</f>
        <v>Okay</v>
      </c>
      <c r="E1154" s="4" t="str">
        <f>IF(OR(B1154&lt;$O$4, B1154&gt;$P$4), "Outlier", "Okay")</f>
        <v>Okay</v>
      </c>
      <c r="F1154" s="4" t="str">
        <f>IF(OR(C1154&lt;$O$5, C1154&gt;$P$5), "Outlier", "Okay")</f>
        <v>Okay</v>
      </c>
      <c r="G1154" s="5" t="str">
        <f t="shared" ref="G1154:G1217" si="54">IF(B1154&gt;A1154, "Inconsistent", "Okay")</f>
        <v>Okay</v>
      </c>
      <c r="H1154" s="5" t="str">
        <f t="shared" ref="H1154:H1217" si="55">IF(A1154&lt;18, "Inconsistent", "Okay")</f>
        <v>Okay</v>
      </c>
      <c r="I1154" s="5" t="str">
        <f t="shared" ref="I1154:I1217" si="56">IF(B1154&lt;0,"Inconsistent", "Okay")</f>
        <v>Okay</v>
      </c>
    </row>
    <row r="1155" spans="1:9" x14ac:dyDescent="0.25">
      <c r="A1155" s="4">
        <v>42</v>
      </c>
      <c r="B1155" s="4">
        <v>13</v>
      </c>
      <c r="C1155" s="4">
        <v>135000</v>
      </c>
      <c r="D1155" s="4" t="str">
        <f>IF(OR(A1155&lt;$O$3, A1155&gt;$P$3), "Outlier", "Okay")</f>
        <v>Okay</v>
      </c>
      <c r="E1155" s="4" t="str">
        <f>IF(OR(B1155&lt;$O$4, B1155&gt;$P$4), "Outlier", "Okay")</f>
        <v>Okay</v>
      </c>
      <c r="F1155" s="4" t="str">
        <f>IF(OR(C1155&lt;$O$5, C1155&gt;$P$5), "Outlier", "Okay")</f>
        <v>Okay</v>
      </c>
      <c r="G1155" s="5" t="str">
        <f t="shared" si="54"/>
        <v>Okay</v>
      </c>
      <c r="H1155" s="5" t="str">
        <f t="shared" si="55"/>
        <v>Okay</v>
      </c>
      <c r="I1155" s="5" t="str">
        <f t="shared" si="56"/>
        <v>Okay</v>
      </c>
    </row>
    <row r="1156" spans="1:9" x14ac:dyDescent="0.25">
      <c r="A1156" s="4">
        <v>29</v>
      </c>
      <c r="B1156" s="4">
        <v>2</v>
      </c>
      <c r="C1156" s="4">
        <v>45000</v>
      </c>
      <c r="D1156" s="4" t="str">
        <f>IF(OR(A1156&lt;$O$3, A1156&gt;$P$3), "Outlier", "Okay")</f>
        <v>Okay</v>
      </c>
      <c r="E1156" s="4" t="str">
        <f>IF(OR(B1156&lt;$O$4, B1156&gt;$P$4), "Outlier", "Okay")</f>
        <v>Okay</v>
      </c>
      <c r="F1156" s="4" t="str">
        <f>IF(OR(C1156&lt;$O$5, C1156&gt;$P$5), "Outlier", "Okay")</f>
        <v>Okay</v>
      </c>
      <c r="G1156" s="5" t="str">
        <f t="shared" si="54"/>
        <v>Okay</v>
      </c>
      <c r="H1156" s="5" t="str">
        <f t="shared" si="55"/>
        <v>Okay</v>
      </c>
      <c r="I1156" s="5" t="str">
        <f t="shared" si="56"/>
        <v>Okay</v>
      </c>
    </row>
    <row r="1157" spans="1:9" x14ac:dyDescent="0.25">
      <c r="A1157" s="4">
        <v>36</v>
      </c>
      <c r="B1157" s="4">
        <v>7</v>
      </c>
      <c r="C1157" s="4">
        <v>85000</v>
      </c>
      <c r="D1157" s="4" t="str">
        <f>IF(OR(A1157&lt;$O$3, A1157&gt;$P$3), "Outlier", "Okay")</f>
        <v>Okay</v>
      </c>
      <c r="E1157" s="4" t="str">
        <f>IF(OR(B1157&lt;$O$4, B1157&gt;$P$4), "Outlier", "Okay")</f>
        <v>Okay</v>
      </c>
      <c r="F1157" s="4" t="str">
        <f>IF(OR(C1157&lt;$O$5, C1157&gt;$P$5), "Outlier", "Okay")</f>
        <v>Okay</v>
      </c>
      <c r="G1157" s="5" t="str">
        <f t="shared" si="54"/>
        <v>Okay</v>
      </c>
      <c r="H1157" s="5" t="str">
        <f t="shared" si="55"/>
        <v>Okay</v>
      </c>
      <c r="I1157" s="5" t="str">
        <f t="shared" si="56"/>
        <v>Okay</v>
      </c>
    </row>
    <row r="1158" spans="1:9" x14ac:dyDescent="0.25">
      <c r="A1158" s="4">
        <v>30</v>
      </c>
      <c r="B1158" s="4">
        <v>1</v>
      </c>
      <c r="C1158" s="4">
        <v>32000</v>
      </c>
      <c r="D1158" s="4" t="str">
        <f>IF(OR(A1158&lt;$O$3, A1158&gt;$P$3), "Outlier", "Okay")</f>
        <v>Okay</v>
      </c>
      <c r="E1158" s="4" t="str">
        <f>IF(OR(B1158&lt;$O$4, B1158&gt;$P$4), "Outlier", "Okay")</f>
        <v>Okay</v>
      </c>
      <c r="F1158" s="4" t="str">
        <f>IF(OR(C1158&lt;$O$5, C1158&gt;$P$5), "Outlier", "Okay")</f>
        <v>Okay</v>
      </c>
      <c r="G1158" s="5" t="str">
        <f t="shared" si="54"/>
        <v>Okay</v>
      </c>
      <c r="H1158" s="5" t="str">
        <f t="shared" si="55"/>
        <v>Okay</v>
      </c>
      <c r="I1158" s="5" t="str">
        <f t="shared" si="56"/>
        <v>Okay</v>
      </c>
    </row>
    <row r="1159" spans="1:9" x14ac:dyDescent="0.25">
      <c r="A1159" s="4">
        <v>43</v>
      </c>
      <c r="B1159" s="4">
        <v>15</v>
      </c>
      <c r="C1159" s="4">
        <v>150000</v>
      </c>
      <c r="D1159" s="4" t="str">
        <f>IF(OR(A1159&lt;$O$3, A1159&gt;$P$3), "Outlier", "Okay")</f>
        <v>Okay</v>
      </c>
      <c r="E1159" s="4" t="str">
        <f>IF(OR(B1159&lt;$O$4, B1159&gt;$P$4), "Outlier", "Okay")</f>
        <v>Okay</v>
      </c>
      <c r="F1159" s="4" t="str">
        <f>IF(OR(C1159&lt;$O$5, C1159&gt;$P$5), "Outlier", "Okay")</f>
        <v>Okay</v>
      </c>
      <c r="G1159" s="5" t="str">
        <f t="shared" si="54"/>
        <v>Okay</v>
      </c>
      <c r="H1159" s="5" t="str">
        <f t="shared" si="55"/>
        <v>Okay</v>
      </c>
      <c r="I1159" s="5" t="str">
        <f t="shared" si="56"/>
        <v>Okay</v>
      </c>
    </row>
    <row r="1160" spans="1:9" x14ac:dyDescent="0.25">
      <c r="A1160" s="4">
        <v>34</v>
      </c>
      <c r="B1160" s="4">
        <v>4</v>
      </c>
      <c r="C1160" s="4">
        <v>65000</v>
      </c>
      <c r="D1160" s="4" t="str">
        <f>IF(OR(A1160&lt;$O$3, A1160&gt;$P$3), "Outlier", "Okay")</f>
        <v>Okay</v>
      </c>
      <c r="E1160" s="4" t="str">
        <f>IF(OR(B1160&lt;$O$4, B1160&gt;$P$4), "Outlier", "Okay")</f>
        <v>Okay</v>
      </c>
      <c r="F1160" s="4" t="str">
        <f>IF(OR(C1160&lt;$O$5, C1160&gt;$P$5), "Outlier", "Okay")</f>
        <v>Okay</v>
      </c>
      <c r="G1160" s="5" t="str">
        <f t="shared" si="54"/>
        <v>Okay</v>
      </c>
      <c r="H1160" s="5" t="str">
        <f t="shared" si="55"/>
        <v>Okay</v>
      </c>
      <c r="I1160" s="5" t="str">
        <f t="shared" si="56"/>
        <v>Okay</v>
      </c>
    </row>
    <row r="1161" spans="1:9" x14ac:dyDescent="0.25">
      <c r="A1161" s="4">
        <v>25</v>
      </c>
      <c r="B1161" s="4">
        <v>1</v>
      </c>
      <c r="C1161" s="4">
        <v>32000</v>
      </c>
      <c r="D1161" s="4" t="str">
        <f>IF(OR(A1161&lt;$O$3, A1161&gt;$P$3), "Outlier", "Okay")</f>
        <v>Okay</v>
      </c>
      <c r="E1161" s="4" t="str">
        <f>IF(OR(B1161&lt;$O$4, B1161&gt;$P$4), "Outlier", "Okay")</f>
        <v>Okay</v>
      </c>
      <c r="F1161" s="4" t="str">
        <f>IF(OR(C1161&lt;$O$5, C1161&gt;$P$5), "Outlier", "Okay")</f>
        <v>Okay</v>
      </c>
      <c r="G1161" s="5" t="str">
        <f t="shared" si="54"/>
        <v>Okay</v>
      </c>
      <c r="H1161" s="5" t="str">
        <f t="shared" si="55"/>
        <v>Okay</v>
      </c>
      <c r="I1161" s="5" t="str">
        <f t="shared" si="56"/>
        <v>Okay</v>
      </c>
    </row>
    <row r="1162" spans="1:9" x14ac:dyDescent="0.25">
      <c r="A1162" s="4">
        <v>37</v>
      </c>
      <c r="B1162" s="4">
        <v>12</v>
      </c>
      <c r="C1162" s="4">
        <v>120000</v>
      </c>
      <c r="D1162" s="4" t="str">
        <f>IF(OR(A1162&lt;$O$3, A1162&gt;$P$3), "Outlier", "Okay")</f>
        <v>Okay</v>
      </c>
      <c r="E1162" s="4" t="str">
        <f>IF(OR(B1162&lt;$O$4, B1162&gt;$P$4), "Outlier", "Okay")</f>
        <v>Okay</v>
      </c>
      <c r="F1162" s="4" t="str">
        <f>IF(OR(C1162&lt;$O$5, C1162&gt;$P$5), "Outlier", "Okay")</f>
        <v>Okay</v>
      </c>
      <c r="G1162" s="5" t="str">
        <f t="shared" si="54"/>
        <v>Okay</v>
      </c>
      <c r="H1162" s="5" t="str">
        <f t="shared" si="55"/>
        <v>Okay</v>
      </c>
      <c r="I1162" s="5" t="str">
        <f t="shared" si="56"/>
        <v>Okay</v>
      </c>
    </row>
    <row r="1163" spans="1:9" x14ac:dyDescent="0.25">
      <c r="A1163" s="4">
        <v>24</v>
      </c>
      <c r="B1163" s="4">
        <v>1</v>
      </c>
      <c r="C1163" s="4">
        <v>40000</v>
      </c>
      <c r="D1163" s="4" t="str">
        <f>IF(OR(A1163&lt;$O$3, A1163&gt;$P$3), "Outlier", "Okay")</f>
        <v>Okay</v>
      </c>
      <c r="E1163" s="4" t="str">
        <f>IF(OR(B1163&lt;$O$4, B1163&gt;$P$4), "Outlier", "Okay")</f>
        <v>Okay</v>
      </c>
      <c r="F1163" s="4" t="str">
        <f>IF(OR(C1163&lt;$O$5, C1163&gt;$P$5), "Outlier", "Okay")</f>
        <v>Okay</v>
      </c>
      <c r="G1163" s="5" t="str">
        <f t="shared" si="54"/>
        <v>Okay</v>
      </c>
      <c r="H1163" s="5" t="str">
        <f t="shared" si="55"/>
        <v>Okay</v>
      </c>
      <c r="I1163" s="5" t="str">
        <f t="shared" si="56"/>
        <v>Okay</v>
      </c>
    </row>
    <row r="1164" spans="1:9" x14ac:dyDescent="0.25">
      <c r="A1164" s="4">
        <v>39</v>
      </c>
      <c r="B1164" s="4">
        <v>9</v>
      </c>
      <c r="C1164" s="4">
        <v>95000</v>
      </c>
      <c r="D1164" s="4" t="str">
        <f>IF(OR(A1164&lt;$O$3, A1164&gt;$P$3), "Outlier", "Okay")</f>
        <v>Okay</v>
      </c>
      <c r="E1164" s="4" t="str">
        <f>IF(OR(B1164&lt;$O$4, B1164&gt;$P$4), "Outlier", "Okay")</f>
        <v>Okay</v>
      </c>
      <c r="F1164" s="4" t="str">
        <f>IF(OR(C1164&lt;$O$5, C1164&gt;$P$5), "Outlier", "Okay")</f>
        <v>Okay</v>
      </c>
      <c r="G1164" s="5" t="str">
        <f t="shared" si="54"/>
        <v>Okay</v>
      </c>
      <c r="H1164" s="5" t="str">
        <f t="shared" si="55"/>
        <v>Okay</v>
      </c>
      <c r="I1164" s="5" t="str">
        <f t="shared" si="56"/>
        <v>Okay</v>
      </c>
    </row>
    <row r="1165" spans="1:9" x14ac:dyDescent="0.25">
      <c r="A1165" s="4">
        <v>44</v>
      </c>
      <c r="B1165" s="4">
        <v>14</v>
      </c>
      <c r="C1165" s="4">
        <v>140000</v>
      </c>
      <c r="D1165" s="4" t="str">
        <f>IF(OR(A1165&lt;$O$3, A1165&gt;$P$3), "Outlier", "Okay")</f>
        <v>Okay</v>
      </c>
      <c r="E1165" s="4" t="str">
        <f>IF(OR(B1165&lt;$O$4, B1165&gt;$P$4), "Outlier", "Okay")</f>
        <v>Okay</v>
      </c>
      <c r="F1165" s="4" t="str">
        <f>IF(OR(C1165&lt;$O$5, C1165&gt;$P$5), "Outlier", "Okay")</f>
        <v>Okay</v>
      </c>
      <c r="G1165" s="5" t="str">
        <f t="shared" si="54"/>
        <v>Okay</v>
      </c>
      <c r="H1165" s="5" t="str">
        <f t="shared" si="55"/>
        <v>Okay</v>
      </c>
      <c r="I1165" s="5" t="str">
        <f t="shared" si="56"/>
        <v>Okay</v>
      </c>
    </row>
    <row r="1166" spans="1:9" x14ac:dyDescent="0.25">
      <c r="A1166" s="4">
        <v>28</v>
      </c>
      <c r="B1166" s="4">
        <v>3</v>
      </c>
      <c r="C1166" s="4">
        <v>55000</v>
      </c>
      <c r="D1166" s="4" t="str">
        <f>IF(OR(A1166&lt;$O$3, A1166&gt;$P$3), "Outlier", "Okay")</f>
        <v>Okay</v>
      </c>
      <c r="E1166" s="4" t="str">
        <f>IF(OR(B1166&lt;$O$4, B1166&gt;$P$4), "Outlier", "Okay")</f>
        <v>Okay</v>
      </c>
      <c r="F1166" s="4" t="str">
        <f>IF(OR(C1166&lt;$O$5, C1166&gt;$P$5), "Outlier", "Okay")</f>
        <v>Okay</v>
      </c>
      <c r="G1166" s="5" t="str">
        <f t="shared" si="54"/>
        <v>Okay</v>
      </c>
      <c r="H1166" s="5" t="str">
        <f t="shared" si="55"/>
        <v>Okay</v>
      </c>
      <c r="I1166" s="5" t="str">
        <f t="shared" si="56"/>
        <v>Okay</v>
      </c>
    </row>
    <row r="1167" spans="1:9" x14ac:dyDescent="0.25">
      <c r="A1167" s="4">
        <v>32</v>
      </c>
      <c r="B1167" s="4">
        <v>6</v>
      </c>
      <c r="C1167" s="4">
        <v>80000</v>
      </c>
      <c r="D1167" s="4" t="str">
        <f>IF(OR(A1167&lt;$O$3, A1167&gt;$P$3), "Outlier", "Okay")</f>
        <v>Okay</v>
      </c>
      <c r="E1167" s="4" t="str">
        <f>IF(OR(B1167&lt;$O$4, B1167&gt;$P$4), "Outlier", "Okay")</f>
        <v>Okay</v>
      </c>
      <c r="F1167" s="4" t="str">
        <f>IF(OR(C1167&lt;$O$5, C1167&gt;$P$5), "Outlier", "Okay")</f>
        <v>Okay</v>
      </c>
      <c r="G1167" s="5" t="str">
        <f t="shared" si="54"/>
        <v>Okay</v>
      </c>
      <c r="H1167" s="5" t="str">
        <f t="shared" si="55"/>
        <v>Okay</v>
      </c>
      <c r="I1167" s="5" t="str">
        <f t="shared" si="56"/>
        <v>Okay</v>
      </c>
    </row>
    <row r="1168" spans="1:9" x14ac:dyDescent="0.25">
      <c r="A1168" s="4">
        <v>45</v>
      </c>
      <c r="B1168" s="4">
        <v>13</v>
      </c>
      <c r="C1168" s="4">
        <v>135000</v>
      </c>
      <c r="D1168" s="4" t="str">
        <f>IF(OR(A1168&lt;$O$3, A1168&gt;$P$3), "Outlier", "Okay")</f>
        <v>Okay</v>
      </c>
      <c r="E1168" s="4" t="str">
        <f>IF(OR(B1168&lt;$O$4, B1168&gt;$P$4), "Outlier", "Okay")</f>
        <v>Okay</v>
      </c>
      <c r="F1168" s="4" t="str">
        <f>IF(OR(C1168&lt;$O$5, C1168&gt;$P$5), "Outlier", "Okay")</f>
        <v>Okay</v>
      </c>
      <c r="G1168" s="5" t="str">
        <f t="shared" si="54"/>
        <v>Okay</v>
      </c>
      <c r="H1168" s="5" t="str">
        <f t="shared" si="55"/>
        <v>Okay</v>
      </c>
      <c r="I1168" s="5" t="str">
        <f t="shared" si="56"/>
        <v>Okay</v>
      </c>
    </row>
    <row r="1169" spans="1:9" x14ac:dyDescent="0.25">
      <c r="A1169" s="4">
        <v>38</v>
      </c>
      <c r="B1169" s="4">
        <v>8</v>
      </c>
      <c r="C1169" s="4">
        <v>95000</v>
      </c>
      <c r="D1169" s="4" t="str">
        <f>IF(OR(A1169&lt;$O$3, A1169&gt;$P$3), "Outlier", "Okay")</f>
        <v>Okay</v>
      </c>
      <c r="E1169" s="4" t="str">
        <f>IF(OR(B1169&lt;$O$4, B1169&gt;$P$4), "Outlier", "Okay")</f>
        <v>Okay</v>
      </c>
      <c r="F1169" s="4" t="str">
        <f>IF(OR(C1169&lt;$O$5, C1169&gt;$P$5), "Outlier", "Okay")</f>
        <v>Okay</v>
      </c>
      <c r="G1169" s="5" t="str">
        <f t="shared" si="54"/>
        <v>Okay</v>
      </c>
      <c r="H1169" s="5" t="str">
        <f t="shared" si="55"/>
        <v>Okay</v>
      </c>
      <c r="I1169" s="5" t="str">
        <f t="shared" si="56"/>
        <v>Okay</v>
      </c>
    </row>
    <row r="1170" spans="1:9" x14ac:dyDescent="0.25">
      <c r="A1170" s="4">
        <v>27</v>
      </c>
      <c r="B1170" s="4">
        <v>1</v>
      </c>
      <c r="C1170" s="4">
        <v>32000</v>
      </c>
      <c r="D1170" s="4" t="str">
        <f>IF(OR(A1170&lt;$O$3, A1170&gt;$P$3), "Outlier", "Okay")</f>
        <v>Okay</v>
      </c>
      <c r="E1170" s="4" t="str">
        <f>IF(OR(B1170&lt;$O$4, B1170&gt;$P$4), "Outlier", "Okay")</f>
        <v>Okay</v>
      </c>
      <c r="F1170" s="4" t="str">
        <f>IF(OR(C1170&lt;$O$5, C1170&gt;$P$5), "Outlier", "Okay")</f>
        <v>Okay</v>
      </c>
      <c r="G1170" s="5" t="str">
        <f t="shared" si="54"/>
        <v>Okay</v>
      </c>
      <c r="H1170" s="5" t="str">
        <f t="shared" si="55"/>
        <v>Okay</v>
      </c>
      <c r="I1170" s="5" t="str">
        <f t="shared" si="56"/>
        <v>Okay</v>
      </c>
    </row>
    <row r="1171" spans="1:9" x14ac:dyDescent="0.25">
      <c r="A1171" s="4">
        <v>33</v>
      </c>
      <c r="B1171" s="4">
        <v>5</v>
      </c>
      <c r="C1171" s="4">
        <v>70000</v>
      </c>
      <c r="D1171" s="4" t="str">
        <f>IF(OR(A1171&lt;$O$3, A1171&gt;$P$3), "Outlier", "Okay")</f>
        <v>Okay</v>
      </c>
      <c r="E1171" s="4" t="str">
        <f>IF(OR(B1171&lt;$O$4, B1171&gt;$P$4), "Outlier", "Okay")</f>
        <v>Okay</v>
      </c>
      <c r="F1171" s="4" t="str">
        <f>IF(OR(C1171&lt;$O$5, C1171&gt;$P$5), "Outlier", "Okay")</f>
        <v>Okay</v>
      </c>
      <c r="G1171" s="5" t="str">
        <f t="shared" si="54"/>
        <v>Okay</v>
      </c>
      <c r="H1171" s="5" t="str">
        <f t="shared" si="55"/>
        <v>Okay</v>
      </c>
      <c r="I1171" s="5" t="str">
        <f t="shared" si="56"/>
        <v>Okay</v>
      </c>
    </row>
    <row r="1172" spans="1:9" x14ac:dyDescent="0.25">
      <c r="A1172" s="4">
        <v>42</v>
      </c>
      <c r="B1172" s="4">
        <v>12</v>
      </c>
      <c r="C1172" s="4">
        <v>120000</v>
      </c>
      <c r="D1172" s="4" t="str">
        <f>IF(OR(A1172&lt;$O$3, A1172&gt;$P$3), "Outlier", "Okay")</f>
        <v>Okay</v>
      </c>
      <c r="E1172" s="4" t="str">
        <f>IF(OR(B1172&lt;$O$4, B1172&gt;$P$4), "Outlier", "Okay")</f>
        <v>Okay</v>
      </c>
      <c r="F1172" s="4" t="str">
        <f>IF(OR(C1172&lt;$O$5, C1172&gt;$P$5), "Outlier", "Okay")</f>
        <v>Okay</v>
      </c>
      <c r="G1172" s="5" t="str">
        <f t="shared" si="54"/>
        <v>Okay</v>
      </c>
      <c r="H1172" s="5" t="str">
        <f t="shared" si="55"/>
        <v>Okay</v>
      </c>
      <c r="I1172" s="5" t="str">
        <f t="shared" si="56"/>
        <v>Okay</v>
      </c>
    </row>
    <row r="1173" spans="1:9" x14ac:dyDescent="0.25">
      <c r="A1173" s="4">
        <v>29</v>
      </c>
      <c r="B1173" s="4">
        <v>4</v>
      </c>
      <c r="C1173" s="4">
        <v>70000</v>
      </c>
      <c r="D1173" s="4" t="str">
        <f>IF(OR(A1173&lt;$O$3, A1173&gt;$P$3), "Outlier", "Okay")</f>
        <v>Okay</v>
      </c>
      <c r="E1173" s="4" t="str">
        <f>IF(OR(B1173&lt;$O$4, B1173&gt;$P$4), "Outlier", "Okay")</f>
        <v>Okay</v>
      </c>
      <c r="F1173" s="4" t="str">
        <f>IF(OR(C1173&lt;$O$5, C1173&gt;$P$5), "Outlier", "Okay")</f>
        <v>Okay</v>
      </c>
      <c r="G1173" s="5" t="str">
        <f t="shared" si="54"/>
        <v>Okay</v>
      </c>
      <c r="H1173" s="5" t="str">
        <f t="shared" si="55"/>
        <v>Okay</v>
      </c>
      <c r="I1173" s="5" t="str">
        <f t="shared" si="56"/>
        <v>Okay</v>
      </c>
    </row>
    <row r="1174" spans="1:9" x14ac:dyDescent="0.25">
      <c r="A1174" s="4">
        <v>30</v>
      </c>
      <c r="B1174" s="4">
        <v>2</v>
      </c>
      <c r="C1174" s="4">
        <v>33000</v>
      </c>
      <c r="D1174" s="4" t="str">
        <f>IF(OR(A1174&lt;$O$3, A1174&gt;$P$3), "Outlier", "Okay")</f>
        <v>Okay</v>
      </c>
      <c r="E1174" s="4" t="str">
        <f>IF(OR(B1174&lt;$O$4, B1174&gt;$P$4), "Outlier", "Okay")</f>
        <v>Okay</v>
      </c>
      <c r="F1174" s="4" t="str">
        <f>IF(OR(C1174&lt;$O$5, C1174&gt;$P$5), "Outlier", "Okay")</f>
        <v>Okay</v>
      </c>
      <c r="G1174" s="5" t="str">
        <f t="shared" si="54"/>
        <v>Okay</v>
      </c>
      <c r="H1174" s="5" t="str">
        <f t="shared" si="55"/>
        <v>Okay</v>
      </c>
      <c r="I1174" s="5" t="str">
        <f t="shared" si="56"/>
        <v>Okay</v>
      </c>
    </row>
    <row r="1175" spans="1:9" x14ac:dyDescent="0.25">
      <c r="A1175" s="4">
        <v>37</v>
      </c>
      <c r="B1175" s="4">
        <v>11</v>
      </c>
      <c r="C1175" s="4">
        <v>115000</v>
      </c>
      <c r="D1175" s="4" t="str">
        <f>IF(OR(A1175&lt;$O$3, A1175&gt;$P$3), "Outlier", "Okay")</f>
        <v>Okay</v>
      </c>
      <c r="E1175" s="4" t="str">
        <f>IF(OR(B1175&lt;$O$4, B1175&gt;$P$4), "Outlier", "Okay")</f>
        <v>Okay</v>
      </c>
      <c r="F1175" s="4" t="str">
        <f>IF(OR(C1175&lt;$O$5, C1175&gt;$P$5), "Outlier", "Okay")</f>
        <v>Okay</v>
      </c>
      <c r="G1175" s="5" t="str">
        <f t="shared" si="54"/>
        <v>Okay</v>
      </c>
      <c r="H1175" s="5" t="str">
        <f t="shared" si="55"/>
        <v>Okay</v>
      </c>
      <c r="I1175" s="5" t="str">
        <f t="shared" si="56"/>
        <v>Okay</v>
      </c>
    </row>
    <row r="1176" spans="1:9" x14ac:dyDescent="0.25">
      <c r="A1176" s="4">
        <v>24</v>
      </c>
      <c r="B1176" s="4">
        <v>1</v>
      </c>
      <c r="C1176" s="4">
        <v>40000</v>
      </c>
      <c r="D1176" s="4" t="str">
        <f>IF(OR(A1176&lt;$O$3, A1176&gt;$P$3), "Outlier", "Okay")</f>
        <v>Okay</v>
      </c>
      <c r="E1176" s="4" t="str">
        <f>IF(OR(B1176&lt;$O$4, B1176&gt;$P$4), "Outlier", "Okay")</f>
        <v>Okay</v>
      </c>
      <c r="F1176" s="4" t="str">
        <f>IF(OR(C1176&lt;$O$5, C1176&gt;$P$5), "Outlier", "Okay")</f>
        <v>Okay</v>
      </c>
      <c r="G1176" s="5" t="str">
        <f t="shared" si="54"/>
        <v>Okay</v>
      </c>
      <c r="H1176" s="5" t="str">
        <f t="shared" si="55"/>
        <v>Okay</v>
      </c>
      <c r="I1176" s="5" t="str">
        <f t="shared" si="56"/>
        <v>Okay</v>
      </c>
    </row>
    <row r="1177" spans="1:9" x14ac:dyDescent="0.25">
      <c r="A1177" s="4">
        <v>44</v>
      </c>
      <c r="B1177" s="4">
        <v>13</v>
      </c>
      <c r="C1177" s="4">
        <v>135000</v>
      </c>
      <c r="D1177" s="4" t="str">
        <f>IF(OR(A1177&lt;$O$3, A1177&gt;$P$3), "Outlier", "Okay")</f>
        <v>Okay</v>
      </c>
      <c r="E1177" s="4" t="str">
        <f>IF(OR(B1177&lt;$O$4, B1177&gt;$P$4), "Outlier", "Okay")</f>
        <v>Okay</v>
      </c>
      <c r="F1177" s="4" t="str">
        <f>IF(OR(C1177&lt;$O$5, C1177&gt;$P$5), "Outlier", "Okay")</f>
        <v>Okay</v>
      </c>
      <c r="G1177" s="5" t="str">
        <f t="shared" si="54"/>
        <v>Okay</v>
      </c>
      <c r="H1177" s="5" t="str">
        <f t="shared" si="55"/>
        <v>Okay</v>
      </c>
      <c r="I1177" s="5" t="str">
        <f t="shared" si="56"/>
        <v>Okay</v>
      </c>
    </row>
    <row r="1178" spans="1:9" x14ac:dyDescent="0.25">
      <c r="A1178" s="4">
        <v>28</v>
      </c>
      <c r="B1178" s="4">
        <v>4</v>
      </c>
      <c r="C1178" s="4">
        <v>65000</v>
      </c>
      <c r="D1178" s="4" t="str">
        <f>IF(OR(A1178&lt;$O$3, A1178&gt;$P$3), "Outlier", "Okay")</f>
        <v>Okay</v>
      </c>
      <c r="E1178" s="4" t="str">
        <f>IF(OR(B1178&lt;$O$4, B1178&gt;$P$4), "Outlier", "Okay")</f>
        <v>Okay</v>
      </c>
      <c r="F1178" s="4" t="str">
        <f>IF(OR(C1178&lt;$O$5, C1178&gt;$P$5), "Outlier", "Okay")</f>
        <v>Okay</v>
      </c>
      <c r="G1178" s="5" t="str">
        <f t="shared" si="54"/>
        <v>Okay</v>
      </c>
      <c r="H1178" s="5" t="str">
        <f t="shared" si="55"/>
        <v>Okay</v>
      </c>
      <c r="I1178" s="5" t="str">
        <f t="shared" si="56"/>
        <v>Okay</v>
      </c>
    </row>
    <row r="1179" spans="1:9" x14ac:dyDescent="0.25">
      <c r="A1179" s="4">
        <v>45</v>
      </c>
      <c r="B1179" s="4">
        <v>14</v>
      </c>
      <c r="C1179" s="4">
        <v>140000</v>
      </c>
      <c r="D1179" s="4" t="str">
        <f>IF(OR(A1179&lt;$O$3, A1179&gt;$P$3), "Outlier", "Okay")</f>
        <v>Okay</v>
      </c>
      <c r="E1179" s="4" t="str">
        <f>IF(OR(B1179&lt;$O$4, B1179&gt;$P$4), "Outlier", "Okay")</f>
        <v>Okay</v>
      </c>
      <c r="F1179" s="4" t="str">
        <f>IF(OR(C1179&lt;$O$5, C1179&gt;$P$5), "Outlier", "Okay")</f>
        <v>Okay</v>
      </c>
      <c r="G1179" s="5" t="str">
        <f t="shared" si="54"/>
        <v>Okay</v>
      </c>
      <c r="H1179" s="5" t="str">
        <f t="shared" si="55"/>
        <v>Okay</v>
      </c>
      <c r="I1179" s="5" t="str">
        <f t="shared" si="56"/>
        <v>Okay</v>
      </c>
    </row>
    <row r="1180" spans="1:9" x14ac:dyDescent="0.25">
      <c r="A1180" s="4">
        <v>28</v>
      </c>
      <c r="B1180" s="4">
        <v>3</v>
      </c>
      <c r="C1180" s="4">
        <v>60000</v>
      </c>
      <c r="D1180" s="4" t="str">
        <f>IF(OR(A1180&lt;$O$3, A1180&gt;$P$3), "Outlier", "Okay")</f>
        <v>Okay</v>
      </c>
      <c r="E1180" s="4" t="str">
        <f>IF(OR(B1180&lt;$O$4, B1180&gt;$P$4), "Outlier", "Okay")</f>
        <v>Okay</v>
      </c>
      <c r="F1180" s="4" t="str">
        <f>IF(OR(C1180&lt;$O$5, C1180&gt;$P$5), "Outlier", "Okay")</f>
        <v>Okay</v>
      </c>
      <c r="G1180" s="5" t="str">
        <f t="shared" si="54"/>
        <v>Okay</v>
      </c>
      <c r="H1180" s="5" t="str">
        <f t="shared" si="55"/>
        <v>Okay</v>
      </c>
      <c r="I1180" s="5" t="str">
        <f t="shared" si="56"/>
        <v>Okay</v>
      </c>
    </row>
    <row r="1181" spans="1:9" x14ac:dyDescent="0.25">
      <c r="A1181" s="4">
        <v>37</v>
      </c>
      <c r="B1181" s="4">
        <v>9</v>
      </c>
      <c r="C1181" s="4">
        <v>100000</v>
      </c>
      <c r="D1181" s="4" t="str">
        <f>IF(OR(A1181&lt;$O$3, A1181&gt;$P$3), "Outlier", "Okay")</f>
        <v>Okay</v>
      </c>
      <c r="E1181" s="4" t="str">
        <f>IF(OR(B1181&lt;$O$4, B1181&gt;$P$4), "Outlier", "Okay")</f>
        <v>Okay</v>
      </c>
      <c r="F1181" s="4" t="str">
        <f>IF(OR(C1181&lt;$O$5, C1181&gt;$P$5), "Outlier", "Okay")</f>
        <v>Okay</v>
      </c>
      <c r="G1181" s="5" t="str">
        <f t="shared" si="54"/>
        <v>Okay</v>
      </c>
      <c r="H1181" s="5" t="str">
        <f t="shared" si="55"/>
        <v>Okay</v>
      </c>
      <c r="I1181" s="5" t="str">
        <f t="shared" si="56"/>
        <v>Okay</v>
      </c>
    </row>
    <row r="1182" spans="1:9" x14ac:dyDescent="0.25">
      <c r="A1182" s="4">
        <v>43</v>
      </c>
      <c r="B1182" s="4">
        <v>15</v>
      </c>
      <c r="C1182" s="4">
        <v>150000</v>
      </c>
      <c r="D1182" s="4" t="str">
        <f>IF(OR(A1182&lt;$O$3, A1182&gt;$P$3), "Outlier", "Okay")</f>
        <v>Okay</v>
      </c>
      <c r="E1182" s="4" t="str">
        <f>IF(OR(B1182&lt;$O$4, B1182&gt;$P$4), "Outlier", "Okay")</f>
        <v>Okay</v>
      </c>
      <c r="F1182" s="4" t="str">
        <f>IF(OR(C1182&lt;$O$5, C1182&gt;$P$5), "Outlier", "Okay")</f>
        <v>Okay</v>
      </c>
      <c r="G1182" s="5" t="str">
        <f t="shared" si="54"/>
        <v>Okay</v>
      </c>
      <c r="H1182" s="5" t="str">
        <f t="shared" si="55"/>
        <v>Okay</v>
      </c>
      <c r="I1182" s="5" t="str">
        <f t="shared" si="56"/>
        <v>Okay</v>
      </c>
    </row>
    <row r="1183" spans="1:9" x14ac:dyDescent="0.25">
      <c r="A1183" s="4">
        <v>31</v>
      </c>
      <c r="B1183" s="4">
        <v>4</v>
      </c>
      <c r="C1183" s="4">
        <v>55000</v>
      </c>
      <c r="D1183" s="4" t="str">
        <f>IF(OR(A1183&lt;$O$3, A1183&gt;$P$3), "Outlier", "Okay")</f>
        <v>Okay</v>
      </c>
      <c r="E1183" s="4" t="str">
        <f>IF(OR(B1183&lt;$O$4, B1183&gt;$P$4), "Outlier", "Okay")</f>
        <v>Okay</v>
      </c>
      <c r="F1183" s="4" t="str">
        <f>IF(OR(C1183&lt;$O$5, C1183&gt;$P$5), "Outlier", "Okay")</f>
        <v>Okay</v>
      </c>
      <c r="G1183" s="5" t="str">
        <f t="shared" si="54"/>
        <v>Okay</v>
      </c>
      <c r="H1183" s="5" t="str">
        <f t="shared" si="55"/>
        <v>Okay</v>
      </c>
      <c r="I1183" s="5" t="str">
        <f t="shared" si="56"/>
        <v>Okay</v>
      </c>
    </row>
    <row r="1184" spans="1:9" x14ac:dyDescent="0.25">
      <c r="A1184" s="4">
        <v>24</v>
      </c>
      <c r="B1184" s="4">
        <v>1</v>
      </c>
      <c r="C1184" s="4">
        <v>30000</v>
      </c>
      <c r="D1184" s="4" t="str">
        <f>IF(OR(A1184&lt;$O$3, A1184&gt;$P$3), "Outlier", "Okay")</f>
        <v>Okay</v>
      </c>
      <c r="E1184" s="4" t="str">
        <f>IF(OR(B1184&lt;$O$4, B1184&gt;$P$4), "Outlier", "Okay")</f>
        <v>Okay</v>
      </c>
      <c r="F1184" s="4" t="str">
        <f>IF(OR(C1184&lt;$O$5, C1184&gt;$P$5), "Outlier", "Okay")</f>
        <v>Okay</v>
      </c>
      <c r="G1184" s="5" t="str">
        <f t="shared" si="54"/>
        <v>Okay</v>
      </c>
      <c r="H1184" s="5" t="str">
        <f t="shared" si="55"/>
        <v>Okay</v>
      </c>
      <c r="I1184" s="5" t="str">
        <f t="shared" si="56"/>
        <v>Okay</v>
      </c>
    </row>
    <row r="1185" spans="1:9" x14ac:dyDescent="0.25">
      <c r="A1185" s="4">
        <v>29</v>
      </c>
      <c r="B1185" s="4">
        <v>5</v>
      </c>
      <c r="C1185" s="4">
        <v>70000</v>
      </c>
      <c r="D1185" s="4" t="str">
        <f>IF(OR(A1185&lt;$O$3, A1185&gt;$P$3), "Outlier", "Okay")</f>
        <v>Okay</v>
      </c>
      <c r="E1185" s="4" t="str">
        <f>IF(OR(B1185&lt;$O$4, B1185&gt;$P$4), "Outlier", "Okay")</f>
        <v>Okay</v>
      </c>
      <c r="F1185" s="4" t="str">
        <f>IF(OR(C1185&lt;$O$5, C1185&gt;$P$5), "Outlier", "Okay")</f>
        <v>Okay</v>
      </c>
      <c r="G1185" s="5" t="str">
        <f t="shared" si="54"/>
        <v>Okay</v>
      </c>
      <c r="H1185" s="5" t="str">
        <f t="shared" si="55"/>
        <v>Okay</v>
      </c>
      <c r="I1185" s="5" t="str">
        <f t="shared" si="56"/>
        <v>Okay</v>
      </c>
    </row>
    <row r="1186" spans="1:9" x14ac:dyDescent="0.25">
      <c r="A1186" s="4">
        <v>35</v>
      </c>
      <c r="B1186" s="4">
        <v>8</v>
      </c>
      <c r="C1186" s="4">
        <v>90000</v>
      </c>
      <c r="D1186" s="4" t="str">
        <f>IF(OR(A1186&lt;$O$3, A1186&gt;$P$3), "Outlier", "Okay")</f>
        <v>Okay</v>
      </c>
      <c r="E1186" s="4" t="str">
        <f>IF(OR(B1186&lt;$O$4, B1186&gt;$P$4), "Outlier", "Okay")</f>
        <v>Okay</v>
      </c>
      <c r="F1186" s="4" t="str">
        <f>IF(OR(C1186&lt;$O$5, C1186&gt;$P$5), "Outlier", "Okay")</f>
        <v>Okay</v>
      </c>
      <c r="G1186" s="5" t="str">
        <f t="shared" si="54"/>
        <v>Okay</v>
      </c>
      <c r="H1186" s="5" t="str">
        <f t="shared" si="55"/>
        <v>Okay</v>
      </c>
      <c r="I1186" s="5" t="str">
        <f t="shared" si="56"/>
        <v>Okay</v>
      </c>
    </row>
    <row r="1187" spans="1:9" x14ac:dyDescent="0.25">
      <c r="A1187" s="4">
        <v>26</v>
      </c>
      <c r="B1187" s="4">
        <v>2</v>
      </c>
      <c r="C1187" s="4">
        <v>40000</v>
      </c>
      <c r="D1187" s="4" t="str">
        <f>IF(OR(A1187&lt;$O$3, A1187&gt;$P$3), "Outlier", "Okay")</f>
        <v>Okay</v>
      </c>
      <c r="E1187" s="4" t="str">
        <f>IF(OR(B1187&lt;$O$4, B1187&gt;$P$4), "Outlier", "Okay")</f>
        <v>Okay</v>
      </c>
      <c r="F1187" s="4" t="str">
        <f>IF(OR(C1187&lt;$O$5, C1187&gt;$P$5), "Outlier", "Okay")</f>
        <v>Okay</v>
      </c>
      <c r="G1187" s="5" t="str">
        <f t="shared" si="54"/>
        <v>Okay</v>
      </c>
      <c r="H1187" s="5" t="str">
        <f t="shared" si="55"/>
        <v>Okay</v>
      </c>
      <c r="I1187" s="5" t="str">
        <f t="shared" si="56"/>
        <v>Okay</v>
      </c>
    </row>
    <row r="1188" spans="1:9" x14ac:dyDescent="0.25">
      <c r="A1188" s="4">
        <v>42</v>
      </c>
      <c r="B1188" s="4">
        <v>12</v>
      </c>
      <c r="C1188" s="4">
        <v>130000</v>
      </c>
      <c r="D1188" s="4" t="str">
        <f>IF(OR(A1188&lt;$O$3, A1188&gt;$P$3), "Outlier", "Okay")</f>
        <v>Okay</v>
      </c>
      <c r="E1188" s="4" t="str">
        <f>IF(OR(B1188&lt;$O$4, B1188&gt;$P$4), "Outlier", "Okay")</f>
        <v>Okay</v>
      </c>
      <c r="F1188" s="4" t="str">
        <f>IF(OR(C1188&lt;$O$5, C1188&gt;$P$5), "Outlier", "Okay")</f>
        <v>Okay</v>
      </c>
      <c r="G1188" s="5" t="str">
        <f t="shared" si="54"/>
        <v>Okay</v>
      </c>
      <c r="H1188" s="5" t="str">
        <f t="shared" si="55"/>
        <v>Okay</v>
      </c>
      <c r="I1188" s="5" t="str">
        <f t="shared" si="56"/>
        <v>Okay</v>
      </c>
    </row>
    <row r="1189" spans="1:9" x14ac:dyDescent="0.25">
      <c r="A1189" s="4">
        <v>34</v>
      </c>
      <c r="B1189" s="4">
        <v>6</v>
      </c>
      <c r="C1189" s="4">
        <v>75000</v>
      </c>
      <c r="D1189" s="4" t="str">
        <f>IF(OR(A1189&lt;$O$3, A1189&gt;$P$3), "Outlier", "Okay")</f>
        <v>Okay</v>
      </c>
      <c r="E1189" s="4" t="str">
        <f>IF(OR(B1189&lt;$O$4, B1189&gt;$P$4), "Outlier", "Okay")</f>
        <v>Okay</v>
      </c>
      <c r="F1189" s="4" t="str">
        <f>IF(OR(C1189&lt;$O$5, C1189&gt;$P$5), "Outlier", "Okay")</f>
        <v>Okay</v>
      </c>
      <c r="G1189" s="5" t="str">
        <f t="shared" si="54"/>
        <v>Okay</v>
      </c>
      <c r="H1189" s="5" t="str">
        <f t="shared" si="55"/>
        <v>Okay</v>
      </c>
      <c r="I1189" s="5" t="str">
        <f t="shared" si="56"/>
        <v>Okay</v>
      </c>
    </row>
    <row r="1190" spans="1:9" x14ac:dyDescent="0.25">
      <c r="A1190" s="4">
        <v>27</v>
      </c>
      <c r="B1190" s="4">
        <v>2</v>
      </c>
      <c r="C1190" s="4">
        <v>35000</v>
      </c>
      <c r="D1190" s="4" t="str">
        <f>IF(OR(A1190&lt;$O$3, A1190&gt;$P$3), "Outlier", "Okay")</f>
        <v>Okay</v>
      </c>
      <c r="E1190" s="4" t="str">
        <f>IF(OR(B1190&lt;$O$4, B1190&gt;$P$4), "Outlier", "Okay")</f>
        <v>Okay</v>
      </c>
      <c r="F1190" s="4" t="str">
        <f>IF(OR(C1190&lt;$O$5, C1190&gt;$P$5), "Outlier", "Okay")</f>
        <v>Okay</v>
      </c>
      <c r="G1190" s="5" t="str">
        <f t="shared" si="54"/>
        <v>Okay</v>
      </c>
      <c r="H1190" s="5" t="str">
        <f t="shared" si="55"/>
        <v>Okay</v>
      </c>
      <c r="I1190" s="5" t="str">
        <f t="shared" si="56"/>
        <v>Okay</v>
      </c>
    </row>
    <row r="1191" spans="1:9" x14ac:dyDescent="0.25">
      <c r="A1191" s="4">
        <v>38</v>
      </c>
      <c r="B1191" s="4">
        <v>10</v>
      </c>
      <c r="C1191" s="4">
        <v>110000</v>
      </c>
      <c r="D1191" s="4" t="str">
        <f>IF(OR(A1191&lt;$O$3, A1191&gt;$P$3), "Outlier", "Okay")</f>
        <v>Okay</v>
      </c>
      <c r="E1191" s="4" t="str">
        <f>IF(OR(B1191&lt;$O$4, B1191&gt;$P$4), "Outlier", "Okay")</f>
        <v>Okay</v>
      </c>
      <c r="F1191" s="4" t="str">
        <f>IF(OR(C1191&lt;$O$5, C1191&gt;$P$5), "Outlier", "Okay")</f>
        <v>Okay</v>
      </c>
      <c r="G1191" s="5" t="str">
        <f t="shared" si="54"/>
        <v>Okay</v>
      </c>
      <c r="H1191" s="5" t="str">
        <f t="shared" si="55"/>
        <v>Okay</v>
      </c>
      <c r="I1191" s="5" t="str">
        <f t="shared" si="56"/>
        <v>Okay</v>
      </c>
    </row>
    <row r="1192" spans="1:9" x14ac:dyDescent="0.25">
      <c r="A1192" s="4">
        <v>30</v>
      </c>
      <c r="B1192" s="4">
        <v>4</v>
      </c>
      <c r="C1192" s="4">
        <v>65000</v>
      </c>
      <c r="D1192" s="4" t="str">
        <f>IF(OR(A1192&lt;$O$3, A1192&gt;$P$3), "Outlier", "Okay")</f>
        <v>Okay</v>
      </c>
      <c r="E1192" s="4" t="str">
        <f>IF(OR(B1192&lt;$O$4, B1192&gt;$P$4), "Outlier", "Okay")</f>
        <v>Okay</v>
      </c>
      <c r="F1192" s="4" t="str">
        <f>IF(OR(C1192&lt;$O$5, C1192&gt;$P$5), "Outlier", "Okay")</f>
        <v>Okay</v>
      </c>
      <c r="G1192" s="5" t="str">
        <f t="shared" si="54"/>
        <v>Okay</v>
      </c>
      <c r="H1192" s="5" t="str">
        <f t="shared" si="55"/>
        <v>Okay</v>
      </c>
      <c r="I1192" s="5" t="str">
        <f t="shared" si="56"/>
        <v>Okay</v>
      </c>
    </row>
    <row r="1193" spans="1:9" x14ac:dyDescent="0.25">
      <c r="A1193" s="4">
        <v>45</v>
      </c>
      <c r="B1193" s="4">
        <v>18</v>
      </c>
      <c r="C1193" s="4">
        <v>180000</v>
      </c>
      <c r="D1193" s="4" t="str">
        <f>IF(OR(A1193&lt;$O$3, A1193&gt;$P$3), "Outlier", "Okay")</f>
        <v>Okay</v>
      </c>
      <c r="E1193" s="4" t="str">
        <f>IF(OR(B1193&lt;$O$4, B1193&gt;$P$4), "Outlier", "Okay")</f>
        <v>Okay</v>
      </c>
      <c r="F1193" s="4" t="str">
        <f>IF(OR(C1193&lt;$O$5, C1193&gt;$P$5), "Outlier", "Okay")</f>
        <v>Okay</v>
      </c>
      <c r="G1193" s="5" t="str">
        <f t="shared" si="54"/>
        <v>Okay</v>
      </c>
      <c r="H1193" s="5" t="str">
        <f t="shared" si="55"/>
        <v>Okay</v>
      </c>
      <c r="I1193" s="5" t="str">
        <f t="shared" si="56"/>
        <v>Okay</v>
      </c>
    </row>
    <row r="1194" spans="1:9" x14ac:dyDescent="0.25">
      <c r="A1194" s="4">
        <v>25</v>
      </c>
      <c r="B1194" s="4">
        <v>1</v>
      </c>
      <c r="C1194" s="4">
        <v>35000</v>
      </c>
      <c r="D1194" s="4" t="str">
        <f>IF(OR(A1194&lt;$O$3, A1194&gt;$P$3), "Outlier", "Okay")</f>
        <v>Okay</v>
      </c>
      <c r="E1194" s="4" t="str">
        <f>IF(OR(B1194&lt;$O$4, B1194&gt;$P$4), "Outlier", "Okay")</f>
        <v>Okay</v>
      </c>
      <c r="F1194" s="4" t="str">
        <f>IF(OR(C1194&lt;$O$5, C1194&gt;$P$5), "Outlier", "Okay")</f>
        <v>Okay</v>
      </c>
      <c r="G1194" s="5" t="str">
        <f t="shared" si="54"/>
        <v>Okay</v>
      </c>
      <c r="H1194" s="5" t="str">
        <f t="shared" si="55"/>
        <v>Okay</v>
      </c>
      <c r="I1194" s="5" t="str">
        <f t="shared" si="56"/>
        <v>Okay</v>
      </c>
    </row>
    <row r="1195" spans="1:9" x14ac:dyDescent="0.25">
      <c r="A1195" s="4">
        <v>40</v>
      </c>
      <c r="B1195" s="4">
        <v>11</v>
      </c>
      <c r="C1195" s="4">
        <v>120000</v>
      </c>
      <c r="D1195" s="4" t="str">
        <f>IF(OR(A1195&lt;$O$3, A1195&gt;$P$3), "Outlier", "Okay")</f>
        <v>Okay</v>
      </c>
      <c r="E1195" s="4" t="str">
        <f>IF(OR(B1195&lt;$O$4, B1195&gt;$P$4), "Outlier", "Okay")</f>
        <v>Okay</v>
      </c>
      <c r="F1195" s="4" t="str">
        <f>IF(OR(C1195&lt;$O$5, C1195&gt;$P$5), "Outlier", "Okay")</f>
        <v>Okay</v>
      </c>
      <c r="G1195" s="5" t="str">
        <f t="shared" si="54"/>
        <v>Okay</v>
      </c>
      <c r="H1195" s="5" t="str">
        <f t="shared" si="55"/>
        <v>Okay</v>
      </c>
      <c r="I1195" s="5" t="str">
        <f t="shared" si="56"/>
        <v>Okay</v>
      </c>
    </row>
    <row r="1196" spans="1:9" x14ac:dyDescent="0.25">
      <c r="A1196" s="4">
        <v>33</v>
      </c>
      <c r="B1196" s="4">
        <v>6</v>
      </c>
      <c r="C1196" s="4">
        <v>75000</v>
      </c>
      <c r="D1196" s="4" t="str">
        <f>IF(OR(A1196&lt;$O$3, A1196&gt;$P$3), "Outlier", "Okay")</f>
        <v>Okay</v>
      </c>
      <c r="E1196" s="4" t="str">
        <f>IF(OR(B1196&lt;$O$4, B1196&gt;$P$4), "Outlier", "Okay")</f>
        <v>Okay</v>
      </c>
      <c r="F1196" s="4" t="str">
        <f>IF(OR(C1196&lt;$O$5, C1196&gt;$P$5), "Outlier", "Okay")</f>
        <v>Okay</v>
      </c>
      <c r="G1196" s="5" t="str">
        <f t="shared" si="54"/>
        <v>Okay</v>
      </c>
      <c r="H1196" s="5" t="str">
        <f t="shared" si="55"/>
        <v>Okay</v>
      </c>
      <c r="I1196" s="5" t="str">
        <f t="shared" si="56"/>
        <v>Okay</v>
      </c>
    </row>
    <row r="1197" spans="1:9" x14ac:dyDescent="0.25">
      <c r="A1197" s="4">
        <v>29</v>
      </c>
      <c r="B1197" s="4">
        <v>1</v>
      </c>
      <c r="C1197" s="4">
        <v>30000</v>
      </c>
      <c r="D1197" s="4" t="str">
        <f>IF(OR(A1197&lt;$O$3, A1197&gt;$P$3), "Outlier", "Okay")</f>
        <v>Okay</v>
      </c>
      <c r="E1197" s="4" t="str">
        <f>IF(OR(B1197&lt;$O$4, B1197&gt;$P$4), "Outlier", "Okay")</f>
        <v>Okay</v>
      </c>
      <c r="F1197" s="4" t="str">
        <f>IF(OR(C1197&lt;$O$5, C1197&gt;$P$5), "Outlier", "Okay")</f>
        <v>Okay</v>
      </c>
      <c r="G1197" s="5" t="str">
        <f t="shared" si="54"/>
        <v>Okay</v>
      </c>
      <c r="H1197" s="5" t="str">
        <f t="shared" si="55"/>
        <v>Okay</v>
      </c>
      <c r="I1197" s="5" t="str">
        <f t="shared" si="56"/>
        <v>Okay</v>
      </c>
    </row>
    <row r="1198" spans="1:9" x14ac:dyDescent="0.25">
      <c r="A1198" s="4">
        <v>44</v>
      </c>
      <c r="B1198" s="4">
        <v>16</v>
      </c>
      <c r="C1198" s="4">
        <v>160000</v>
      </c>
      <c r="D1198" s="4" t="str">
        <f>IF(OR(A1198&lt;$O$3, A1198&gt;$P$3), "Outlier", "Okay")</f>
        <v>Okay</v>
      </c>
      <c r="E1198" s="4" t="str">
        <f>IF(OR(B1198&lt;$O$4, B1198&gt;$P$4), "Outlier", "Okay")</f>
        <v>Okay</v>
      </c>
      <c r="F1198" s="4" t="str">
        <f>IF(OR(C1198&lt;$O$5, C1198&gt;$P$5), "Outlier", "Okay")</f>
        <v>Okay</v>
      </c>
      <c r="G1198" s="5" t="str">
        <f t="shared" si="54"/>
        <v>Okay</v>
      </c>
      <c r="H1198" s="5" t="str">
        <f t="shared" si="55"/>
        <v>Okay</v>
      </c>
      <c r="I1198" s="5" t="str">
        <f t="shared" si="56"/>
        <v>Okay</v>
      </c>
    </row>
    <row r="1199" spans="1:9" x14ac:dyDescent="0.25">
      <c r="A1199" s="4">
        <v>26</v>
      </c>
      <c r="B1199" s="4">
        <v>3</v>
      </c>
      <c r="C1199" s="4">
        <v>60000</v>
      </c>
      <c r="D1199" s="4" t="str">
        <f>IF(OR(A1199&lt;$O$3, A1199&gt;$P$3), "Outlier", "Okay")</f>
        <v>Okay</v>
      </c>
      <c r="E1199" s="4" t="str">
        <f>IF(OR(B1199&lt;$O$4, B1199&gt;$P$4), "Outlier", "Okay")</f>
        <v>Okay</v>
      </c>
      <c r="F1199" s="4" t="str">
        <f>IF(OR(C1199&lt;$O$5, C1199&gt;$P$5), "Outlier", "Okay")</f>
        <v>Okay</v>
      </c>
      <c r="G1199" s="5" t="str">
        <f t="shared" si="54"/>
        <v>Okay</v>
      </c>
      <c r="H1199" s="5" t="str">
        <f t="shared" si="55"/>
        <v>Okay</v>
      </c>
      <c r="I1199" s="5" t="str">
        <f t="shared" si="56"/>
        <v>Okay</v>
      </c>
    </row>
    <row r="1200" spans="1:9" x14ac:dyDescent="0.25">
      <c r="A1200" s="4">
        <v>36</v>
      </c>
      <c r="B1200" s="4">
        <v>8</v>
      </c>
      <c r="C1200" s="4">
        <v>85000</v>
      </c>
      <c r="D1200" s="4" t="str">
        <f>IF(OR(A1200&lt;$O$3, A1200&gt;$P$3), "Outlier", "Okay")</f>
        <v>Okay</v>
      </c>
      <c r="E1200" s="4" t="str">
        <f>IF(OR(B1200&lt;$O$4, B1200&gt;$P$4), "Outlier", "Okay")</f>
        <v>Okay</v>
      </c>
      <c r="F1200" s="4" t="str">
        <f>IF(OR(C1200&lt;$O$5, C1200&gt;$P$5), "Outlier", "Okay")</f>
        <v>Okay</v>
      </c>
      <c r="G1200" s="5" t="str">
        <f t="shared" si="54"/>
        <v>Okay</v>
      </c>
      <c r="H1200" s="5" t="str">
        <f t="shared" si="55"/>
        <v>Okay</v>
      </c>
      <c r="I1200" s="5" t="str">
        <f t="shared" si="56"/>
        <v>Okay</v>
      </c>
    </row>
    <row r="1201" spans="1:9" x14ac:dyDescent="0.25">
      <c r="A1201" s="4">
        <v>31</v>
      </c>
      <c r="B1201" s="4">
        <v>5</v>
      </c>
      <c r="C1201" s="4">
        <v>70000</v>
      </c>
      <c r="D1201" s="4" t="str">
        <f>IF(OR(A1201&lt;$O$3, A1201&gt;$P$3), "Outlier", "Okay")</f>
        <v>Okay</v>
      </c>
      <c r="E1201" s="4" t="str">
        <f>IF(OR(B1201&lt;$O$4, B1201&gt;$P$4), "Outlier", "Okay")</f>
        <v>Okay</v>
      </c>
      <c r="F1201" s="4" t="str">
        <f>IF(OR(C1201&lt;$O$5, C1201&gt;$P$5), "Outlier", "Okay")</f>
        <v>Okay</v>
      </c>
      <c r="G1201" s="5" t="str">
        <f t="shared" si="54"/>
        <v>Okay</v>
      </c>
      <c r="H1201" s="5" t="str">
        <f t="shared" si="55"/>
        <v>Okay</v>
      </c>
      <c r="I1201" s="5" t="str">
        <f t="shared" si="56"/>
        <v>Okay</v>
      </c>
    </row>
    <row r="1202" spans="1:9" x14ac:dyDescent="0.25">
      <c r="A1202" s="4">
        <v>27</v>
      </c>
      <c r="B1202" s="4">
        <v>3</v>
      </c>
      <c r="C1202" s="4">
        <v>50000</v>
      </c>
      <c r="D1202" s="4" t="str">
        <f>IF(OR(A1202&lt;$O$3, A1202&gt;$P$3), "Outlier", "Okay")</f>
        <v>Okay</v>
      </c>
      <c r="E1202" s="4" t="str">
        <f>IF(OR(B1202&lt;$O$4, B1202&gt;$P$4), "Outlier", "Okay")</f>
        <v>Okay</v>
      </c>
      <c r="F1202" s="4" t="str">
        <f>IF(OR(C1202&lt;$O$5, C1202&gt;$P$5), "Outlier", "Okay")</f>
        <v>Okay</v>
      </c>
      <c r="G1202" s="5" t="str">
        <f t="shared" si="54"/>
        <v>Okay</v>
      </c>
      <c r="H1202" s="5" t="str">
        <f t="shared" si="55"/>
        <v>Okay</v>
      </c>
      <c r="I1202" s="5" t="str">
        <f t="shared" si="56"/>
        <v>Okay</v>
      </c>
    </row>
    <row r="1203" spans="1:9" x14ac:dyDescent="0.25">
      <c r="A1203" s="4">
        <v>42</v>
      </c>
      <c r="B1203" s="4">
        <v>13</v>
      </c>
      <c r="C1203" s="4">
        <v>140000</v>
      </c>
      <c r="D1203" s="4" t="str">
        <f>IF(OR(A1203&lt;$O$3, A1203&gt;$P$3), "Outlier", "Okay")</f>
        <v>Okay</v>
      </c>
      <c r="E1203" s="4" t="str">
        <f>IF(OR(B1203&lt;$O$4, B1203&gt;$P$4), "Outlier", "Okay")</f>
        <v>Okay</v>
      </c>
      <c r="F1203" s="4" t="str">
        <f>IF(OR(C1203&lt;$O$5, C1203&gt;$P$5), "Outlier", "Okay")</f>
        <v>Okay</v>
      </c>
      <c r="G1203" s="5" t="str">
        <f t="shared" si="54"/>
        <v>Okay</v>
      </c>
      <c r="H1203" s="5" t="str">
        <f t="shared" si="55"/>
        <v>Okay</v>
      </c>
      <c r="I1203" s="5" t="str">
        <f t="shared" si="56"/>
        <v>Okay</v>
      </c>
    </row>
    <row r="1204" spans="1:9" x14ac:dyDescent="0.25">
      <c r="A1204" s="4">
        <v>28</v>
      </c>
      <c r="B1204" s="4">
        <v>2</v>
      </c>
      <c r="C1204" s="4">
        <v>35000</v>
      </c>
      <c r="D1204" s="4" t="str">
        <f>IF(OR(A1204&lt;$O$3, A1204&gt;$P$3), "Outlier", "Okay")</f>
        <v>Okay</v>
      </c>
      <c r="E1204" s="4" t="str">
        <f>IF(OR(B1204&lt;$O$4, B1204&gt;$P$4), "Outlier", "Okay")</f>
        <v>Okay</v>
      </c>
      <c r="F1204" s="4" t="str">
        <f>IF(OR(C1204&lt;$O$5, C1204&gt;$P$5), "Outlier", "Okay")</f>
        <v>Okay</v>
      </c>
      <c r="G1204" s="5" t="str">
        <f t="shared" si="54"/>
        <v>Okay</v>
      </c>
      <c r="H1204" s="5" t="str">
        <f t="shared" si="55"/>
        <v>Okay</v>
      </c>
      <c r="I1204" s="5" t="str">
        <f t="shared" si="56"/>
        <v>Okay</v>
      </c>
    </row>
    <row r="1205" spans="1:9" x14ac:dyDescent="0.25">
      <c r="A1205" s="4">
        <v>39</v>
      </c>
      <c r="B1205" s="4">
        <v>10</v>
      </c>
      <c r="C1205" s="4">
        <v>110000</v>
      </c>
      <c r="D1205" s="4" t="str">
        <f>IF(OR(A1205&lt;$O$3, A1205&gt;$P$3), "Outlier", "Okay")</f>
        <v>Okay</v>
      </c>
      <c r="E1205" s="4" t="str">
        <f>IF(OR(B1205&lt;$O$4, B1205&gt;$P$4), "Outlier", "Okay")</f>
        <v>Okay</v>
      </c>
      <c r="F1205" s="4" t="str">
        <f>IF(OR(C1205&lt;$O$5, C1205&gt;$P$5), "Outlier", "Okay")</f>
        <v>Okay</v>
      </c>
      <c r="G1205" s="5" t="str">
        <f t="shared" si="54"/>
        <v>Okay</v>
      </c>
      <c r="H1205" s="5" t="str">
        <f t="shared" si="55"/>
        <v>Okay</v>
      </c>
      <c r="I1205" s="5" t="str">
        <f t="shared" si="56"/>
        <v>Okay</v>
      </c>
    </row>
    <row r="1206" spans="1:9" x14ac:dyDescent="0.25">
      <c r="A1206" s="4">
        <v>31</v>
      </c>
      <c r="B1206" s="4">
        <v>4</v>
      </c>
      <c r="C1206" s="4">
        <v>65000</v>
      </c>
      <c r="D1206" s="4" t="str">
        <f>IF(OR(A1206&lt;$O$3, A1206&gt;$P$3), "Outlier", "Okay")</f>
        <v>Okay</v>
      </c>
      <c r="E1206" s="4" t="str">
        <f>IF(OR(B1206&lt;$O$4, B1206&gt;$P$4), "Outlier", "Okay")</f>
        <v>Okay</v>
      </c>
      <c r="F1206" s="4" t="str">
        <f>IF(OR(C1206&lt;$O$5, C1206&gt;$P$5), "Outlier", "Okay")</f>
        <v>Okay</v>
      </c>
      <c r="G1206" s="5" t="str">
        <f t="shared" si="54"/>
        <v>Okay</v>
      </c>
      <c r="H1206" s="5" t="str">
        <f t="shared" si="55"/>
        <v>Okay</v>
      </c>
      <c r="I1206" s="5" t="str">
        <f t="shared" si="56"/>
        <v>Okay</v>
      </c>
    </row>
    <row r="1207" spans="1:9" x14ac:dyDescent="0.25">
      <c r="A1207" s="4">
        <v>27</v>
      </c>
      <c r="B1207" s="4">
        <v>3</v>
      </c>
      <c r="C1207" s="4">
        <v>60000</v>
      </c>
      <c r="D1207" s="4" t="str">
        <f>IF(OR(A1207&lt;$O$3, A1207&gt;$P$3), "Outlier", "Okay")</f>
        <v>Okay</v>
      </c>
      <c r="E1207" s="4" t="str">
        <f>IF(OR(B1207&lt;$O$4, B1207&gt;$P$4), "Outlier", "Okay")</f>
        <v>Okay</v>
      </c>
      <c r="F1207" s="4" t="str">
        <f>IF(OR(C1207&lt;$O$5, C1207&gt;$P$5), "Outlier", "Okay")</f>
        <v>Okay</v>
      </c>
      <c r="G1207" s="5" t="str">
        <f t="shared" si="54"/>
        <v>Okay</v>
      </c>
      <c r="H1207" s="5" t="str">
        <f t="shared" si="55"/>
        <v>Okay</v>
      </c>
      <c r="I1207" s="5" t="str">
        <f t="shared" si="56"/>
        <v>Okay</v>
      </c>
    </row>
    <row r="1208" spans="1:9" x14ac:dyDescent="0.25">
      <c r="A1208" s="4">
        <v>38</v>
      </c>
      <c r="B1208" s="4">
        <v>9</v>
      </c>
      <c r="C1208" s="4">
        <v>100000</v>
      </c>
      <c r="D1208" s="4" t="str">
        <f>IF(OR(A1208&lt;$O$3, A1208&gt;$P$3), "Outlier", "Okay")</f>
        <v>Okay</v>
      </c>
      <c r="E1208" s="4" t="str">
        <f>IF(OR(B1208&lt;$O$4, B1208&gt;$P$4), "Outlier", "Okay")</f>
        <v>Okay</v>
      </c>
      <c r="F1208" s="4" t="str">
        <f>IF(OR(C1208&lt;$O$5, C1208&gt;$P$5), "Outlier", "Okay")</f>
        <v>Okay</v>
      </c>
      <c r="G1208" s="5" t="str">
        <f t="shared" si="54"/>
        <v>Okay</v>
      </c>
      <c r="H1208" s="5" t="str">
        <f t="shared" si="55"/>
        <v>Okay</v>
      </c>
      <c r="I1208" s="5" t="str">
        <f t="shared" si="56"/>
        <v>Okay</v>
      </c>
    </row>
    <row r="1209" spans="1:9" x14ac:dyDescent="0.25">
      <c r="A1209" s="4">
        <v>44</v>
      </c>
      <c r="B1209" s="4">
        <v>15</v>
      </c>
      <c r="C1209" s="4">
        <v>150000</v>
      </c>
      <c r="D1209" s="4" t="str">
        <f>IF(OR(A1209&lt;$O$3, A1209&gt;$P$3), "Outlier", "Okay")</f>
        <v>Okay</v>
      </c>
      <c r="E1209" s="4" t="str">
        <f>IF(OR(B1209&lt;$O$4, B1209&gt;$P$4), "Outlier", "Okay")</f>
        <v>Okay</v>
      </c>
      <c r="F1209" s="4" t="str">
        <f>IF(OR(C1209&lt;$O$5, C1209&gt;$P$5), "Outlier", "Okay")</f>
        <v>Okay</v>
      </c>
      <c r="G1209" s="5" t="str">
        <f t="shared" si="54"/>
        <v>Okay</v>
      </c>
      <c r="H1209" s="5" t="str">
        <f t="shared" si="55"/>
        <v>Okay</v>
      </c>
      <c r="I1209" s="5" t="str">
        <f t="shared" si="56"/>
        <v>Okay</v>
      </c>
    </row>
    <row r="1210" spans="1:9" x14ac:dyDescent="0.25">
      <c r="A1210" s="4">
        <v>30</v>
      </c>
      <c r="B1210" s="4">
        <v>4</v>
      </c>
      <c r="C1210" s="4">
        <v>55000</v>
      </c>
      <c r="D1210" s="4" t="str">
        <f>IF(OR(A1210&lt;$O$3, A1210&gt;$P$3), "Outlier", "Okay")</f>
        <v>Okay</v>
      </c>
      <c r="E1210" s="4" t="str">
        <f>IF(OR(B1210&lt;$O$4, B1210&gt;$P$4), "Outlier", "Okay")</f>
        <v>Okay</v>
      </c>
      <c r="F1210" s="4" t="str">
        <f>IF(OR(C1210&lt;$O$5, C1210&gt;$P$5), "Outlier", "Okay")</f>
        <v>Okay</v>
      </c>
      <c r="G1210" s="5" t="str">
        <f t="shared" si="54"/>
        <v>Okay</v>
      </c>
      <c r="H1210" s="5" t="str">
        <f t="shared" si="55"/>
        <v>Okay</v>
      </c>
      <c r="I1210" s="5" t="str">
        <f t="shared" si="56"/>
        <v>Okay</v>
      </c>
    </row>
    <row r="1211" spans="1:9" x14ac:dyDescent="0.25">
      <c r="A1211" s="4">
        <v>23</v>
      </c>
      <c r="B1211" s="4">
        <v>1</v>
      </c>
      <c r="C1211" s="4">
        <v>30000</v>
      </c>
      <c r="D1211" s="4" t="str">
        <f>IF(OR(A1211&lt;$O$3, A1211&gt;$P$3), "Outlier", "Okay")</f>
        <v>Okay</v>
      </c>
      <c r="E1211" s="4" t="str">
        <f>IF(OR(B1211&lt;$O$4, B1211&gt;$P$4), "Outlier", "Okay")</f>
        <v>Okay</v>
      </c>
      <c r="F1211" s="4" t="str">
        <f>IF(OR(C1211&lt;$O$5, C1211&gt;$P$5), "Outlier", "Okay")</f>
        <v>Okay</v>
      </c>
      <c r="G1211" s="5" t="str">
        <f t="shared" si="54"/>
        <v>Okay</v>
      </c>
      <c r="H1211" s="5" t="str">
        <f t="shared" si="55"/>
        <v>Okay</v>
      </c>
      <c r="I1211" s="5" t="str">
        <f t="shared" si="56"/>
        <v>Okay</v>
      </c>
    </row>
    <row r="1212" spans="1:9" x14ac:dyDescent="0.25">
      <c r="A1212" s="4">
        <v>28</v>
      </c>
      <c r="B1212" s="4">
        <v>5</v>
      </c>
      <c r="C1212" s="4">
        <v>70000</v>
      </c>
      <c r="D1212" s="4" t="str">
        <f>IF(OR(A1212&lt;$O$3, A1212&gt;$P$3), "Outlier", "Okay")</f>
        <v>Okay</v>
      </c>
      <c r="E1212" s="4" t="str">
        <f>IF(OR(B1212&lt;$O$4, B1212&gt;$P$4), "Outlier", "Okay")</f>
        <v>Okay</v>
      </c>
      <c r="F1212" s="4" t="str">
        <f>IF(OR(C1212&lt;$O$5, C1212&gt;$P$5), "Outlier", "Okay")</f>
        <v>Okay</v>
      </c>
      <c r="G1212" s="5" t="str">
        <f t="shared" si="54"/>
        <v>Okay</v>
      </c>
      <c r="H1212" s="5" t="str">
        <f t="shared" si="55"/>
        <v>Okay</v>
      </c>
      <c r="I1212" s="5" t="str">
        <f t="shared" si="56"/>
        <v>Okay</v>
      </c>
    </row>
    <row r="1213" spans="1:9" x14ac:dyDescent="0.25">
      <c r="A1213" s="4">
        <v>34</v>
      </c>
      <c r="B1213" s="4">
        <v>8</v>
      </c>
      <c r="C1213" s="4">
        <v>90000</v>
      </c>
      <c r="D1213" s="4" t="str">
        <f>IF(OR(A1213&lt;$O$3, A1213&gt;$P$3), "Outlier", "Okay")</f>
        <v>Okay</v>
      </c>
      <c r="E1213" s="4" t="str">
        <f>IF(OR(B1213&lt;$O$4, B1213&gt;$P$4), "Outlier", "Okay")</f>
        <v>Okay</v>
      </c>
      <c r="F1213" s="4" t="str">
        <f>IF(OR(C1213&lt;$O$5, C1213&gt;$P$5), "Outlier", "Okay")</f>
        <v>Okay</v>
      </c>
      <c r="G1213" s="5" t="str">
        <f t="shared" si="54"/>
        <v>Okay</v>
      </c>
      <c r="H1213" s="5" t="str">
        <f t="shared" si="55"/>
        <v>Okay</v>
      </c>
      <c r="I1213" s="5" t="str">
        <f t="shared" si="56"/>
        <v>Okay</v>
      </c>
    </row>
    <row r="1214" spans="1:9" x14ac:dyDescent="0.25">
      <c r="A1214" s="4">
        <v>25</v>
      </c>
      <c r="B1214" s="4">
        <v>2</v>
      </c>
      <c r="C1214" s="4">
        <v>40000</v>
      </c>
      <c r="D1214" s="4" t="str">
        <f>IF(OR(A1214&lt;$O$3, A1214&gt;$P$3), "Outlier", "Okay")</f>
        <v>Okay</v>
      </c>
      <c r="E1214" s="4" t="str">
        <f>IF(OR(B1214&lt;$O$4, B1214&gt;$P$4), "Outlier", "Okay")</f>
        <v>Okay</v>
      </c>
      <c r="F1214" s="4" t="str">
        <f>IF(OR(C1214&lt;$O$5, C1214&gt;$P$5), "Outlier", "Okay")</f>
        <v>Okay</v>
      </c>
      <c r="G1214" s="5" t="str">
        <f t="shared" si="54"/>
        <v>Okay</v>
      </c>
      <c r="H1214" s="5" t="str">
        <f t="shared" si="55"/>
        <v>Okay</v>
      </c>
      <c r="I1214" s="5" t="str">
        <f t="shared" si="56"/>
        <v>Okay</v>
      </c>
    </row>
    <row r="1215" spans="1:9" x14ac:dyDescent="0.25">
      <c r="A1215" s="4">
        <v>41</v>
      </c>
      <c r="B1215" s="4">
        <v>12</v>
      </c>
      <c r="C1215" s="4">
        <v>130000</v>
      </c>
      <c r="D1215" s="4" t="str">
        <f>IF(OR(A1215&lt;$O$3, A1215&gt;$P$3), "Outlier", "Okay")</f>
        <v>Okay</v>
      </c>
      <c r="E1215" s="4" t="str">
        <f>IF(OR(B1215&lt;$O$4, B1215&gt;$P$4), "Outlier", "Okay")</f>
        <v>Okay</v>
      </c>
      <c r="F1215" s="4" t="str">
        <f>IF(OR(C1215&lt;$O$5, C1215&gt;$P$5), "Outlier", "Okay")</f>
        <v>Okay</v>
      </c>
      <c r="G1215" s="5" t="str">
        <f t="shared" si="54"/>
        <v>Okay</v>
      </c>
      <c r="H1215" s="5" t="str">
        <f t="shared" si="55"/>
        <v>Okay</v>
      </c>
      <c r="I1215" s="5" t="str">
        <f t="shared" si="56"/>
        <v>Okay</v>
      </c>
    </row>
    <row r="1216" spans="1:9" x14ac:dyDescent="0.25">
      <c r="A1216" s="4">
        <v>33</v>
      </c>
      <c r="B1216" s="4">
        <v>6</v>
      </c>
      <c r="C1216" s="4">
        <v>75000</v>
      </c>
      <c r="D1216" s="4" t="str">
        <f>IF(OR(A1216&lt;$O$3, A1216&gt;$P$3), "Outlier", "Okay")</f>
        <v>Okay</v>
      </c>
      <c r="E1216" s="4" t="str">
        <f>IF(OR(B1216&lt;$O$4, B1216&gt;$P$4), "Outlier", "Okay")</f>
        <v>Okay</v>
      </c>
      <c r="F1216" s="4" t="str">
        <f>IF(OR(C1216&lt;$O$5, C1216&gt;$P$5), "Outlier", "Okay")</f>
        <v>Okay</v>
      </c>
      <c r="G1216" s="5" t="str">
        <f t="shared" si="54"/>
        <v>Okay</v>
      </c>
      <c r="H1216" s="5" t="str">
        <f t="shared" si="55"/>
        <v>Okay</v>
      </c>
      <c r="I1216" s="5" t="str">
        <f t="shared" si="56"/>
        <v>Okay</v>
      </c>
    </row>
    <row r="1217" spans="1:9" x14ac:dyDescent="0.25">
      <c r="A1217" s="4">
        <v>26</v>
      </c>
      <c r="B1217" s="4">
        <v>2</v>
      </c>
      <c r="C1217" s="4">
        <v>35000</v>
      </c>
      <c r="D1217" s="4" t="str">
        <f>IF(OR(A1217&lt;$O$3, A1217&gt;$P$3), "Outlier", "Okay")</f>
        <v>Okay</v>
      </c>
      <c r="E1217" s="4" t="str">
        <f>IF(OR(B1217&lt;$O$4, B1217&gt;$P$4), "Outlier", "Okay")</f>
        <v>Okay</v>
      </c>
      <c r="F1217" s="4" t="str">
        <f>IF(OR(C1217&lt;$O$5, C1217&gt;$P$5), "Outlier", "Okay")</f>
        <v>Okay</v>
      </c>
      <c r="G1217" s="5" t="str">
        <f t="shared" si="54"/>
        <v>Okay</v>
      </c>
      <c r="H1217" s="5" t="str">
        <f t="shared" si="55"/>
        <v>Okay</v>
      </c>
      <c r="I1217" s="5" t="str">
        <f t="shared" si="56"/>
        <v>Okay</v>
      </c>
    </row>
    <row r="1218" spans="1:9" x14ac:dyDescent="0.25">
      <c r="A1218" s="4">
        <v>37</v>
      </c>
      <c r="B1218" s="4">
        <v>10</v>
      </c>
      <c r="C1218" s="4">
        <v>110000</v>
      </c>
      <c r="D1218" s="4" t="str">
        <f>IF(OR(A1218&lt;$O$3, A1218&gt;$P$3), "Outlier", "Okay")</f>
        <v>Okay</v>
      </c>
      <c r="E1218" s="4" t="str">
        <f>IF(OR(B1218&lt;$O$4, B1218&gt;$P$4), "Outlier", "Okay")</f>
        <v>Okay</v>
      </c>
      <c r="F1218" s="4" t="str">
        <f>IF(OR(C1218&lt;$O$5, C1218&gt;$P$5), "Outlier", "Okay")</f>
        <v>Okay</v>
      </c>
      <c r="G1218" s="5" t="str">
        <f t="shared" ref="G1218:G1281" si="57">IF(B1218&gt;A1218, "Inconsistent", "Okay")</f>
        <v>Okay</v>
      </c>
      <c r="H1218" s="5" t="str">
        <f t="shared" ref="H1218:H1281" si="58">IF(A1218&lt;18, "Inconsistent", "Okay")</f>
        <v>Okay</v>
      </c>
      <c r="I1218" s="5" t="str">
        <f t="shared" ref="I1218:I1281" si="59">IF(B1218&lt;0,"Inconsistent", "Okay")</f>
        <v>Okay</v>
      </c>
    </row>
    <row r="1219" spans="1:9" x14ac:dyDescent="0.25">
      <c r="A1219" s="4">
        <v>29</v>
      </c>
      <c r="B1219" s="4">
        <v>4</v>
      </c>
      <c r="C1219" s="4">
        <v>65000</v>
      </c>
      <c r="D1219" s="4" t="str">
        <f>IF(OR(A1219&lt;$O$3, A1219&gt;$P$3), "Outlier", "Okay")</f>
        <v>Okay</v>
      </c>
      <c r="E1219" s="4" t="str">
        <f>IF(OR(B1219&lt;$O$4, B1219&gt;$P$4), "Outlier", "Okay")</f>
        <v>Okay</v>
      </c>
      <c r="F1219" s="4" t="str">
        <f>IF(OR(C1219&lt;$O$5, C1219&gt;$P$5), "Outlier", "Okay")</f>
        <v>Okay</v>
      </c>
      <c r="G1219" s="5" t="str">
        <f t="shared" si="57"/>
        <v>Okay</v>
      </c>
      <c r="H1219" s="5" t="str">
        <f t="shared" si="58"/>
        <v>Okay</v>
      </c>
      <c r="I1219" s="5" t="str">
        <f t="shared" si="59"/>
        <v>Okay</v>
      </c>
    </row>
    <row r="1220" spans="1:9" x14ac:dyDescent="0.25">
      <c r="A1220" s="4">
        <v>46</v>
      </c>
      <c r="B1220" s="4">
        <v>18</v>
      </c>
      <c r="C1220" s="4">
        <v>180000</v>
      </c>
      <c r="D1220" s="4" t="str">
        <f>IF(OR(A1220&lt;$O$3, A1220&gt;$P$3), "Outlier", "Okay")</f>
        <v>Okay</v>
      </c>
      <c r="E1220" s="4" t="str">
        <f>IF(OR(B1220&lt;$O$4, B1220&gt;$P$4), "Outlier", "Okay")</f>
        <v>Okay</v>
      </c>
      <c r="F1220" s="4" t="str">
        <f>IF(OR(C1220&lt;$O$5, C1220&gt;$P$5), "Outlier", "Okay")</f>
        <v>Okay</v>
      </c>
      <c r="G1220" s="5" t="str">
        <f t="shared" si="57"/>
        <v>Okay</v>
      </c>
      <c r="H1220" s="5" t="str">
        <f t="shared" si="58"/>
        <v>Okay</v>
      </c>
      <c r="I1220" s="5" t="str">
        <f t="shared" si="59"/>
        <v>Okay</v>
      </c>
    </row>
    <row r="1221" spans="1:9" x14ac:dyDescent="0.25">
      <c r="A1221" s="4">
        <v>26</v>
      </c>
      <c r="B1221" s="4">
        <v>1</v>
      </c>
      <c r="C1221" s="4">
        <v>35000</v>
      </c>
      <c r="D1221" s="4" t="str">
        <f>IF(OR(A1221&lt;$O$3, A1221&gt;$P$3), "Outlier", "Okay")</f>
        <v>Okay</v>
      </c>
      <c r="E1221" s="4" t="str">
        <f>IF(OR(B1221&lt;$O$4, B1221&gt;$P$4), "Outlier", "Okay")</f>
        <v>Okay</v>
      </c>
      <c r="F1221" s="4" t="str">
        <f>IF(OR(C1221&lt;$O$5, C1221&gt;$P$5), "Outlier", "Okay")</f>
        <v>Okay</v>
      </c>
      <c r="G1221" s="5" t="str">
        <f t="shared" si="57"/>
        <v>Okay</v>
      </c>
      <c r="H1221" s="5" t="str">
        <f t="shared" si="58"/>
        <v>Okay</v>
      </c>
      <c r="I1221" s="5" t="str">
        <f t="shared" si="59"/>
        <v>Okay</v>
      </c>
    </row>
    <row r="1222" spans="1:9" x14ac:dyDescent="0.25">
      <c r="A1222" s="4">
        <v>39</v>
      </c>
      <c r="B1222" s="4">
        <v>11</v>
      </c>
      <c r="C1222" s="4">
        <v>120000</v>
      </c>
      <c r="D1222" s="4" t="str">
        <f>IF(OR(A1222&lt;$O$3, A1222&gt;$P$3), "Outlier", "Okay")</f>
        <v>Okay</v>
      </c>
      <c r="E1222" s="4" t="str">
        <f>IF(OR(B1222&lt;$O$4, B1222&gt;$P$4), "Outlier", "Okay")</f>
        <v>Okay</v>
      </c>
      <c r="F1222" s="4" t="str">
        <f>IF(OR(C1222&lt;$O$5, C1222&gt;$P$5), "Outlier", "Okay")</f>
        <v>Okay</v>
      </c>
      <c r="G1222" s="5" t="str">
        <f t="shared" si="57"/>
        <v>Okay</v>
      </c>
      <c r="H1222" s="5" t="str">
        <f t="shared" si="58"/>
        <v>Okay</v>
      </c>
      <c r="I1222" s="5" t="str">
        <f t="shared" si="59"/>
        <v>Okay</v>
      </c>
    </row>
    <row r="1223" spans="1:9" x14ac:dyDescent="0.25">
      <c r="A1223" s="4">
        <v>32</v>
      </c>
      <c r="B1223" s="4">
        <v>6</v>
      </c>
      <c r="C1223" s="4">
        <v>75000</v>
      </c>
      <c r="D1223" s="4" t="str">
        <f>IF(OR(A1223&lt;$O$3, A1223&gt;$P$3), "Outlier", "Okay")</f>
        <v>Okay</v>
      </c>
      <c r="E1223" s="4" t="str">
        <f>IF(OR(B1223&lt;$O$4, B1223&gt;$P$4), "Outlier", "Okay")</f>
        <v>Okay</v>
      </c>
      <c r="F1223" s="4" t="str">
        <f>IF(OR(C1223&lt;$O$5, C1223&gt;$P$5), "Outlier", "Okay")</f>
        <v>Okay</v>
      </c>
      <c r="G1223" s="5" t="str">
        <f t="shared" si="57"/>
        <v>Okay</v>
      </c>
      <c r="H1223" s="5" t="str">
        <f t="shared" si="58"/>
        <v>Okay</v>
      </c>
      <c r="I1223" s="5" t="str">
        <f t="shared" si="59"/>
        <v>Okay</v>
      </c>
    </row>
    <row r="1224" spans="1:9" x14ac:dyDescent="0.25">
      <c r="A1224" s="4">
        <v>28</v>
      </c>
      <c r="B1224" s="4">
        <v>1</v>
      </c>
      <c r="C1224" s="4">
        <v>30000</v>
      </c>
      <c r="D1224" s="4" t="str">
        <f>IF(OR(A1224&lt;$O$3, A1224&gt;$P$3), "Outlier", "Okay")</f>
        <v>Okay</v>
      </c>
      <c r="E1224" s="4" t="str">
        <f>IF(OR(B1224&lt;$O$4, B1224&gt;$P$4), "Outlier", "Okay")</f>
        <v>Okay</v>
      </c>
      <c r="F1224" s="4" t="str">
        <f>IF(OR(C1224&lt;$O$5, C1224&gt;$P$5), "Outlier", "Okay")</f>
        <v>Okay</v>
      </c>
      <c r="G1224" s="5" t="str">
        <f t="shared" si="57"/>
        <v>Okay</v>
      </c>
      <c r="H1224" s="5" t="str">
        <f t="shared" si="58"/>
        <v>Okay</v>
      </c>
      <c r="I1224" s="5" t="str">
        <f t="shared" si="59"/>
        <v>Okay</v>
      </c>
    </row>
    <row r="1225" spans="1:9" x14ac:dyDescent="0.25">
      <c r="A1225" s="4">
        <v>43</v>
      </c>
      <c r="B1225" s="4">
        <v>16</v>
      </c>
      <c r="C1225" s="4">
        <v>160000</v>
      </c>
      <c r="D1225" s="4" t="str">
        <f>IF(OR(A1225&lt;$O$3, A1225&gt;$P$3), "Outlier", "Okay")</f>
        <v>Okay</v>
      </c>
      <c r="E1225" s="4" t="str">
        <f>IF(OR(B1225&lt;$O$4, B1225&gt;$P$4), "Outlier", "Okay")</f>
        <v>Okay</v>
      </c>
      <c r="F1225" s="4" t="str">
        <f>IF(OR(C1225&lt;$O$5, C1225&gt;$P$5), "Outlier", "Okay")</f>
        <v>Okay</v>
      </c>
      <c r="G1225" s="5" t="str">
        <f t="shared" si="57"/>
        <v>Okay</v>
      </c>
      <c r="H1225" s="5" t="str">
        <f t="shared" si="58"/>
        <v>Okay</v>
      </c>
      <c r="I1225" s="5" t="str">
        <f t="shared" si="59"/>
        <v>Okay</v>
      </c>
    </row>
    <row r="1226" spans="1:9" x14ac:dyDescent="0.25">
      <c r="A1226" s="4">
        <v>27</v>
      </c>
      <c r="B1226" s="4">
        <v>3</v>
      </c>
      <c r="C1226" s="4">
        <v>60000</v>
      </c>
      <c r="D1226" s="4" t="str">
        <f>IF(OR(A1226&lt;$O$3, A1226&gt;$P$3), "Outlier", "Okay")</f>
        <v>Okay</v>
      </c>
      <c r="E1226" s="4" t="str">
        <f>IF(OR(B1226&lt;$O$4, B1226&gt;$P$4), "Outlier", "Okay")</f>
        <v>Okay</v>
      </c>
      <c r="F1226" s="4" t="str">
        <f>IF(OR(C1226&lt;$O$5, C1226&gt;$P$5), "Outlier", "Okay")</f>
        <v>Okay</v>
      </c>
      <c r="G1226" s="5" t="str">
        <f t="shared" si="57"/>
        <v>Okay</v>
      </c>
      <c r="H1226" s="5" t="str">
        <f t="shared" si="58"/>
        <v>Okay</v>
      </c>
      <c r="I1226" s="5" t="str">
        <f t="shared" si="59"/>
        <v>Okay</v>
      </c>
    </row>
    <row r="1227" spans="1:9" x14ac:dyDescent="0.25">
      <c r="A1227" s="4">
        <v>35</v>
      </c>
      <c r="B1227" s="4">
        <v>8</v>
      </c>
      <c r="C1227" s="4">
        <v>85000</v>
      </c>
      <c r="D1227" s="4" t="str">
        <f>IF(OR(A1227&lt;$O$3, A1227&gt;$P$3), "Outlier", "Okay")</f>
        <v>Okay</v>
      </c>
      <c r="E1227" s="4" t="str">
        <f>IF(OR(B1227&lt;$O$4, B1227&gt;$P$4), "Outlier", "Okay")</f>
        <v>Okay</v>
      </c>
      <c r="F1227" s="4" t="str">
        <f>IF(OR(C1227&lt;$O$5, C1227&gt;$P$5), "Outlier", "Okay")</f>
        <v>Okay</v>
      </c>
      <c r="G1227" s="5" t="str">
        <f t="shared" si="57"/>
        <v>Okay</v>
      </c>
      <c r="H1227" s="5" t="str">
        <f t="shared" si="58"/>
        <v>Okay</v>
      </c>
      <c r="I1227" s="5" t="str">
        <f t="shared" si="59"/>
        <v>Okay</v>
      </c>
    </row>
    <row r="1228" spans="1:9" x14ac:dyDescent="0.25">
      <c r="A1228" s="4">
        <v>30</v>
      </c>
      <c r="B1228" s="4">
        <v>5</v>
      </c>
      <c r="C1228" s="4">
        <v>70000</v>
      </c>
      <c r="D1228" s="4" t="str">
        <f>IF(OR(A1228&lt;$O$3, A1228&gt;$P$3), "Outlier", "Okay")</f>
        <v>Okay</v>
      </c>
      <c r="E1228" s="4" t="str">
        <f>IF(OR(B1228&lt;$O$4, B1228&gt;$P$4), "Outlier", "Okay")</f>
        <v>Okay</v>
      </c>
      <c r="F1228" s="4" t="str">
        <f>IF(OR(C1228&lt;$O$5, C1228&gt;$P$5), "Outlier", "Okay")</f>
        <v>Okay</v>
      </c>
      <c r="G1228" s="5" t="str">
        <f t="shared" si="57"/>
        <v>Okay</v>
      </c>
      <c r="H1228" s="5" t="str">
        <f t="shared" si="58"/>
        <v>Okay</v>
      </c>
      <c r="I1228" s="5" t="str">
        <f t="shared" si="59"/>
        <v>Okay</v>
      </c>
    </row>
    <row r="1229" spans="1:9" x14ac:dyDescent="0.25">
      <c r="A1229" s="4">
        <v>26</v>
      </c>
      <c r="B1229" s="4">
        <v>3</v>
      </c>
      <c r="C1229" s="4">
        <v>50000</v>
      </c>
      <c r="D1229" s="4" t="str">
        <f>IF(OR(A1229&lt;$O$3, A1229&gt;$P$3), "Outlier", "Okay")</f>
        <v>Okay</v>
      </c>
      <c r="E1229" s="4" t="str">
        <f>IF(OR(B1229&lt;$O$4, B1229&gt;$P$4), "Outlier", "Okay")</f>
        <v>Okay</v>
      </c>
      <c r="F1229" s="4" t="str">
        <f>IF(OR(C1229&lt;$O$5, C1229&gt;$P$5), "Outlier", "Okay")</f>
        <v>Okay</v>
      </c>
      <c r="G1229" s="5" t="str">
        <f t="shared" si="57"/>
        <v>Okay</v>
      </c>
      <c r="H1229" s="5" t="str">
        <f t="shared" si="58"/>
        <v>Okay</v>
      </c>
      <c r="I1229" s="5" t="str">
        <f t="shared" si="59"/>
        <v>Okay</v>
      </c>
    </row>
    <row r="1230" spans="1:9" x14ac:dyDescent="0.25">
      <c r="A1230" s="4">
        <v>41</v>
      </c>
      <c r="B1230" s="4">
        <v>13</v>
      </c>
      <c r="C1230" s="4">
        <v>140000</v>
      </c>
      <c r="D1230" s="4" t="str">
        <f>IF(OR(A1230&lt;$O$3, A1230&gt;$P$3), "Outlier", "Okay")</f>
        <v>Okay</v>
      </c>
      <c r="E1230" s="4" t="str">
        <f>IF(OR(B1230&lt;$O$4, B1230&gt;$P$4), "Outlier", "Okay")</f>
        <v>Okay</v>
      </c>
      <c r="F1230" s="4" t="str">
        <f>IF(OR(C1230&lt;$O$5, C1230&gt;$P$5), "Outlier", "Okay")</f>
        <v>Okay</v>
      </c>
      <c r="G1230" s="5" t="str">
        <f t="shared" si="57"/>
        <v>Okay</v>
      </c>
      <c r="H1230" s="5" t="str">
        <f t="shared" si="58"/>
        <v>Okay</v>
      </c>
      <c r="I1230" s="5" t="str">
        <f t="shared" si="59"/>
        <v>Okay</v>
      </c>
    </row>
    <row r="1231" spans="1:9" x14ac:dyDescent="0.25">
      <c r="A1231" s="4">
        <v>24</v>
      </c>
      <c r="B1231" s="4">
        <v>2</v>
      </c>
      <c r="C1231" s="4">
        <v>55000</v>
      </c>
      <c r="D1231" s="4" t="str">
        <f>IF(OR(A1231&lt;$O$3, A1231&gt;$P$3), "Outlier", "Okay")</f>
        <v>Okay</v>
      </c>
      <c r="E1231" s="4" t="str">
        <f>IF(OR(B1231&lt;$O$4, B1231&gt;$P$4), "Outlier", "Okay")</f>
        <v>Okay</v>
      </c>
      <c r="F1231" s="4" t="str">
        <f>IF(OR(C1231&lt;$O$5, C1231&gt;$P$5), "Outlier", "Okay")</f>
        <v>Okay</v>
      </c>
      <c r="G1231" s="5" t="str">
        <f t="shared" si="57"/>
        <v>Okay</v>
      </c>
      <c r="H1231" s="5" t="str">
        <f t="shared" si="58"/>
        <v>Okay</v>
      </c>
      <c r="I1231" s="5" t="str">
        <f t="shared" si="59"/>
        <v>Okay</v>
      </c>
    </row>
    <row r="1232" spans="1:9" x14ac:dyDescent="0.25">
      <c r="A1232" s="4">
        <v>32</v>
      </c>
      <c r="B1232" s="4">
        <v>7</v>
      </c>
      <c r="C1232" s="4">
        <v>90000</v>
      </c>
      <c r="D1232" s="4" t="str">
        <f>IF(OR(A1232&lt;$O$3, A1232&gt;$P$3), "Outlier", "Okay")</f>
        <v>Okay</v>
      </c>
      <c r="E1232" s="4" t="str">
        <f>IF(OR(B1232&lt;$O$4, B1232&gt;$P$4), "Outlier", "Okay")</f>
        <v>Okay</v>
      </c>
      <c r="F1232" s="4" t="str">
        <f>IF(OR(C1232&lt;$O$5, C1232&gt;$P$5), "Outlier", "Okay")</f>
        <v>Okay</v>
      </c>
      <c r="G1232" s="5" t="str">
        <f t="shared" si="57"/>
        <v>Okay</v>
      </c>
      <c r="H1232" s="5" t="str">
        <f t="shared" si="58"/>
        <v>Okay</v>
      </c>
      <c r="I1232" s="5" t="str">
        <f t="shared" si="59"/>
        <v>Okay</v>
      </c>
    </row>
    <row r="1233" spans="1:9" x14ac:dyDescent="0.25">
      <c r="A1233" s="4">
        <v>45</v>
      </c>
      <c r="B1233" s="4">
        <v>16</v>
      </c>
      <c r="C1233" s="4">
        <v>160000</v>
      </c>
      <c r="D1233" s="4" t="str">
        <f>IF(OR(A1233&lt;$O$3, A1233&gt;$P$3), "Outlier", "Okay")</f>
        <v>Okay</v>
      </c>
      <c r="E1233" s="4" t="str">
        <f>IF(OR(B1233&lt;$O$4, B1233&gt;$P$4), "Outlier", "Okay")</f>
        <v>Okay</v>
      </c>
      <c r="F1233" s="4" t="str">
        <f>IF(OR(C1233&lt;$O$5, C1233&gt;$P$5), "Outlier", "Okay")</f>
        <v>Okay</v>
      </c>
      <c r="G1233" s="5" t="str">
        <f t="shared" si="57"/>
        <v>Okay</v>
      </c>
      <c r="H1233" s="5" t="str">
        <f t="shared" si="58"/>
        <v>Okay</v>
      </c>
      <c r="I1233" s="5" t="str">
        <f t="shared" si="59"/>
        <v>Okay</v>
      </c>
    </row>
    <row r="1234" spans="1:9" x14ac:dyDescent="0.25">
      <c r="A1234" s="4">
        <v>28</v>
      </c>
      <c r="B1234" s="4">
        <v>4</v>
      </c>
      <c r="C1234" s="4">
        <v>60000</v>
      </c>
      <c r="D1234" s="4" t="str">
        <f>IF(OR(A1234&lt;$O$3, A1234&gt;$P$3), "Outlier", "Okay")</f>
        <v>Okay</v>
      </c>
      <c r="E1234" s="4" t="str">
        <f>IF(OR(B1234&lt;$O$4, B1234&gt;$P$4), "Outlier", "Okay")</f>
        <v>Okay</v>
      </c>
      <c r="F1234" s="4" t="str">
        <f>IF(OR(C1234&lt;$O$5, C1234&gt;$P$5), "Outlier", "Okay")</f>
        <v>Okay</v>
      </c>
      <c r="G1234" s="5" t="str">
        <f t="shared" si="57"/>
        <v>Okay</v>
      </c>
      <c r="H1234" s="5" t="str">
        <f t="shared" si="58"/>
        <v>Okay</v>
      </c>
      <c r="I1234" s="5" t="str">
        <f t="shared" si="59"/>
        <v>Okay</v>
      </c>
    </row>
    <row r="1235" spans="1:9" x14ac:dyDescent="0.25">
      <c r="A1235" s="4">
        <v>22</v>
      </c>
      <c r="B1235" s="4">
        <v>1</v>
      </c>
      <c r="C1235" s="4">
        <v>25000</v>
      </c>
      <c r="D1235" s="4" t="str">
        <f>IF(OR(A1235&lt;$O$3, A1235&gt;$P$3), "Outlier", "Okay")</f>
        <v>Okay</v>
      </c>
      <c r="E1235" s="4" t="str">
        <f>IF(OR(B1235&lt;$O$4, B1235&gt;$P$4), "Outlier", "Okay")</f>
        <v>Okay</v>
      </c>
      <c r="F1235" s="4" t="str">
        <f>IF(OR(C1235&lt;$O$5, C1235&gt;$P$5), "Outlier", "Okay")</f>
        <v>Okay</v>
      </c>
      <c r="G1235" s="5" t="str">
        <f t="shared" si="57"/>
        <v>Okay</v>
      </c>
      <c r="H1235" s="5" t="str">
        <f t="shared" si="58"/>
        <v>Okay</v>
      </c>
      <c r="I1235" s="5" t="str">
        <f t="shared" si="59"/>
        <v>Okay</v>
      </c>
    </row>
    <row r="1236" spans="1:9" x14ac:dyDescent="0.25">
      <c r="A1236" s="4">
        <v>36</v>
      </c>
      <c r="B1236" s="4">
        <v>8</v>
      </c>
      <c r="C1236" s="4">
        <v>100000</v>
      </c>
      <c r="D1236" s="4" t="str">
        <f>IF(OR(A1236&lt;$O$3, A1236&gt;$P$3), "Outlier", "Okay")</f>
        <v>Okay</v>
      </c>
      <c r="E1236" s="4" t="str">
        <f>IF(OR(B1236&lt;$O$4, B1236&gt;$P$4), "Outlier", "Okay")</f>
        <v>Okay</v>
      </c>
      <c r="F1236" s="4" t="str">
        <f>IF(OR(C1236&lt;$O$5, C1236&gt;$P$5), "Outlier", "Okay")</f>
        <v>Okay</v>
      </c>
      <c r="G1236" s="5" t="str">
        <f t="shared" si="57"/>
        <v>Okay</v>
      </c>
      <c r="H1236" s="5" t="str">
        <f t="shared" si="58"/>
        <v>Okay</v>
      </c>
      <c r="I1236" s="5" t="str">
        <f t="shared" si="59"/>
        <v>Okay</v>
      </c>
    </row>
    <row r="1237" spans="1:9" x14ac:dyDescent="0.25">
      <c r="A1237" s="4">
        <v>27</v>
      </c>
      <c r="B1237" s="4">
        <v>3</v>
      </c>
      <c r="C1237" s="4">
        <v>45000</v>
      </c>
      <c r="D1237" s="4" t="str">
        <f>IF(OR(A1237&lt;$O$3, A1237&gt;$P$3), "Outlier", "Okay")</f>
        <v>Okay</v>
      </c>
      <c r="E1237" s="4" t="str">
        <f>IF(OR(B1237&lt;$O$4, B1237&gt;$P$4), "Outlier", "Okay")</f>
        <v>Okay</v>
      </c>
      <c r="F1237" s="4" t="str">
        <f>IF(OR(C1237&lt;$O$5, C1237&gt;$P$5), "Outlier", "Okay")</f>
        <v>Okay</v>
      </c>
      <c r="G1237" s="5" t="str">
        <f t="shared" si="57"/>
        <v>Okay</v>
      </c>
      <c r="H1237" s="5" t="str">
        <f t="shared" si="58"/>
        <v>Okay</v>
      </c>
      <c r="I1237" s="5" t="str">
        <f t="shared" si="59"/>
        <v>Okay</v>
      </c>
    </row>
    <row r="1238" spans="1:9" x14ac:dyDescent="0.25">
      <c r="A1238" s="4">
        <v>42</v>
      </c>
      <c r="B1238" s="4">
        <v>14</v>
      </c>
      <c r="C1238" s="4">
        <v>140000</v>
      </c>
      <c r="D1238" s="4" t="str">
        <f>IF(OR(A1238&lt;$O$3, A1238&gt;$P$3), "Outlier", "Okay")</f>
        <v>Okay</v>
      </c>
      <c r="E1238" s="4" t="str">
        <f>IF(OR(B1238&lt;$O$4, B1238&gt;$P$4), "Outlier", "Okay")</f>
        <v>Okay</v>
      </c>
      <c r="F1238" s="4" t="str">
        <f>IF(OR(C1238&lt;$O$5, C1238&gt;$P$5), "Outlier", "Okay")</f>
        <v>Okay</v>
      </c>
      <c r="G1238" s="5" t="str">
        <f t="shared" si="57"/>
        <v>Okay</v>
      </c>
      <c r="H1238" s="5" t="str">
        <f t="shared" si="58"/>
        <v>Okay</v>
      </c>
      <c r="I1238" s="5" t="str">
        <f t="shared" si="59"/>
        <v>Okay</v>
      </c>
    </row>
    <row r="1239" spans="1:9" x14ac:dyDescent="0.25">
      <c r="A1239" s="4">
        <v>25</v>
      </c>
      <c r="B1239" s="4">
        <v>2</v>
      </c>
      <c r="C1239" s="4">
        <v>30000</v>
      </c>
      <c r="D1239" s="4" t="str">
        <f>IF(OR(A1239&lt;$O$3, A1239&gt;$P$3), "Outlier", "Okay")</f>
        <v>Okay</v>
      </c>
      <c r="E1239" s="4" t="str">
        <f>IF(OR(B1239&lt;$O$4, B1239&gt;$P$4), "Outlier", "Okay")</f>
        <v>Okay</v>
      </c>
      <c r="F1239" s="4" t="str">
        <f>IF(OR(C1239&lt;$O$5, C1239&gt;$P$5), "Outlier", "Okay")</f>
        <v>Okay</v>
      </c>
      <c r="G1239" s="5" t="str">
        <f t="shared" si="57"/>
        <v>Okay</v>
      </c>
      <c r="H1239" s="5" t="str">
        <f t="shared" si="58"/>
        <v>Okay</v>
      </c>
      <c r="I1239" s="5" t="str">
        <f t="shared" si="59"/>
        <v>Okay</v>
      </c>
    </row>
    <row r="1240" spans="1:9" x14ac:dyDescent="0.25">
      <c r="A1240" s="4">
        <v>39</v>
      </c>
      <c r="B1240" s="4">
        <v>11</v>
      </c>
      <c r="C1240" s="4">
        <v>120000</v>
      </c>
      <c r="D1240" s="4" t="str">
        <f>IF(OR(A1240&lt;$O$3, A1240&gt;$P$3), "Outlier", "Okay")</f>
        <v>Okay</v>
      </c>
      <c r="E1240" s="4" t="str">
        <f>IF(OR(B1240&lt;$O$4, B1240&gt;$P$4), "Outlier", "Okay")</f>
        <v>Okay</v>
      </c>
      <c r="F1240" s="4" t="str">
        <f>IF(OR(C1240&lt;$O$5, C1240&gt;$P$5), "Outlier", "Okay")</f>
        <v>Okay</v>
      </c>
      <c r="G1240" s="5" t="str">
        <f t="shared" si="57"/>
        <v>Okay</v>
      </c>
      <c r="H1240" s="5" t="str">
        <f t="shared" si="58"/>
        <v>Okay</v>
      </c>
      <c r="I1240" s="5" t="str">
        <f t="shared" si="59"/>
        <v>Okay</v>
      </c>
    </row>
    <row r="1241" spans="1:9" x14ac:dyDescent="0.25">
      <c r="A1241" s="4">
        <v>47</v>
      </c>
      <c r="B1241" s="4">
        <v>19</v>
      </c>
      <c r="C1241" s="4">
        <v>190000</v>
      </c>
      <c r="D1241" s="4" t="str">
        <f>IF(OR(A1241&lt;$O$3, A1241&gt;$P$3), "Outlier", "Okay")</f>
        <v>Okay</v>
      </c>
      <c r="E1241" s="4" t="str">
        <f>IF(OR(B1241&lt;$O$4, B1241&gt;$P$4), "Outlier", "Okay")</f>
        <v>Okay</v>
      </c>
      <c r="F1241" s="4" t="str">
        <f>IF(OR(C1241&lt;$O$5, C1241&gt;$P$5), "Outlier", "Okay")</f>
        <v>Okay</v>
      </c>
      <c r="G1241" s="5" t="str">
        <f t="shared" si="57"/>
        <v>Okay</v>
      </c>
      <c r="H1241" s="5" t="str">
        <f t="shared" si="58"/>
        <v>Okay</v>
      </c>
      <c r="I1241" s="5" t="str">
        <f t="shared" si="59"/>
        <v>Okay</v>
      </c>
    </row>
    <row r="1242" spans="1:9" x14ac:dyDescent="0.25">
      <c r="A1242" s="4">
        <v>40</v>
      </c>
      <c r="B1242" s="4">
        <v>12</v>
      </c>
      <c r="C1242" s="4">
        <v>130000</v>
      </c>
      <c r="D1242" s="4" t="str">
        <f>IF(OR(A1242&lt;$O$3, A1242&gt;$P$3), "Outlier", "Okay")</f>
        <v>Okay</v>
      </c>
      <c r="E1242" s="4" t="str">
        <f>IF(OR(B1242&lt;$O$4, B1242&gt;$P$4), "Outlier", "Okay")</f>
        <v>Okay</v>
      </c>
      <c r="F1242" s="4" t="str">
        <f>IF(OR(C1242&lt;$O$5, C1242&gt;$P$5), "Outlier", "Okay")</f>
        <v>Okay</v>
      </c>
      <c r="G1242" s="5" t="str">
        <f t="shared" si="57"/>
        <v>Okay</v>
      </c>
      <c r="H1242" s="5" t="str">
        <f t="shared" si="58"/>
        <v>Okay</v>
      </c>
      <c r="I1242" s="5" t="str">
        <f t="shared" si="59"/>
        <v>Okay</v>
      </c>
    </row>
    <row r="1243" spans="1:9" x14ac:dyDescent="0.25">
      <c r="A1243" s="4">
        <v>33</v>
      </c>
      <c r="B1243" s="4">
        <v>7</v>
      </c>
      <c r="C1243" s="4">
        <v>85000</v>
      </c>
      <c r="D1243" s="4" t="str">
        <f>IF(OR(A1243&lt;$O$3, A1243&gt;$P$3), "Outlier", "Okay")</f>
        <v>Okay</v>
      </c>
      <c r="E1243" s="4" t="str">
        <f>IF(OR(B1243&lt;$O$4, B1243&gt;$P$4), "Outlier", "Okay")</f>
        <v>Okay</v>
      </c>
      <c r="F1243" s="4" t="str">
        <f>IF(OR(C1243&lt;$O$5, C1243&gt;$P$5), "Outlier", "Okay")</f>
        <v>Okay</v>
      </c>
      <c r="G1243" s="5" t="str">
        <f t="shared" si="57"/>
        <v>Okay</v>
      </c>
      <c r="H1243" s="5" t="str">
        <f t="shared" si="58"/>
        <v>Okay</v>
      </c>
      <c r="I1243" s="5" t="str">
        <f t="shared" si="59"/>
        <v>Okay</v>
      </c>
    </row>
    <row r="1244" spans="1:9" x14ac:dyDescent="0.25">
      <c r="A1244" s="4">
        <v>29</v>
      </c>
      <c r="B1244" s="4">
        <v>1</v>
      </c>
      <c r="C1244" s="4">
        <v>25000</v>
      </c>
      <c r="D1244" s="4" t="str">
        <f>IF(OR(A1244&lt;$O$3, A1244&gt;$P$3), "Outlier", "Okay")</f>
        <v>Okay</v>
      </c>
      <c r="E1244" s="4" t="str">
        <f>IF(OR(B1244&lt;$O$4, B1244&gt;$P$4), "Outlier", "Okay")</f>
        <v>Okay</v>
      </c>
      <c r="F1244" s="4" t="str">
        <f>IF(OR(C1244&lt;$O$5, C1244&gt;$P$5), "Outlier", "Okay")</f>
        <v>Okay</v>
      </c>
      <c r="G1244" s="5" t="str">
        <f t="shared" si="57"/>
        <v>Okay</v>
      </c>
      <c r="H1244" s="5" t="str">
        <f t="shared" si="58"/>
        <v>Okay</v>
      </c>
      <c r="I1244" s="5" t="str">
        <f t="shared" si="59"/>
        <v>Okay</v>
      </c>
    </row>
    <row r="1245" spans="1:9" x14ac:dyDescent="0.25">
      <c r="A1245" s="4">
        <v>28</v>
      </c>
      <c r="B1245" s="4">
        <v>3</v>
      </c>
      <c r="C1245" s="4">
        <v>60000</v>
      </c>
      <c r="D1245" s="4" t="str">
        <f>IF(OR(A1245&lt;$O$3, A1245&gt;$P$3), "Outlier", "Okay")</f>
        <v>Okay</v>
      </c>
      <c r="E1245" s="4" t="str">
        <f>IF(OR(B1245&lt;$O$4, B1245&gt;$P$4), "Outlier", "Okay")</f>
        <v>Okay</v>
      </c>
      <c r="F1245" s="4" t="str">
        <f>IF(OR(C1245&lt;$O$5, C1245&gt;$P$5), "Outlier", "Okay")</f>
        <v>Okay</v>
      </c>
      <c r="G1245" s="5" t="str">
        <f t="shared" si="57"/>
        <v>Okay</v>
      </c>
      <c r="H1245" s="5" t="str">
        <f t="shared" si="58"/>
        <v>Okay</v>
      </c>
      <c r="I1245" s="5" t="str">
        <f t="shared" si="59"/>
        <v>Okay</v>
      </c>
    </row>
    <row r="1246" spans="1:9" x14ac:dyDescent="0.25">
      <c r="A1246" s="4">
        <v>36</v>
      </c>
      <c r="B1246" s="4">
        <v>9</v>
      </c>
      <c r="C1246" s="4">
        <v>100000</v>
      </c>
      <c r="D1246" s="4" t="str">
        <f>IF(OR(A1246&lt;$O$3, A1246&gt;$P$3), "Outlier", "Okay")</f>
        <v>Okay</v>
      </c>
      <c r="E1246" s="4" t="str">
        <f>IF(OR(B1246&lt;$O$4, B1246&gt;$P$4), "Outlier", "Okay")</f>
        <v>Okay</v>
      </c>
      <c r="F1246" s="4" t="str">
        <f>IF(OR(C1246&lt;$O$5, C1246&gt;$P$5), "Outlier", "Okay")</f>
        <v>Okay</v>
      </c>
      <c r="G1246" s="5" t="str">
        <f t="shared" si="57"/>
        <v>Okay</v>
      </c>
      <c r="H1246" s="5" t="str">
        <f t="shared" si="58"/>
        <v>Okay</v>
      </c>
      <c r="I1246" s="5" t="str">
        <f t="shared" si="59"/>
        <v>Okay</v>
      </c>
    </row>
    <row r="1247" spans="1:9" x14ac:dyDescent="0.25">
      <c r="A1247" s="4">
        <v>31</v>
      </c>
      <c r="B1247" s="4">
        <v>6</v>
      </c>
      <c r="C1247" s="4">
        <v>75000</v>
      </c>
      <c r="D1247" s="4" t="str">
        <f>IF(OR(A1247&lt;$O$3, A1247&gt;$P$3), "Outlier", "Okay")</f>
        <v>Okay</v>
      </c>
      <c r="E1247" s="4" t="str">
        <f>IF(OR(B1247&lt;$O$4, B1247&gt;$P$4), "Outlier", "Okay")</f>
        <v>Okay</v>
      </c>
      <c r="F1247" s="4" t="str">
        <f>IF(OR(C1247&lt;$O$5, C1247&gt;$P$5), "Outlier", "Okay")</f>
        <v>Okay</v>
      </c>
      <c r="G1247" s="5" t="str">
        <f t="shared" si="57"/>
        <v>Okay</v>
      </c>
      <c r="H1247" s="5" t="str">
        <f t="shared" si="58"/>
        <v>Okay</v>
      </c>
      <c r="I1247" s="5" t="str">
        <f t="shared" si="59"/>
        <v>Okay</v>
      </c>
    </row>
    <row r="1248" spans="1:9" x14ac:dyDescent="0.25">
      <c r="A1248" s="4">
        <v>26</v>
      </c>
      <c r="B1248" s="4">
        <v>2</v>
      </c>
      <c r="C1248" s="4">
        <v>30000</v>
      </c>
      <c r="D1248" s="4" t="str">
        <f>IF(OR(A1248&lt;$O$3, A1248&gt;$P$3), "Outlier", "Okay")</f>
        <v>Okay</v>
      </c>
      <c r="E1248" s="4" t="str">
        <f>IF(OR(B1248&lt;$O$4, B1248&gt;$P$4), "Outlier", "Okay")</f>
        <v>Okay</v>
      </c>
      <c r="F1248" s="4" t="str">
        <f>IF(OR(C1248&lt;$O$5, C1248&gt;$P$5), "Outlier", "Okay")</f>
        <v>Okay</v>
      </c>
      <c r="G1248" s="5" t="str">
        <f t="shared" si="57"/>
        <v>Okay</v>
      </c>
      <c r="H1248" s="5" t="str">
        <f t="shared" si="58"/>
        <v>Okay</v>
      </c>
      <c r="I1248" s="5" t="str">
        <f t="shared" si="59"/>
        <v>Okay</v>
      </c>
    </row>
    <row r="1249" spans="1:9" x14ac:dyDescent="0.25">
      <c r="A1249" s="4">
        <v>31</v>
      </c>
      <c r="B1249" s="4">
        <v>5</v>
      </c>
      <c r="C1249" s="4">
        <v>80000</v>
      </c>
      <c r="D1249" s="4" t="str">
        <f>IF(OR(A1249&lt;$O$3, A1249&gt;$P$3), "Outlier", "Okay")</f>
        <v>Okay</v>
      </c>
      <c r="E1249" s="4" t="str">
        <f>IF(OR(B1249&lt;$O$4, B1249&gt;$P$4), "Outlier", "Okay")</f>
        <v>Okay</v>
      </c>
      <c r="F1249" s="4" t="str">
        <f>IF(OR(C1249&lt;$O$5, C1249&gt;$P$5), "Outlier", "Okay")</f>
        <v>Okay</v>
      </c>
      <c r="G1249" s="5" t="str">
        <f t="shared" si="57"/>
        <v>Okay</v>
      </c>
      <c r="H1249" s="5" t="str">
        <f t="shared" si="58"/>
        <v>Okay</v>
      </c>
      <c r="I1249" s="5" t="str">
        <f t="shared" si="59"/>
        <v>Okay</v>
      </c>
    </row>
    <row r="1250" spans="1:9" x14ac:dyDescent="0.25">
      <c r="A1250" s="4">
        <v>27</v>
      </c>
      <c r="B1250" s="4">
        <v>3</v>
      </c>
      <c r="C1250" s="4">
        <v>60000</v>
      </c>
      <c r="D1250" s="4" t="str">
        <f>IF(OR(A1250&lt;$O$3, A1250&gt;$P$3), "Outlier", "Okay")</f>
        <v>Okay</v>
      </c>
      <c r="E1250" s="4" t="str">
        <f>IF(OR(B1250&lt;$O$4, B1250&gt;$P$4), "Outlier", "Okay")</f>
        <v>Okay</v>
      </c>
      <c r="F1250" s="4" t="str">
        <f>IF(OR(C1250&lt;$O$5, C1250&gt;$P$5), "Outlier", "Okay")</f>
        <v>Okay</v>
      </c>
      <c r="G1250" s="5" t="str">
        <f t="shared" si="57"/>
        <v>Okay</v>
      </c>
      <c r="H1250" s="5" t="str">
        <f t="shared" si="58"/>
        <v>Okay</v>
      </c>
      <c r="I1250" s="5" t="str">
        <f t="shared" si="59"/>
        <v>Okay</v>
      </c>
    </row>
    <row r="1251" spans="1:9" x14ac:dyDescent="0.25">
      <c r="A1251" s="4">
        <v>38</v>
      </c>
      <c r="B1251" s="4">
        <v>12</v>
      </c>
      <c r="C1251" s="4">
        <v>130000</v>
      </c>
      <c r="D1251" s="4" t="str">
        <f>IF(OR(A1251&lt;$O$3, A1251&gt;$P$3), "Outlier", "Okay")</f>
        <v>Okay</v>
      </c>
      <c r="E1251" s="4" t="str">
        <f>IF(OR(B1251&lt;$O$4, B1251&gt;$P$4), "Outlier", "Okay")</f>
        <v>Okay</v>
      </c>
      <c r="F1251" s="4" t="str">
        <f>IF(OR(C1251&lt;$O$5, C1251&gt;$P$5), "Outlier", "Okay")</f>
        <v>Okay</v>
      </c>
      <c r="G1251" s="5" t="str">
        <f t="shared" si="57"/>
        <v>Okay</v>
      </c>
      <c r="H1251" s="5" t="str">
        <f t="shared" si="58"/>
        <v>Okay</v>
      </c>
      <c r="I1251" s="5" t="str">
        <f t="shared" si="59"/>
        <v>Okay</v>
      </c>
    </row>
    <row r="1252" spans="1:9" x14ac:dyDescent="0.25">
      <c r="A1252" s="4">
        <v>29</v>
      </c>
      <c r="B1252" s="4">
        <v>2</v>
      </c>
      <c r="C1252" s="4">
        <v>45000</v>
      </c>
      <c r="D1252" s="4" t="str">
        <f>IF(OR(A1252&lt;$O$3, A1252&gt;$P$3), "Outlier", "Okay")</f>
        <v>Okay</v>
      </c>
      <c r="E1252" s="4" t="str">
        <f>IF(OR(B1252&lt;$O$4, B1252&gt;$P$4), "Outlier", "Okay")</f>
        <v>Okay</v>
      </c>
      <c r="F1252" s="4" t="str">
        <f>IF(OR(C1252&lt;$O$5, C1252&gt;$P$5), "Outlier", "Okay")</f>
        <v>Okay</v>
      </c>
      <c r="G1252" s="5" t="str">
        <f t="shared" si="57"/>
        <v>Okay</v>
      </c>
      <c r="H1252" s="5" t="str">
        <f t="shared" si="58"/>
        <v>Okay</v>
      </c>
      <c r="I1252" s="5" t="str">
        <f t="shared" si="59"/>
        <v>Okay</v>
      </c>
    </row>
    <row r="1253" spans="1:9" x14ac:dyDescent="0.25">
      <c r="A1253" s="4">
        <v>23</v>
      </c>
      <c r="B1253" s="4">
        <v>1</v>
      </c>
      <c r="C1253" s="4">
        <v>25000</v>
      </c>
      <c r="D1253" s="4" t="str">
        <f>IF(OR(A1253&lt;$O$3, A1253&gt;$P$3), "Outlier", "Okay")</f>
        <v>Okay</v>
      </c>
      <c r="E1253" s="4" t="str">
        <f>IF(OR(B1253&lt;$O$4, B1253&gt;$P$4), "Outlier", "Okay")</f>
        <v>Okay</v>
      </c>
      <c r="F1253" s="4" t="str">
        <f>IF(OR(C1253&lt;$O$5, C1253&gt;$P$5), "Outlier", "Okay")</f>
        <v>Okay</v>
      </c>
      <c r="G1253" s="5" t="str">
        <f t="shared" si="57"/>
        <v>Okay</v>
      </c>
      <c r="H1253" s="5" t="str">
        <f t="shared" si="58"/>
        <v>Okay</v>
      </c>
      <c r="I1253" s="5" t="str">
        <f t="shared" si="59"/>
        <v>Okay</v>
      </c>
    </row>
    <row r="1254" spans="1:9" x14ac:dyDescent="0.25">
      <c r="A1254" s="4">
        <v>32</v>
      </c>
      <c r="B1254" s="4">
        <v>7</v>
      </c>
      <c r="C1254" s="4">
        <v>90000</v>
      </c>
      <c r="D1254" s="4" t="str">
        <f>IF(OR(A1254&lt;$O$3, A1254&gt;$P$3), "Outlier", "Okay")</f>
        <v>Okay</v>
      </c>
      <c r="E1254" s="4" t="str">
        <f>IF(OR(B1254&lt;$O$4, B1254&gt;$P$4), "Outlier", "Okay")</f>
        <v>Okay</v>
      </c>
      <c r="F1254" s="4" t="str">
        <f>IF(OR(C1254&lt;$O$5, C1254&gt;$P$5), "Outlier", "Okay")</f>
        <v>Okay</v>
      </c>
      <c r="G1254" s="5" t="str">
        <f t="shared" si="57"/>
        <v>Okay</v>
      </c>
      <c r="H1254" s="5" t="str">
        <f t="shared" si="58"/>
        <v>Okay</v>
      </c>
      <c r="I1254" s="5" t="str">
        <f t="shared" si="59"/>
        <v>Okay</v>
      </c>
    </row>
    <row r="1255" spans="1:9" x14ac:dyDescent="0.25">
      <c r="A1255" s="4">
        <v>44</v>
      </c>
      <c r="B1255" s="4">
        <v>18</v>
      </c>
      <c r="C1255" s="4">
        <v>170000</v>
      </c>
      <c r="D1255" s="4" t="str">
        <f>IF(OR(A1255&lt;$O$3, A1255&gt;$P$3), "Outlier", "Okay")</f>
        <v>Okay</v>
      </c>
      <c r="E1255" s="4" t="str">
        <f>IF(OR(B1255&lt;$O$4, B1255&gt;$P$4), "Outlier", "Okay")</f>
        <v>Okay</v>
      </c>
      <c r="F1255" s="4" t="str">
        <f>IF(OR(C1255&lt;$O$5, C1255&gt;$P$5), "Outlier", "Okay")</f>
        <v>Okay</v>
      </c>
      <c r="G1255" s="5" t="str">
        <f t="shared" si="57"/>
        <v>Okay</v>
      </c>
      <c r="H1255" s="5" t="str">
        <f t="shared" si="58"/>
        <v>Okay</v>
      </c>
      <c r="I1255" s="5" t="str">
        <f t="shared" si="59"/>
        <v>Okay</v>
      </c>
    </row>
    <row r="1256" spans="1:9" x14ac:dyDescent="0.25">
      <c r="A1256" s="4">
        <v>26</v>
      </c>
      <c r="B1256" s="4">
        <v>2</v>
      </c>
      <c r="C1256" s="4">
        <v>40000</v>
      </c>
      <c r="D1256" s="4" t="str">
        <f>IF(OR(A1256&lt;$O$3, A1256&gt;$P$3), "Outlier", "Okay")</f>
        <v>Okay</v>
      </c>
      <c r="E1256" s="4" t="str">
        <f>IF(OR(B1256&lt;$O$4, B1256&gt;$P$4), "Outlier", "Okay")</f>
        <v>Okay</v>
      </c>
      <c r="F1256" s="4" t="str">
        <f>IF(OR(C1256&lt;$O$5, C1256&gt;$P$5), "Outlier", "Okay")</f>
        <v>Okay</v>
      </c>
      <c r="G1256" s="5" t="str">
        <f t="shared" si="57"/>
        <v>Okay</v>
      </c>
      <c r="H1256" s="5" t="str">
        <f t="shared" si="58"/>
        <v>Okay</v>
      </c>
      <c r="I1256" s="5" t="str">
        <f t="shared" si="59"/>
        <v>Okay</v>
      </c>
    </row>
    <row r="1257" spans="1:9" x14ac:dyDescent="0.25">
      <c r="A1257" s="4">
        <v>40</v>
      </c>
      <c r="B1257" s="4">
        <v>15</v>
      </c>
      <c r="C1257" s="4">
        <v>150000</v>
      </c>
      <c r="D1257" s="4" t="str">
        <f>IF(OR(A1257&lt;$O$3, A1257&gt;$P$3), "Outlier", "Okay")</f>
        <v>Okay</v>
      </c>
      <c r="E1257" s="4" t="str">
        <f>IF(OR(B1257&lt;$O$4, B1257&gt;$P$4), "Outlier", "Okay")</f>
        <v>Okay</v>
      </c>
      <c r="F1257" s="4" t="str">
        <f>IF(OR(C1257&lt;$O$5, C1257&gt;$P$5), "Outlier", "Okay")</f>
        <v>Okay</v>
      </c>
      <c r="G1257" s="5" t="str">
        <f t="shared" si="57"/>
        <v>Okay</v>
      </c>
      <c r="H1257" s="5" t="str">
        <f t="shared" si="58"/>
        <v>Okay</v>
      </c>
      <c r="I1257" s="5" t="str">
        <f t="shared" si="59"/>
        <v>Okay</v>
      </c>
    </row>
    <row r="1258" spans="1:9" x14ac:dyDescent="0.25">
      <c r="A1258" s="4">
        <v>33</v>
      </c>
      <c r="B1258" s="4">
        <v>8</v>
      </c>
      <c r="C1258" s="4">
        <v>95000</v>
      </c>
      <c r="D1258" s="4" t="str">
        <f>IF(OR(A1258&lt;$O$3, A1258&gt;$P$3), "Outlier", "Okay")</f>
        <v>Okay</v>
      </c>
      <c r="E1258" s="4" t="str">
        <f>IF(OR(B1258&lt;$O$4, B1258&gt;$P$4), "Outlier", "Okay")</f>
        <v>Okay</v>
      </c>
      <c r="F1258" s="4" t="str">
        <f>IF(OR(C1258&lt;$O$5, C1258&gt;$P$5), "Outlier", "Okay")</f>
        <v>Okay</v>
      </c>
      <c r="G1258" s="5" t="str">
        <f t="shared" si="57"/>
        <v>Okay</v>
      </c>
      <c r="H1258" s="5" t="str">
        <f t="shared" si="58"/>
        <v>Okay</v>
      </c>
      <c r="I1258" s="5" t="str">
        <f t="shared" si="59"/>
        <v>Okay</v>
      </c>
    </row>
    <row r="1259" spans="1:9" x14ac:dyDescent="0.25">
      <c r="A1259" s="4">
        <v>24</v>
      </c>
      <c r="B1259" s="4">
        <v>1</v>
      </c>
      <c r="C1259" s="4">
        <v>25000</v>
      </c>
      <c r="D1259" s="4" t="str">
        <f>IF(OR(A1259&lt;$O$3, A1259&gt;$P$3), "Outlier", "Okay")</f>
        <v>Okay</v>
      </c>
      <c r="E1259" s="4" t="str">
        <f>IF(OR(B1259&lt;$O$4, B1259&gt;$P$4), "Outlier", "Okay")</f>
        <v>Okay</v>
      </c>
      <c r="F1259" s="4" t="str">
        <f>IF(OR(C1259&lt;$O$5, C1259&gt;$P$5), "Outlier", "Okay")</f>
        <v>Okay</v>
      </c>
      <c r="G1259" s="5" t="str">
        <f t="shared" si="57"/>
        <v>Okay</v>
      </c>
      <c r="H1259" s="5" t="str">
        <f t="shared" si="58"/>
        <v>Okay</v>
      </c>
      <c r="I1259" s="5" t="str">
        <f t="shared" si="59"/>
        <v>Okay</v>
      </c>
    </row>
    <row r="1260" spans="1:9" x14ac:dyDescent="0.25">
      <c r="A1260" s="4">
        <v>35</v>
      </c>
      <c r="B1260" s="4">
        <v>10</v>
      </c>
      <c r="C1260" s="4">
        <v>110000</v>
      </c>
      <c r="D1260" s="4" t="str">
        <f>IF(OR(A1260&lt;$O$3, A1260&gt;$P$3), "Outlier", "Okay")</f>
        <v>Okay</v>
      </c>
      <c r="E1260" s="4" t="str">
        <f>IF(OR(B1260&lt;$O$4, B1260&gt;$P$4), "Outlier", "Okay")</f>
        <v>Okay</v>
      </c>
      <c r="F1260" s="4" t="str">
        <f>IF(OR(C1260&lt;$O$5, C1260&gt;$P$5), "Outlier", "Okay")</f>
        <v>Okay</v>
      </c>
      <c r="G1260" s="5" t="str">
        <f t="shared" si="57"/>
        <v>Okay</v>
      </c>
      <c r="H1260" s="5" t="str">
        <f t="shared" si="58"/>
        <v>Okay</v>
      </c>
      <c r="I1260" s="5" t="str">
        <f t="shared" si="59"/>
        <v>Okay</v>
      </c>
    </row>
    <row r="1261" spans="1:9" x14ac:dyDescent="0.25">
      <c r="A1261" s="4">
        <v>29</v>
      </c>
      <c r="B1261" s="4">
        <v>4</v>
      </c>
      <c r="C1261" s="4">
        <v>70000</v>
      </c>
      <c r="D1261" s="4" t="str">
        <f>IF(OR(A1261&lt;$O$3, A1261&gt;$P$3), "Outlier", "Okay")</f>
        <v>Okay</v>
      </c>
      <c r="E1261" s="4" t="str">
        <f>IF(OR(B1261&lt;$O$4, B1261&gt;$P$4), "Outlier", "Okay")</f>
        <v>Okay</v>
      </c>
      <c r="F1261" s="4" t="str">
        <f>IF(OR(C1261&lt;$O$5, C1261&gt;$P$5), "Outlier", "Okay")</f>
        <v>Okay</v>
      </c>
      <c r="G1261" s="5" t="str">
        <f t="shared" si="57"/>
        <v>Okay</v>
      </c>
      <c r="H1261" s="5" t="str">
        <f t="shared" si="58"/>
        <v>Okay</v>
      </c>
      <c r="I1261" s="5" t="str">
        <f t="shared" si="59"/>
        <v>Okay</v>
      </c>
    </row>
    <row r="1262" spans="1:9" x14ac:dyDescent="0.25">
      <c r="A1262" s="4">
        <v>49</v>
      </c>
      <c r="B1262" s="4">
        <v>22</v>
      </c>
      <c r="C1262" s="4">
        <v>220000</v>
      </c>
      <c r="D1262" s="4" t="str">
        <f>IF(OR(A1262&lt;$O$3, A1262&gt;$P$3), "Outlier", "Okay")</f>
        <v>Okay</v>
      </c>
      <c r="E1262" s="4" t="str">
        <f>IF(OR(B1262&lt;$O$4, B1262&gt;$P$4), "Outlier", "Okay")</f>
        <v>Okay</v>
      </c>
      <c r="F1262" s="4" t="str">
        <f>IF(OR(C1262&lt;$O$5, C1262&gt;$P$5), "Outlier", "Okay")</f>
        <v>Okay</v>
      </c>
      <c r="G1262" s="5" t="str">
        <f t="shared" si="57"/>
        <v>Okay</v>
      </c>
      <c r="H1262" s="5" t="str">
        <f t="shared" si="58"/>
        <v>Okay</v>
      </c>
      <c r="I1262" s="5" t="str">
        <f t="shared" si="59"/>
        <v>Okay</v>
      </c>
    </row>
    <row r="1263" spans="1:9" x14ac:dyDescent="0.25">
      <c r="A1263" s="4">
        <v>26</v>
      </c>
      <c r="B1263" s="4">
        <v>2</v>
      </c>
      <c r="C1263" s="4">
        <v>35000</v>
      </c>
      <c r="D1263" s="4" t="str">
        <f>IF(OR(A1263&lt;$O$3, A1263&gt;$P$3), "Outlier", "Okay")</f>
        <v>Okay</v>
      </c>
      <c r="E1263" s="4" t="str">
        <f>IF(OR(B1263&lt;$O$4, B1263&gt;$P$4), "Outlier", "Okay")</f>
        <v>Okay</v>
      </c>
      <c r="F1263" s="4" t="str">
        <f>IF(OR(C1263&lt;$O$5, C1263&gt;$P$5), "Outlier", "Okay")</f>
        <v>Okay</v>
      </c>
      <c r="G1263" s="5" t="str">
        <f t="shared" si="57"/>
        <v>Okay</v>
      </c>
      <c r="H1263" s="5" t="str">
        <f t="shared" si="58"/>
        <v>Okay</v>
      </c>
      <c r="I1263" s="5" t="str">
        <f t="shared" si="59"/>
        <v>Okay</v>
      </c>
    </row>
    <row r="1264" spans="1:9" x14ac:dyDescent="0.25">
      <c r="A1264" s="4">
        <v>41</v>
      </c>
      <c r="B1264" s="4">
        <v>13</v>
      </c>
      <c r="C1264" s="4">
        <v>140000</v>
      </c>
      <c r="D1264" s="4" t="str">
        <f>IF(OR(A1264&lt;$O$3, A1264&gt;$P$3), "Outlier", "Okay")</f>
        <v>Okay</v>
      </c>
      <c r="E1264" s="4" t="str">
        <f>IF(OR(B1264&lt;$O$4, B1264&gt;$P$4), "Outlier", "Okay")</f>
        <v>Okay</v>
      </c>
      <c r="F1264" s="4" t="str">
        <f>IF(OR(C1264&lt;$O$5, C1264&gt;$P$5), "Outlier", "Okay")</f>
        <v>Okay</v>
      </c>
      <c r="G1264" s="5" t="str">
        <f t="shared" si="57"/>
        <v>Okay</v>
      </c>
      <c r="H1264" s="5" t="str">
        <f t="shared" si="58"/>
        <v>Okay</v>
      </c>
      <c r="I1264" s="5" t="str">
        <f t="shared" si="59"/>
        <v>Okay</v>
      </c>
    </row>
    <row r="1265" spans="1:9" x14ac:dyDescent="0.25">
      <c r="A1265" s="4">
        <v>36</v>
      </c>
      <c r="B1265" s="4">
        <v>9</v>
      </c>
      <c r="C1265" s="4">
        <v>110000</v>
      </c>
      <c r="D1265" s="4" t="str">
        <f>IF(OR(A1265&lt;$O$3, A1265&gt;$P$3), "Outlier", "Okay")</f>
        <v>Okay</v>
      </c>
      <c r="E1265" s="4" t="str">
        <f>IF(OR(B1265&lt;$O$4, B1265&gt;$P$4), "Outlier", "Okay")</f>
        <v>Okay</v>
      </c>
      <c r="F1265" s="4" t="str">
        <f>IF(OR(C1265&lt;$O$5, C1265&gt;$P$5), "Outlier", "Okay")</f>
        <v>Okay</v>
      </c>
      <c r="G1265" s="5" t="str">
        <f t="shared" si="57"/>
        <v>Okay</v>
      </c>
      <c r="H1265" s="5" t="str">
        <f t="shared" si="58"/>
        <v>Okay</v>
      </c>
      <c r="I1265" s="5" t="str">
        <f t="shared" si="59"/>
        <v>Okay</v>
      </c>
    </row>
    <row r="1266" spans="1:9" x14ac:dyDescent="0.25">
      <c r="A1266" s="4">
        <v>28</v>
      </c>
      <c r="B1266" s="4">
        <v>1</v>
      </c>
      <c r="C1266" s="4">
        <v>25000</v>
      </c>
      <c r="D1266" s="4" t="str">
        <f>IF(OR(A1266&lt;$O$3, A1266&gt;$P$3), "Outlier", "Okay")</f>
        <v>Okay</v>
      </c>
      <c r="E1266" s="4" t="str">
        <f>IF(OR(B1266&lt;$O$4, B1266&gt;$P$4), "Outlier", "Okay")</f>
        <v>Okay</v>
      </c>
      <c r="F1266" s="4" t="str">
        <f>IF(OR(C1266&lt;$O$5, C1266&gt;$P$5), "Outlier", "Okay")</f>
        <v>Okay</v>
      </c>
      <c r="G1266" s="5" t="str">
        <f t="shared" si="57"/>
        <v>Okay</v>
      </c>
      <c r="H1266" s="5" t="str">
        <f t="shared" si="58"/>
        <v>Okay</v>
      </c>
      <c r="I1266" s="5" t="str">
        <f t="shared" si="59"/>
        <v>Okay</v>
      </c>
    </row>
    <row r="1267" spans="1:9" x14ac:dyDescent="0.25">
      <c r="A1267" s="4">
        <v>29</v>
      </c>
      <c r="B1267" s="4">
        <v>5</v>
      </c>
      <c r="C1267" s="4">
        <v>80000</v>
      </c>
      <c r="D1267" s="4" t="str">
        <f>IF(OR(A1267&lt;$O$3, A1267&gt;$P$3), "Outlier", "Okay")</f>
        <v>Okay</v>
      </c>
      <c r="E1267" s="4" t="str">
        <f>IF(OR(B1267&lt;$O$4, B1267&gt;$P$4), "Outlier", "Okay")</f>
        <v>Okay</v>
      </c>
      <c r="F1267" s="4" t="str">
        <f>IF(OR(C1267&lt;$O$5, C1267&gt;$P$5), "Outlier", "Okay")</f>
        <v>Okay</v>
      </c>
      <c r="G1267" s="5" t="str">
        <f t="shared" si="57"/>
        <v>Okay</v>
      </c>
      <c r="H1267" s="5" t="str">
        <f t="shared" si="58"/>
        <v>Okay</v>
      </c>
      <c r="I1267" s="5" t="str">
        <f t="shared" si="59"/>
        <v>Okay</v>
      </c>
    </row>
    <row r="1268" spans="1:9" x14ac:dyDescent="0.25">
      <c r="A1268" s="4">
        <v>39</v>
      </c>
      <c r="B1268" s="4">
        <v>11</v>
      </c>
      <c r="C1268" s="4">
        <v>120000</v>
      </c>
      <c r="D1268" s="4" t="str">
        <f>IF(OR(A1268&lt;$O$3, A1268&gt;$P$3), "Outlier", "Okay")</f>
        <v>Okay</v>
      </c>
      <c r="E1268" s="4" t="str">
        <f>IF(OR(B1268&lt;$O$4, B1268&gt;$P$4), "Outlier", "Okay")</f>
        <v>Okay</v>
      </c>
      <c r="F1268" s="4" t="str">
        <f>IF(OR(C1268&lt;$O$5, C1268&gt;$P$5), "Outlier", "Okay")</f>
        <v>Okay</v>
      </c>
      <c r="G1268" s="5" t="str">
        <f t="shared" si="57"/>
        <v>Okay</v>
      </c>
      <c r="H1268" s="5" t="str">
        <f t="shared" si="58"/>
        <v>Okay</v>
      </c>
      <c r="I1268" s="5" t="str">
        <f t="shared" si="59"/>
        <v>Okay</v>
      </c>
    </row>
    <row r="1269" spans="1:9" x14ac:dyDescent="0.25">
      <c r="A1269" s="4">
        <v>32</v>
      </c>
      <c r="B1269" s="4">
        <v>6</v>
      </c>
      <c r="C1269" s="4">
        <v>90000</v>
      </c>
      <c r="D1269" s="4" t="str">
        <f>IF(OR(A1269&lt;$O$3, A1269&gt;$P$3), "Outlier", "Okay")</f>
        <v>Okay</v>
      </c>
      <c r="E1269" s="4" t="str">
        <f>IF(OR(B1269&lt;$O$4, B1269&gt;$P$4), "Outlier", "Okay")</f>
        <v>Okay</v>
      </c>
      <c r="F1269" s="4" t="str">
        <f>IF(OR(C1269&lt;$O$5, C1269&gt;$P$5), "Outlier", "Okay")</f>
        <v>Okay</v>
      </c>
      <c r="G1269" s="5" t="str">
        <f t="shared" si="57"/>
        <v>Okay</v>
      </c>
      <c r="H1269" s="5" t="str">
        <f t="shared" si="58"/>
        <v>Okay</v>
      </c>
      <c r="I1269" s="5" t="str">
        <f t="shared" si="59"/>
        <v>Okay</v>
      </c>
    </row>
    <row r="1270" spans="1:9" x14ac:dyDescent="0.25">
      <c r="A1270" s="4">
        <v>28</v>
      </c>
      <c r="B1270" s="4">
        <v>2</v>
      </c>
      <c r="C1270" s="4">
        <v>45000</v>
      </c>
      <c r="D1270" s="4" t="str">
        <f>IF(OR(A1270&lt;$O$3, A1270&gt;$P$3), "Outlier", "Okay")</f>
        <v>Okay</v>
      </c>
      <c r="E1270" s="4" t="str">
        <f>IF(OR(B1270&lt;$O$4, B1270&gt;$P$4), "Outlier", "Okay")</f>
        <v>Okay</v>
      </c>
      <c r="F1270" s="4" t="str">
        <f>IF(OR(C1270&lt;$O$5, C1270&gt;$P$5), "Outlier", "Okay")</f>
        <v>Okay</v>
      </c>
      <c r="G1270" s="5" t="str">
        <f t="shared" si="57"/>
        <v>Okay</v>
      </c>
      <c r="H1270" s="5" t="str">
        <f t="shared" si="58"/>
        <v>Okay</v>
      </c>
      <c r="I1270" s="5" t="str">
        <f t="shared" si="59"/>
        <v>Okay</v>
      </c>
    </row>
    <row r="1271" spans="1:9" x14ac:dyDescent="0.25">
      <c r="A1271" s="4">
        <v>34</v>
      </c>
      <c r="B1271" s="4">
        <v>6</v>
      </c>
      <c r="C1271" s="4">
        <v>85000</v>
      </c>
      <c r="D1271" s="4" t="str">
        <f>IF(OR(A1271&lt;$O$3, A1271&gt;$P$3), "Outlier", "Okay")</f>
        <v>Okay</v>
      </c>
      <c r="E1271" s="4" t="str">
        <f>IF(OR(B1271&lt;$O$4, B1271&gt;$P$4), "Outlier", "Okay")</f>
        <v>Okay</v>
      </c>
      <c r="F1271" s="4" t="str">
        <f>IF(OR(C1271&lt;$O$5, C1271&gt;$P$5), "Outlier", "Okay")</f>
        <v>Okay</v>
      </c>
      <c r="G1271" s="5" t="str">
        <f t="shared" si="57"/>
        <v>Okay</v>
      </c>
      <c r="H1271" s="5" t="str">
        <f t="shared" si="58"/>
        <v>Okay</v>
      </c>
      <c r="I1271" s="5" t="str">
        <f t="shared" si="59"/>
        <v>Okay</v>
      </c>
    </row>
    <row r="1272" spans="1:9" x14ac:dyDescent="0.25">
      <c r="A1272" s="4">
        <v>31</v>
      </c>
      <c r="B1272" s="4">
        <v>4</v>
      </c>
      <c r="C1272" s="4">
        <v>62000</v>
      </c>
      <c r="D1272" s="4" t="str">
        <f>IF(OR(A1272&lt;$O$3, A1272&gt;$P$3), "Outlier", "Okay")</f>
        <v>Okay</v>
      </c>
      <c r="E1272" s="4" t="str">
        <f>IF(OR(B1272&lt;$O$4, B1272&gt;$P$4), "Outlier", "Okay")</f>
        <v>Okay</v>
      </c>
      <c r="F1272" s="4" t="str">
        <f>IF(OR(C1272&lt;$O$5, C1272&gt;$P$5), "Outlier", "Okay")</f>
        <v>Okay</v>
      </c>
      <c r="G1272" s="5" t="str">
        <f t="shared" si="57"/>
        <v>Okay</v>
      </c>
      <c r="H1272" s="5" t="str">
        <f t="shared" si="58"/>
        <v>Okay</v>
      </c>
      <c r="I1272" s="5" t="str">
        <f t="shared" si="59"/>
        <v>Okay</v>
      </c>
    </row>
    <row r="1273" spans="1:9" x14ac:dyDescent="0.25">
      <c r="A1273" s="4">
        <v>41</v>
      </c>
      <c r="B1273" s="4">
        <v>13</v>
      </c>
      <c r="C1273" s="4">
        <v>138000</v>
      </c>
      <c r="D1273" s="4" t="str">
        <f>IF(OR(A1273&lt;$O$3, A1273&gt;$P$3), "Outlier", "Okay")</f>
        <v>Okay</v>
      </c>
      <c r="E1273" s="4" t="str">
        <f>IF(OR(B1273&lt;$O$4, B1273&gt;$P$4), "Outlier", "Okay")</f>
        <v>Okay</v>
      </c>
      <c r="F1273" s="4" t="str">
        <f>IF(OR(C1273&lt;$O$5, C1273&gt;$P$5), "Outlier", "Okay")</f>
        <v>Okay</v>
      </c>
      <c r="G1273" s="5" t="str">
        <f t="shared" si="57"/>
        <v>Okay</v>
      </c>
      <c r="H1273" s="5" t="str">
        <f t="shared" si="58"/>
        <v>Okay</v>
      </c>
      <c r="I1273" s="5" t="str">
        <f t="shared" si="59"/>
        <v>Okay</v>
      </c>
    </row>
    <row r="1274" spans="1:9" x14ac:dyDescent="0.25">
      <c r="A1274" s="4">
        <v>27</v>
      </c>
      <c r="B1274" s="4">
        <v>2</v>
      </c>
      <c r="C1274" s="4">
        <v>47000</v>
      </c>
      <c r="D1274" s="4" t="str">
        <f>IF(OR(A1274&lt;$O$3, A1274&gt;$P$3), "Outlier", "Okay")</f>
        <v>Okay</v>
      </c>
      <c r="E1274" s="4" t="str">
        <f>IF(OR(B1274&lt;$O$4, B1274&gt;$P$4), "Outlier", "Okay")</f>
        <v>Okay</v>
      </c>
      <c r="F1274" s="4" t="str">
        <f>IF(OR(C1274&lt;$O$5, C1274&gt;$P$5), "Outlier", "Okay")</f>
        <v>Okay</v>
      </c>
      <c r="G1274" s="5" t="str">
        <f t="shared" si="57"/>
        <v>Okay</v>
      </c>
      <c r="H1274" s="5" t="str">
        <f t="shared" si="58"/>
        <v>Okay</v>
      </c>
      <c r="I1274" s="5" t="str">
        <f t="shared" si="59"/>
        <v>Okay</v>
      </c>
    </row>
    <row r="1275" spans="1:9" x14ac:dyDescent="0.25">
      <c r="A1275" s="4">
        <v>25</v>
      </c>
      <c r="B1275" s="4">
        <v>1</v>
      </c>
      <c r="C1275" s="4">
        <v>26000</v>
      </c>
      <c r="D1275" s="4" t="str">
        <f>IF(OR(A1275&lt;$O$3, A1275&gt;$P$3), "Outlier", "Okay")</f>
        <v>Okay</v>
      </c>
      <c r="E1275" s="4" t="str">
        <f>IF(OR(B1275&lt;$O$4, B1275&gt;$P$4), "Outlier", "Okay")</f>
        <v>Okay</v>
      </c>
      <c r="F1275" s="4" t="str">
        <f>IF(OR(C1275&lt;$O$5, C1275&gt;$P$5), "Outlier", "Okay")</f>
        <v>Okay</v>
      </c>
      <c r="G1275" s="5" t="str">
        <f t="shared" si="57"/>
        <v>Okay</v>
      </c>
      <c r="H1275" s="5" t="str">
        <f t="shared" si="58"/>
        <v>Okay</v>
      </c>
      <c r="I1275" s="5" t="str">
        <f t="shared" si="59"/>
        <v>Okay</v>
      </c>
    </row>
    <row r="1276" spans="1:9" x14ac:dyDescent="0.25">
      <c r="A1276" s="4">
        <v>33</v>
      </c>
      <c r="B1276" s="4">
        <v>8</v>
      </c>
      <c r="C1276" s="4">
        <v>95000</v>
      </c>
      <c r="D1276" s="4" t="str">
        <f>IF(OR(A1276&lt;$O$3, A1276&gt;$P$3), "Outlier", "Okay")</f>
        <v>Okay</v>
      </c>
      <c r="E1276" s="4" t="str">
        <f>IF(OR(B1276&lt;$O$4, B1276&gt;$P$4), "Outlier", "Okay")</f>
        <v>Okay</v>
      </c>
      <c r="F1276" s="4" t="str">
        <f>IF(OR(C1276&lt;$O$5, C1276&gt;$P$5), "Outlier", "Okay")</f>
        <v>Okay</v>
      </c>
      <c r="G1276" s="5" t="str">
        <f t="shared" si="57"/>
        <v>Okay</v>
      </c>
      <c r="H1276" s="5" t="str">
        <f t="shared" si="58"/>
        <v>Okay</v>
      </c>
      <c r="I1276" s="5" t="str">
        <f t="shared" si="59"/>
        <v>Okay</v>
      </c>
    </row>
    <row r="1277" spans="1:9" x14ac:dyDescent="0.25">
      <c r="A1277" s="4">
        <v>45</v>
      </c>
      <c r="B1277" s="4">
        <v>19</v>
      </c>
      <c r="C1277" s="4">
        <v>174000</v>
      </c>
      <c r="D1277" s="4" t="str">
        <f>IF(OR(A1277&lt;$O$3, A1277&gt;$P$3), "Outlier", "Okay")</f>
        <v>Okay</v>
      </c>
      <c r="E1277" s="4" t="str">
        <f>IF(OR(B1277&lt;$O$4, B1277&gt;$P$4), "Outlier", "Okay")</f>
        <v>Okay</v>
      </c>
      <c r="F1277" s="4" t="str">
        <f>IF(OR(C1277&lt;$O$5, C1277&gt;$P$5), "Outlier", "Okay")</f>
        <v>Okay</v>
      </c>
      <c r="G1277" s="5" t="str">
        <f t="shared" si="57"/>
        <v>Okay</v>
      </c>
      <c r="H1277" s="5" t="str">
        <f t="shared" si="58"/>
        <v>Okay</v>
      </c>
      <c r="I1277" s="5" t="str">
        <f t="shared" si="59"/>
        <v>Okay</v>
      </c>
    </row>
    <row r="1278" spans="1:9" x14ac:dyDescent="0.25">
      <c r="A1278" s="4">
        <v>28</v>
      </c>
      <c r="B1278" s="4">
        <v>2</v>
      </c>
      <c r="C1278" s="4">
        <v>41000</v>
      </c>
      <c r="D1278" s="4" t="str">
        <f>IF(OR(A1278&lt;$O$3, A1278&gt;$P$3), "Outlier", "Okay")</f>
        <v>Okay</v>
      </c>
      <c r="E1278" s="4" t="str">
        <f>IF(OR(B1278&lt;$O$4, B1278&gt;$P$4), "Outlier", "Okay")</f>
        <v>Okay</v>
      </c>
      <c r="F1278" s="4" t="str">
        <f>IF(OR(C1278&lt;$O$5, C1278&gt;$P$5), "Outlier", "Okay")</f>
        <v>Okay</v>
      </c>
      <c r="G1278" s="5" t="str">
        <f t="shared" si="57"/>
        <v>Okay</v>
      </c>
      <c r="H1278" s="5" t="str">
        <f t="shared" si="58"/>
        <v>Okay</v>
      </c>
      <c r="I1278" s="5" t="str">
        <f t="shared" si="59"/>
        <v>Okay</v>
      </c>
    </row>
    <row r="1279" spans="1:9" x14ac:dyDescent="0.25">
      <c r="A1279" s="4">
        <v>42</v>
      </c>
      <c r="B1279" s="4">
        <v>16</v>
      </c>
      <c r="C1279" s="4">
        <v>162000</v>
      </c>
      <c r="D1279" s="4" t="str">
        <f>IF(OR(A1279&lt;$O$3, A1279&gt;$P$3), "Outlier", "Okay")</f>
        <v>Okay</v>
      </c>
      <c r="E1279" s="4" t="str">
        <f>IF(OR(B1279&lt;$O$4, B1279&gt;$P$4), "Outlier", "Okay")</f>
        <v>Okay</v>
      </c>
      <c r="F1279" s="4" t="str">
        <f>IF(OR(C1279&lt;$O$5, C1279&gt;$P$5), "Outlier", "Okay")</f>
        <v>Okay</v>
      </c>
      <c r="G1279" s="5" t="str">
        <f t="shared" si="57"/>
        <v>Okay</v>
      </c>
      <c r="H1279" s="5" t="str">
        <f t="shared" si="58"/>
        <v>Okay</v>
      </c>
      <c r="I1279" s="5" t="str">
        <f t="shared" si="59"/>
        <v>Okay</v>
      </c>
    </row>
    <row r="1280" spans="1:9" x14ac:dyDescent="0.25">
      <c r="A1280" s="4">
        <v>34</v>
      </c>
      <c r="B1280" s="4">
        <v>9</v>
      </c>
      <c r="C1280" s="4">
        <v>99000</v>
      </c>
      <c r="D1280" s="4" t="str">
        <f>IF(OR(A1280&lt;$O$3, A1280&gt;$P$3), "Outlier", "Okay")</f>
        <v>Okay</v>
      </c>
      <c r="E1280" s="4" t="str">
        <f>IF(OR(B1280&lt;$O$4, B1280&gt;$P$4), "Outlier", "Okay")</f>
        <v>Okay</v>
      </c>
      <c r="F1280" s="4" t="str">
        <f>IF(OR(C1280&lt;$O$5, C1280&gt;$P$5), "Outlier", "Okay")</f>
        <v>Okay</v>
      </c>
      <c r="G1280" s="5" t="str">
        <f t="shared" si="57"/>
        <v>Okay</v>
      </c>
      <c r="H1280" s="5" t="str">
        <f t="shared" si="58"/>
        <v>Okay</v>
      </c>
      <c r="I1280" s="5" t="str">
        <f t="shared" si="59"/>
        <v>Okay</v>
      </c>
    </row>
    <row r="1281" spans="1:9" x14ac:dyDescent="0.25">
      <c r="A1281" s="4">
        <v>23</v>
      </c>
      <c r="B1281" s="4">
        <v>1</v>
      </c>
      <c r="C1281" s="4">
        <v>26000</v>
      </c>
      <c r="D1281" s="4" t="str">
        <f>IF(OR(A1281&lt;$O$3, A1281&gt;$P$3), "Outlier", "Okay")</f>
        <v>Okay</v>
      </c>
      <c r="E1281" s="4" t="str">
        <f>IF(OR(B1281&lt;$O$4, B1281&gt;$P$4), "Outlier", "Okay")</f>
        <v>Okay</v>
      </c>
      <c r="F1281" s="4" t="str">
        <f>IF(OR(C1281&lt;$O$5, C1281&gt;$P$5), "Outlier", "Okay")</f>
        <v>Okay</v>
      </c>
      <c r="G1281" s="5" t="str">
        <f t="shared" si="57"/>
        <v>Okay</v>
      </c>
      <c r="H1281" s="5" t="str">
        <f t="shared" si="58"/>
        <v>Okay</v>
      </c>
      <c r="I1281" s="5" t="str">
        <f t="shared" si="59"/>
        <v>Okay</v>
      </c>
    </row>
    <row r="1282" spans="1:9" x14ac:dyDescent="0.25">
      <c r="A1282" s="4">
        <v>36</v>
      </c>
      <c r="B1282" s="4">
        <v>11</v>
      </c>
      <c r="C1282" s="4">
        <v>117000</v>
      </c>
      <c r="D1282" s="4" t="str">
        <f>IF(OR(A1282&lt;$O$3, A1282&gt;$P$3), "Outlier", "Okay")</f>
        <v>Okay</v>
      </c>
      <c r="E1282" s="4" t="str">
        <f>IF(OR(B1282&lt;$O$4, B1282&gt;$P$4), "Outlier", "Okay")</f>
        <v>Okay</v>
      </c>
      <c r="F1282" s="4" t="str">
        <f>IF(OR(C1282&lt;$O$5, C1282&gt;$P$5), "Outlier", "Okay")</f>
        <v>Okay</v>
      </c>
      <c r="G1282" s="5" t="str">
        <f t="shared" ref="G1282:G1345" si="60">IF(B1282&gt;A1282, "Inconsistent", "Okay")</f>
        <v>Okay</v>
      </c>
      <c r="H1282" s="5" t="str">
        <f t="shared" ref="H1282:H1345" si="61">IF(A1282&lt;18, "Inconsistent", "Okay")</f>
        <v>Okay</v>
      </c>
      <c r="I1282" s="5" t="str">
        <f t="shared" ref="I1282:I1345" si="62">IF(B1282&lt;0,"Inconsistent", "Okay")</f>
        <v>Okay</v>
      </c>
    </row>
    <row r="1283" spans="1:9" x14ac:dyDescent="0.25">
      <c r="A1283" s="4">
        <v>30</v>
      </c>
      <c r="B1283" s="4">
        <v>5</v>
      </c>
      <c r="C1283" s="4">
        <v>75000</v>
      </c>
      <c r="D1283" s="4" t="str">
        <f>IF(OR(A1283&lt;$O$3, A1283&gt;$P$3), "Outlier", "Okay")</f>
        <v>Okay</v>
      </c>
      <c r="E1283" s="4" t="str">
        <f>IF(OR(B1283&lt;$O$4, B1283&gt;$P$4), "Outlier", "Okay")</f>
        <v>Okay</v>
      </c>
      <c r="F1283" s="4" t="str">
        <f>IF(OR(C1283&lt;$O$5, C1283&gt;$P$5), "Outlier", "Okay")</f>
        <v>Okay</v>
      </c>
      <c r="G1283" s="5" t="str">
        <f t="shared" si="60"/>
        <v>Okay</v>
      </c>
      <c r="H1283" s="5" t="str">
        <f t="shared" si="61"/>
        <v>Okay</v>
      </c>
      <c r="I1283" s="5" t="str">
        <f t="shared" si="62"/>
        <v>Okay</v>
      </c>
    </row>
    <row r="1284" spans="1:9" x14ac:dyDescent="0.25">
      <c r="A1284" s="4">
        <v>50</v>
      </c>
      <c r="B1284" s="4">
        <v>23</v>
      </c>
      <c r="C1284" s="4">
        <v>225000</v>
      </c>
      <c r="D1284" s="4" t="str">
        <f>IF(OR(A1284&lt;$O$3, A1284&gt;$P$3), "Outlier", "Okay")</f>
        <v>Okay</v>
      </c>
      <c r="E1284" s="4" t="str">
        <f>IF(OR(B1284&lt;$O$4, B1284&gt;$P$4), "Outlier", "Okay")</f>
        <v>Okay</v>
      </c>
      <c r="F1284" s="4" t="str">
        <f>IF(OR(C1284&lt;$O$5, C1284&gt;$P$5), "Outlier", "Okay")</f>
        <v>Okay</v>
      </c>
      <c r="G1284" s="5" t="str">
        <f t="shared" si="60"/>
        <v>Okay</v>
      </c>
      <c r="H1284" s="5" t="str">
        <f t="shared" si="61"/>
        <v>Okay</v>
      </c>
      <c r="I1284" s="5" t="str">
        <f t="shared" si="62"/>
        <v>Okay</v>
      </c>
    </row>
    <row r="1285" spans="1:9" x14ac:dyDescent="0.25">
      <c r="A1285" s="4">
        <v>27</v>
      </c>
      <c r="B1285" s="4">
        <v>2</v>
      </c>
      <c r="C1285" s="4">
        <v>36000</v>
      </c>
      <c r="D1285" s="4" t="str">
        <f>IF(OR(A1285&lt;$O$3, A1285&gt;$P$3), "Outlier", "Okay")</f>
        <v>Okay</v>
      </c>
      <c r="E1285" s="4" t="str">
        <f>IF(OR(B1285&lt;$O$4, B1285&gt;$P$4), "Outlier", "Okay")</f>
        <v>Okay</v>
      </c>
      <c r="F1285" s="4" t="str">
        <f>IF(OR(C1285&lt;$O$5, C1285&gt;$P$5), "Outlier", "Okay")</f>
        <v>Okay</v>
      </c>
      <c r="G1285" s="5" t="str">
        <f t="shared" si="60"/>
        <v>Okay</v>
      </c>
      <c r="H1285" s="5" t="str">
        <f t="shared" si="61"/>
        <v>Okay</v>
      </c>
      <c r="I1285" s="5" t="str">
        <f t="shared" si="62"/>
        <v>Okay</v>
      </c>
    </row>
    <row r="1286" spans="1:9" x14ac:dyDescent="0.25">
      <c r="A1286" s="4">
        <v>43</v>
      </c>
      <c r="B1286" s="4">
        <v>14</v>
      </c>
      <c r="C1286" s="4">
        <v>146000</v>
      </c>
      <c r="D1286" s="4" t="str">
        <f>IF(OR(A1286&lt;$O$3, A1286&gt;$P$3), "Outlier", "Okay")</f>
        <v>Okay</v>
      </c>
      <c r="E1286" s="4" t="str">
        <f>IF(OR(B1286&lt;$O$4, B1286&gt;$P$4), "Outlier", "Okay")</f>
        <v>Okay</v>
      </c>
      <c r="F1286" s="4" t="str">
        <f>IF(OR(C1286&lt;$O$5, C1286&gt;$P$5), "Outlier", "Okay")</f>
        <v>Okay</v>
      </c>
      <c r="G1286" s="5" t="str">
        <f t="shared" si="60"/>
        <v>Okay</v>
      </c>
      <c r="H1286" s="5" t="str">
        <f t="shared" si="61"/>
        <v>Okay</v>
      </c>
      <c r="I1286" s="5" t="str">
        <f t="shared" si="62"/>
        <v>Okay</v>
      </c>
    </row>
    <row r="1287" spans="1:9" x14ac:dyDescent="0.25">
      <c r="A1287" s="4">
        <v>37</v>
      </c>
      <c r="B1287" s="4">
        <v>10</v>
      </c>
      <c r="C1287" s="4">
        <v>113000</v>
      </c>
      <c r="D1287" s="4" t="str">
        <f>IF(OR(A1287&lt;$O$3, A1287&gt;$P$3), "Outlier", "Okay")</f>
        <v>Okay</v>
      </c>
      <c r="E1287" s="4" t="str">
        <f>IF(OR(B1287&lt;$O$4, B1287&gt;$P$4), "Outlier", "Okay")</f>
        <v>Okay</v>
      </c>
      <c r="F1287" s="4" t="str">
        <f>IF(OR(C1287&lt;$O$5, C1287&gt;$P$5), "Outlier", "Okay")</f>
        <v>Okay</v>
      </c>
      <c r="G1287" s="5" t="str">
        <f t="shared" si="60"/>
        <v>Okay</v>
      </c>
      <c r="H1287" s="5" t="str">
        <f t="shared" si="61"/>
        <v>Okay</v>
      </c>
      <c r="I1287" s="5" t="str">
        <f t="shared" si="62"/>
        <v>Okay</v>
      </c>
    </row>
    <row r="1288" spans="1:9" x14ac:dyDescent="0.25">
      <c r="A1288" s="4">
        <v>29</v>
      </c>
      <c r="B1288" s="4">
        <v>1</v>
      </c>
      <c r="C1288" s="4">
        <v>26000</v>
      </c>
      <c r="D1288" s="4" t="str">
        <f>IF(OR(A1288&lt;$O$3, A1288&gt;$P$3), "Outlier", "Okay")</f>
        <v>Okay</v>
      </c>
      <c r="E1288" s="4" t="str">
        <f>IF(OR(B1288&lt;$O$4, B1288&gt;$P$4), "Outlier", "Okay")</f>
        <v>Okay</v>
      </c>
      <c r="F1288" s="4" t="str">
        <f>IF(OR(C1288&lt;$O$5, C1288&gt;$P$5), "Outlier", "Okay")</f>
        <v>Okay</v>
      </c>
      <c r="G1288" s="5" t="str">
        <f t="shared" si="60"/>
        <v>Okay</v>
      </c>
      <c r="H1288" s="5" t="str">
        <f t="shared" si="61"/>
        <v>Okay</v>
      </c>
      <c r="I1288" s="5" t="str">
        <f t="shared" si="62"/>
        <v>Okay</v>
      </c>
    </row>
    <row r="1289" spans="1:9" x14ac:dyDescent="0.25">
      <c r="A1289" s="4">
        <v>44</v>
      </c>
      <c r="B1289" s="4">
        <v>17</v>
      </c>
      <c r="C1289" s="4">
        <v>168000</v>
      </c>
      <c r="D1289" s="4" t="str">
        <f>IF(OR(A1289&lt;$O$3, A1289&gt;$P$3), "Outlier", "Okay")</f>
        <v>Okay</v>
      </c>
      <c r="E1289" s="4" t="str">
        <f>IF(OR(B1289&lt;$O$4, B1289&gt;$P$4), "Outlier", "Okay")</f>
        <v>Okay</v>
      </c>
      <c r="F1289" s="4" t="str">
        <f>IF(OR(C1289&lt;$O$5, C1289&gt;$P$5), "Outlier", "Okay")</f>
        <v>Okay</v>
      </c>
      <c r="G1289" s="5" t="str">
        <f t="shared" si="60"/>
        <v>Okay</v>
      </c>
      <c r="H1289" s="5" t="str">
        <f t="shared" si="61"/>
        <v>Okay</v>
      </c>
      <c r="I1289" s="5" t="str">
        <f t="shared" si="62"/>
        <v>Okay</v>
      </c>
    </row>
    <row r="1290" spans="1:9" x14ac:dyDescent="0.25">
      <c r="A1290" s="4">
        <v>30</v>
      </c>
      <c r="B1290" s="4">
        <v>6</v>
      </c>
      <c r="C1290" s="4">
        <v>85000</v>
      </c>
      <c r="D1290" s="4" t="str">
        <f>IF(OR(A1290&lt;$O$3, A1290&gt;$P$3), "Outlier", "Okay")</f>
        <v>Okay</v>
      </c>
      <c r="E1290" s="4" t="str">
        <f>IF(OR(B1290&lt;$O$4, B1290&gt;$P$4), "Outlier", "Okay")</f>
        <v>Okay</v>
      </c>
      <c r="F1290" s="4" t="str">
        <f>IF(OR(C1290&lt;$O$5, C1290&gt;$P$5), "Outlier", "Okay")</f>
        <v>Okay</v>
      </c>
      <c r="G1290" s="5" t="str">
        <f t="shared" si="60"/>
        <v>Okay</v>
      </c>
      <c r="H1290" s="5" t="str">
        <f t="shared" si="61"/>
        <v>Okay</v>
      </c>
      <c r="I1290" s="5" t="str">
        <f t="shared" si="62"/>
        <v>Okay</v>
      </c>
    </row>
    <row r="1291" spans="1:9" x14ac:dyDescent="0.25">
      <c r="A1291" s="4">
        <v>40</v>
      </c>
      <c r="B1291" s="4">
        <v>12</v>
      </c>
      <c r="C1291" s="4">
        <v>122000</v>
      </c>
      <c r="D1291" s="4" t="str">
        <f>IF(OR(A1291&lt;$O$3, A1291&gt;$P$3), "Outlier", "Okay")</f>
        <v>Okay</v>
      </c>
      <c r="E1291" s="4" t="str">
        <f>IF(OR(B1291&lt;$O$4, B1291&gt;$P$4), "Outlier", "Okay")</f>
        <v>Okay</v>
      </c>
      <c r="F1291" s="4" t="str">
        <f>IF(OR(C1291&lt;$O$5, C1291&gt;$P$5), "Outlier", "Okay")</f>
        <v>Okay</v>
      </c>
      <c r="G1291" s="5" t="str">
        <f t="shared" si="60"/>
        <v>Okay</v>
      </c>
      <c r="H1291" s="5" t="str">
        <f t="shared" si="61"/>
        <v>Okay</v>
      </c>
      <c r="I1291" s="5" t="str">
        <f t="shared" si="62"/>
        <v>Okay</v>
      </c>
    </row>
    <row r="1292" spans="1:9" x14ac:dyDescent="0.25">
      <c r="A1292" s="4">
        <v>33</v>
      </c>
      <c r="B1292" s="4">
        <v>7</v>
      </c>
      <c r="C1292" s="4">
        <v>96000</v>
      </c>
      <c r="D1292" s="4" t="str">
        <f>IF(OR(A1292&lt;$O$3, A1292&gt;$P$3), "Outlier", "Okay")</f>
        <v>Okay</v>
      </c>
      <c r="E1292" s="4" t="str">
        <f>IF(OR(B1292&lt;$O$4, B1292&gt;$P$4), "Outlier", "Okay")</f>
        <v>Okay</v>
      </c>
      <c r="F1292" s="4" t="str">
        <f>IF(OR(C1292&lt;$O$5, C1292&gt;$P$5), "Outlier", "Okay")</f>
        <v>Okay</v>
      </c>
      <c r="G1292" s="5" t="str">
        <f t="shared" si="60"/>
        <v>Okay</v>
      </c>
      <c r="H1292" s="5" t="str">
        <f t="shared" si="61"/>
        <v>Okay</v>
      </c>
      <c r="I1292" s="5" t="str">
        <f t="shared" si="62"/>
        <v>Okay</v>
      </c>
    </row>
    <row r="1293" spans="1:9" x14ac:dyDescent="0.25">
      <c r="A1293" s="4">
        <v>29</v>
      </c>
      <c r="B1293" s="4">
        <v>3</v>
      </c>
      <c r="C1293" s="4">
        <v>49000</v>
      </c>
      <c r="D1293" s="4" t="str">
        <f>IF(OR(A1293&lt;$O$3, A1293&gt;$P$3), "Outlier", "Okay")</f>
        <v>Okay</v>
      </c>
      <c r="E1293" s="4" t="str">
        <f>IF(OR(B1293&lt;$O$4, B1293&gt;$P$4), "Outlier", "Okay")</f>
        <v>Okay</v>
      </c>
      <c r="F1293" s="4" t="str">
        <f>IF(OR(C1293&lt;$O$5, C1293&gt;$P$5), "Outlier", "Okay")</f>
        <v>Okay</v>
      </c>
      <c r="G1293" s="5" t="str">
        <f t="shared" si="60"/>
        <v>Okay</v>
      </c>
      <c r="H1293" s="5" t="str">
        <f t="shared" si="61"/>
        <v>Okay</v>
      </c>
      <c r="I1293" s="5" t="str">
        <f t="shared" si="62"/>
        <v>Okay</v>
      </c>
    </row>
    <row r="1294" spans="1:9" x14ac:dyDescent="0.25">
      <c r="A1294" s="4">
        <v>43</v>
      </c>
      <c r="B1294" s="4">
        <v>16</v>
      </c>
      <c r="C1294" s="4">
        <v>162000</v>
      </c>
      <c r="D1294" s="4" t="str">
        <f>IF(OR(A1294&lt;$O$3, A1294&gt;$P$3), "Outlier", "Okay")</f>
        <v>Okay</v>
      </c>
      <c r="E1294" s="4" t="str">
        <f>IF(OR(B1294&lt;$O$4, B1294&gt;$P$4), "Outlier", "Okay")</f>
        <v>Okay</v>
      </c>
      <c r="F1294" s="4" t="str">
        <f>IF(OR(C1294&lt;$O$5, C1294&gt;$P$5), "Outlier", "Okay")</f>
        <v>Okay</v>
      </c>
      <c r="G1294" s="5" t="str">
        <f t="shared" si="60"/>
        <v>Okay</v>
      </c>
      <c r="H1294" s="5" t="str">
        <f t="shared" si="61"/>
        <v>Okay</v>
      </c>
      <c r="I1294" s="5" t="str">
        <f t="shared" si="62"/>
        <v>Okay</v>
      </c>
    </row>
    <row r="1295" spans="1:9" x14ac:dyDescent="0.25">
      <c r="A1295" s="4">
        <v>32</v>
      </c>
      <c r="B1295" s="4">
        <v>8</v>
      </c>
      <c r="C1295" s="4">
        <v>95000</v>
      </c>
      <c r="D1295" s="4" t="str">
        <f>IF(OR(A1295&lt;$O$3, A1295&gt;$P$3), "Outlier", "Okay")</f>
        <v>Okay</v>
      </c>
      <c r="E1295" s="4" t="str">
        <f>IF(OR(B1295&lt;$O$4, B1295&gt;$P$4), "Outlier", "Okay")</f>
        <v>Okay</v>
      </c>
      <c r="F1295" s="4" t="str">
        <f>IF(OR(C1295&lt;$O$5, C1295&gt;$P$5), "Outlier", "Okay")</f>
        <v>Okay</v>
      </c>
      <c r="G1295" s="5" t="str">
        <f t="shared" si="60"/>
        <v>Okay</v>
      </c>
      <c r="H1295" s="5" t="str">
        <f t="shared" si="61"/>
        <v>Okay</v>
      </c>
      <c r="I1295" s="5" t="str">
        <f t="shared" si="62"/>
        <v>Okay</v>
      </c>
    </row>
    <row r="1296" spans="1:9" x14ac:dyDescent="0.25">
      <c r="A1296" s="4">
        <v>24</v>
      </c>
      <c r="B1296" s="4">
        <v>1</v>
      </c>
      <c r="C1296" s="4">
        <v>26000</v>
      </c>
      <c r="D1296" s="4" t="str">
        <f>IF(OR(A1296&lt;$O$3, A1296&gt;$P$3), "Outlier", "Okay")</f>
        <v>Okay</v>
      </c>
      <c r="E1296" s="4" t="str">
        <f>IF(OR(B1296&lt;$O$4, B1296&gt;$P$4), "Outlier", "Okay")</f>
        <v>Okay</v>
      </c>
      <c r="F1296" s="4" t="str">
        <f>IF(OR(C1296&lt;$O$5, C1296&gt;$P$5), "Outlier", "Okay")</f>
        <v>Okay</v>
      </c>
      <c r="G1296" s="5" t="str">
        <f t="shared" si="60"/>
        <v>Okay</v>
      </c>
      <c r="H1296" s="5" t="str">
        <f t="shared" si="61"/>
        <v>Okay</v>
      </c>
      <c r="I1296" s="5" t="str">
        <f t="shared" si="62"/>
        <v>Okay</v>
      </c>
    </row>
    <row r="1297" spans="1:9" x14ac:dyDescent="0.25">
      <c r="A1297" s="4">
        <v>31</v>
      </c>
      <c r="B1297" s="4">
        <v>5</v>
      </c>
      <c r="C1297" s="4">
        <v>68000</v>
      </c>
      <c r="D1297" s="4" t="str">
        <f>IF(OR(A1297&lt;$O$3, A1297&gt;$P$3), "Outlier", "Okay")</f>
        <v>Okay</v>
      </c>
      <c r="E1297" s="4" t="str">
        <f>IF(OR(B1297&lt;$O$4, B1297&gt;$P$4), "Outlier", "Okay")</f>
        <v>Okay</v>
      </c>
      <c r="F1297" s="4" t="str">
        <f>IF(OR(C1297&lt;$O$5, C1297&gt;$P$5), "Outlier", "Okay")</f>
        <v>Okay</v>
      </c>
      <c r="G1297" s="5" t="str">
        <f t="shared" si="60"/>
        <v>Okay</v>
      </c>
      <c r="H1297" s="5" t="str">
        <f t="shared" si="61"/>
        <v>Okay</v>
      </c>
      <c r="I1297" s="5" t="str">
        <f t="shared" si="62"/>
        <v>Okay</v>
      </c>
    </row>
    <row r="1298" spans="1:9" x14ac:dyDescent="0.25">
      <c r="A1298" s="4">
        <v>39</v>
      </c>
      <c r="B1298" s="4">
        <v>13</v>
      </c>
      <c r="C1298" s="4">
        <v>127000</v>
      </c>
      <c r="D1298" s="4" t="str">
        <f>IF(OR(A1298&lt;$O$3, A1298&gt;$P$3), "Outlier", "Okay")</f>
        <v>Okay</v>
      </c>
      <c r="E1298" s="4" t="str">
        <f>IF(OR(B1298&lt;$O$4, B1298&gt;$P$4), "Outlier", "Okay")</f>
        <v>Okay</v>
      </c>
      <c r="F1298" s="4" t="str">
        <f>IF(OR(C1298&lt;$O$5, C1298&gt;$P$5), "Outlier", "Okay")</f>
        <v>Okay</v>
      </c>
      <c r="G1298" s="5" t="str">
        <f t="shared" si="60"/>
        <v>Okay</v>
      </c>
      <c r="H1298" s="5" t="str">
        <f t="shared" si="61"/>
        <v>Okay</v>
      </c>
      <c r="I1298" s="5" t="str">
        <f t="shared" si="62"/>
        <v>Okay</v>
      </c>
    </row>
    <row r="1299" spans="1:9" x14ac:dyDescent="0.25">
      <c r="A1299" s="4">
        <v>25</v>
      </c>
      <c r="B1299" s="4">
        <v>2</v>
      </c>
      <c r="C1299" s="4">
        <v>47000</v>
      </c>
      <c r="D1299" s="4" t="str">
        <f>IF(OR(A1299&lt;$O$3, A1299&gt;$P$3), "Outlier", "Okay")</f>
        <v>Okay</v>
      </c>
      <c r="E1299" s="4" t="str">
        <f>IF(OR(B1299&lt;$O$4, B1299&gt;$P$4), "Outlier", "Okay")</f>
        <v>Okay</v>
      </c>
      <c r="F1299" s="4" t="str">
        <f>IF(OR(C1299&lt;$O$5, C1299&gt;$P$5), "Outlier", "Okay")</f>
        <v>Okay</v>
      </c>
      <c r="G1299" s="5" t="str">
        <f t="shared" si="60"/>
        <v>Okay</v>
      </c>
      <c r="H1299" s="5" t="str">
        <f t="shared" si="61"/>
        <v>Okay</v>
      </c>
      <c r="I1299" s="5" t="str">
        <f t="shared" si="62"/>
        <v>Okay</v>
      </c>
    </row>
    <row r="1300" spans="1:9" x14ac:dyDescent="0.25">
      <c r="A1300" s="4">
        <v>41</v>
      </c>
      <c r="B1300" s="4">
        <v>15</v>
      </c>
      <c r="C1300" s="4">
        <v>155000</v>
      </c>
      <c r="D1300" s="4" t="str">
        <f>IF(OR(A1300&lt;$O$3, A1300&gt;$P$3), "Outlier", "Okay")</f>
        <v>Okay</v>
      </c>
      <c r="E1300" s="4" t="str">
        <f>IF(OR(B1300&lt;$O$4, B1300&gt;$P$4), "Outlier", "Okay")</f>
        <v>Okay</v>
      </c>
      <c r="F1300" s="4" t="str">
        <f>IF(OR(C1300&lt;$O$5, C1300&gt;$P$5), "Outlier", "Okay")</f>
        <v>Okay</v>
      </c>
      <c r="G1300" s="5" t="str">
        <f t="shared" si="60"/>
        <v>Okay</v>
      </c>
      <c r="H1300" s="5" t="str">
        <f t="shared" si="61"/>
        <v>Okay</v>
      </c>
      <c r="I1300" s="5" t="str">
        <f t="shared" si="62"/>
        <v>Okay</v>
      </c>
    </row>
    <row r="1301" spans="1:9" x14ac:dyDescent="0.25">
      <c r="A1301" s="4">
        <v>35</v>
      </c>
      <c r="B1301" s="4">
        <v>8</v>
      </c>
      <c r="C1301" s="4">
        <v>92000</v>
      </c>
      <c r="D1301" s="4" t="str">
        <f>IF(OR(A1301&lt;$O$3, A1301&gt;$P$3), "Outlier", "Okay")</f>
        <v>Okay</v>
      </c>
      <c r="E1301" s="4" t="str">
        <f>IF(OR(B1301&lt;$O$4, B1301&gt;$P$4), "Outlier", "Okay")</f>
        <v>Okay</v>
      </c>
      <c r="F1301" s="4" t="str">
        <f>IF(OR(C1301&lt;$O$5, C1301&gt;$P$5), "Outlier", "Okay")</f>
        <v>Okay</v>
      </c>
      <c r="G1301" s="5" t="str">
        <f t="shared" si="60"/>
        <v>Okay</v>
      </c>
      <c r="H1301" s="5" t="str">
        <f t="shared" si="61"/>
        <v>Okay</v>
      </c>
      <c r="I1301" s="5" t="str">
        <f t="shared" si="62"/>
        <v>Okay</v>
      </c>
    </row>
    <row r="1302" spans="1:9" x14ac:dyDescent="0.25">
      <c r="A1302" s="4">
        <v>26</v>
      </c>
      <c r="B1302" s="4">
        <v>1</v>
      </c>
      <c r="C1302" s="4">
        <v>26000</v>
      </c>
      <c r="D1302" s="4" t="str">
        <f>IF(OR(A1302&lt;$O$3, A1302&gt;$P$3), "Outlier", "Okay")</f>
        <v>Okay</v>
      </c>
      <c r="E1302" s="4" t="str">
        <f>IF(OR(B1302&lt;$O$4, B1302&gt;$P$4), "Outlier", "Okay")</f>
        <v>Okay</v>
      </c>
      <c r="F1302" s="4" t="str">
        <f>IF(OR(C1302&lt;$O$5, C1302&gt;$P$5), "Outlier", "Okay")</f>
        <v>Okay</v>
      </c>
      <c r="G1302" s="5" t="str">
        <f t="shared" si="60"/>
        <v>Okay</v>
      </c>
      <c r="H1302" s="5" t="str">
        <f t="shared" si="61"/>
        <v>Okay</v>
      </c>
      <c r="I1302" s="5" t="str">
        <f t="shared" si="62"/>
        <v>Okay</v>
      </c>
    </row>
    <row r="1303" spans="1:9" x14ac:dyDescent="0.25">
      <c r="A1303" s="4">
        <v>37</v>
      </c>
      <c r="B1303" s="4">
        <v>12</v>
      </c>
      <c r="C1303" s="4">
        <v>125000</v>
      </c>
      <c r="D1303" s="4" t="str">
        <f>IF(OR(A1303&lt;$O$3, A1303&gt;$P$3), "Outlier", "Okay")</f>
        <v>Okay</v>
      </c>
      <c r="E1303" s="4" t="str">
        <f>IF(OR(B1303&lt;$O$4, B1303&gt;$P$4), "Outlier", "Okay")</f>
        <v>Okay</v>
      </c>
      <c r="F1303" s="4" t="str">
        <f>IF(OR(C1303&lt;$O$5, C1303&gt;$P$5), "Outlier", "Okay")</f>
        <v>Okay</v>
      </c>
      <c r="G1303" s="5" t="str">
        <f t="shared" si="60"/>
        <v>Okay</v>
      </c>
      <c r="H1303" s="5" t="str">
        <f t="shared" si="61"/>
        <v>Okay</v>
      </c>
      <c r="I1303" s="5" t="str">
        <f t="shared" si="62"/>
        <v>Okay</v>
      </c>
    </row>
    <row r="1304" spans="1:9" x14ac:dyDescent="0.25">
      <c r="A1304" s="4">
        <v>29</v>
      </c>
      <c r="B1304" s="4">
        <v>4</v>
      </c>
      <c r="C1304" s="4">
        <v>71000</v>
      </c>
      <c r="D1304" s="4" t="str">
        <f>IF(OR(A1304&lt;$O$3, A1304&gt;$P$3), "Outlier", "Okay")</f>
        <v>Okay</v>
      </c>
      <c r="E1304" s="4" t="str">
        <f>IF(OR(B1304&lt;$O$4, B1304&gt;$P$4), "Outlier", "Okay")</f>
        <v>Okay</v>
      </c>
      <c r="F1304" s="4" t="str">
        <f>IF(OR(C1304&lt;$O$5, C1304&gt;$P$5), "Outlier", "Okay")</f>
        <v>Okay</v>
      </c>
      <c r="G1304" s="5" t="str">
        <f t="shared" si="60"/>
        <v>Okay</v>
      </c>
      <c r="H1304" s="5" t="str">
        <f t="shared" si="61"/>
        <v>Okay</v>
      </c>
      <c r="I1304" s="5" t="str">
        <f t="shared" si="62"/>
        <v>Okay</v>
      </c>
    </row>
    <row r="1305" spans="1:9" x14ac:dyDescent="0.25">
      <c r="A1305" s="4">
        <v>51</v>
      </c>
      <c r="B1305" s="4">
        <v>24</v>
      </c>
      <c r="C1305" s="4">
        <v>240000</v>
      </c>
      <c r="D1305" s="4" t="str">
        <f>IF(OR(A1305&lt;$O$3, A1305&gt;$P$3), "Outlier", "Okay")</f>
        <v>Okay</v>
      </c>
      <c r="E1305" s="4" t="str">
        <f>IF(OR(B1305&lt;$O$4, B1305&gt;$P$4), "Outlier", "Okay")</f>
        <v>Okay</v>
      </c>
      <c r="F1305" s="4" t="str">
        <f>IF(OR(C1305&lt;$O$5, C1305&gt;$P$5), "Outlier", "Okay")</f>
        <v>Okay</v>
      </c>
      <c r="G1305" s="5" t="str">
        <f t="shared" si="60"/>
        <v>Okay</v>
      </c>
      <c r="H1305" s="5" t="str">
        <f t="shared" si="61"/>
        <v>Okay</v>
      </c>
      <c r="I1305" s="5" t="str">
        <f t="shared" si="62"/>
        <v>Okay</v>
      </c>
    </row>
    <row r="1306" spans="1:9" x14ac:dyDescent="0.25">
      <c r="A1306" s="4">
        <v>28</v>
      </c>
      <c r="B1306" s="4">
        <v>2</v>
      </c>
      <c r="C1306" s="4">
        <v>36000</v>
      </c>
      <c r="D1306" s="4" t="str">
        <f>IF(OR(A1306&lt;$O$3, A1306&gt;$P$3), "Outlier", "Okay")</f>
        <v>Okay</v>
      </c>
      <c r="E1306" s="4" t="str">
        <f>IF(OR(B1306&lt;$O$4, B1306&gt;$P$4), "Outlier", "Okay")</f>
        <v>Okay</v>
      </c>
      <c r="F1306" s="4" t="str">
        <f>IF(OR(C1306&lt;$O$5, C1306&gt;$P$5), "Outlier", "Okay")</f>
        <v>Okay</v>
      </c>
      <c r="G1306" s="5" t="str">
        <f t="shared" si="60"/>
        <v>Okay</v>
      </c>
      <c r="H1306" s="5" t="str">
        <f t="shared" si="61"/>
        <v>Okay</v>
      </c>
      <c r="I1306" s="5" t="str">
        <f t="shared" si="62"/>
        <v>Okay</v>
      </c>
    </row>
    <row r="1307" spans="1:9" x14ac:dyDescent="0.25">
      <c r="A1307" s="4">
        <v>44</v>
      </c>
      <c r="B1307" s="4">
        <v>15</v>
      </c>
      <c r="C1307" s="4">
        <v>152000</v>
      </c>
      <c r="D1307" s="4" t="str">
        <f>IF(OR(A1307&lt;$O$3, A1307&gt;$P$3), "Outlier", "Okay")</f>
        <v>Okay</v>
      </c>
      <c r="E1307" s="4" t="str">
        <f>IF(OR(B1307&lt;$O$4, B1307&gt;$P$4), "Outlier", "Okay")</f>
        <v>Okay</v>
      </c>
      <c r="F1307" s="4" t="str">
        <f>IF(OR(C1307&lt;$O$5, C1307&gt;$P$5), "Outlier", "Okay")</f>
        <v>Okay</v>
      </c>
      <c r="G1307" s="5" t="str">
        <f t="shared" si="60"/>
        <v>Okay</v>
      </c>
      <c r="H1307" s="5" t="str">
        <f t="shared" si="61"/>
        <v>Okay</v>
      </c>
      <c r="I1307" s="5" t="str">
        <f t="shared" si="62"/>
        <v>Okay</v>
      </c>
    </row>
    <row r="1308" spans="1:9" x14ac:dyDescent="0.25">
      <c r="A1308" s="4">
        <v>38</v>
      </c>
      <c r="B1308" s="4">
        <v>11</v>
      </c>
      <c r="C1308" s="4">
        <v>119000</v>
      </c>
      <c r="D1308" s="4" t="str">
        <f>IF(OR(A1308&lt;$O$3, A1308&gt;$P$3), "Outlier", "Okay")</f>
        <v>Okay</v>
      </c>
      <c r="E1308" s="4" t="str">
        <f>IF(OR(B1308&lt;$O$4, B1308&gt;$P$4), "Outlier", "Okay")</f>
        <v>Okay</v>
      </c>
      <c r="F1308" s="4" t="str">
        <f>IF(OR(C1308&lt;$O$5, C1308&gt;$P$5), "Outlier", "Okay")</f>
        <v>Okay</v>
      </c>
      <c r="G1308" s="5" t="str">
        <f t="shared" si="60"/>
        <v>Okay</v>
      </c>
      <c r="H1308" s="5" t="str">
        <f t="shared" si="61"/>
        <v>Okay</v>
      </c>
      <c r="I1308" s="5" t="str">
        <f t="shared" si="62"/>
        <v>Okay</v>
      </c>
    </row>
    <row r="1309" spans="1:9" x14ac:dyDescent="0.25">
      <c r="A1309" s="4">
        <v>30</v>
      </c>
      <c r="B1309" s="4">
        <v>1</v>
      </c>
      <c r="C1309" s="4">
        <v>26000</v>
      </c>
      <c r="D1309" s="4" t="str">
        <f>IF(OR(A1309&lt;$O$3, A1309&gt;$P$3), "Outlier", "Okay")</f>
        <v>Okay</v>
      </c>
      <c r="E1309" s="4" t="str">
        <f>IF(OR(B1309&lt;$O$4, B1309&gt;$P$4), "Outlier", "Okay")</f>
        <v>Okay</v>
      </c>
      <c r="F1309" s="4" t="str">
        <f>IF(OR(C1309&lt;$O$5, C1309&gt;$P$5), "Outlier", "Okay")</f>
        <v>Okay</v>
      </c>
      <c r="G1309" s="5" t="str">
        <f t="shared" si="60"/>
        <v>Okay</v>
      </c>
      <c r="H1309" s="5" t="str">
        <f t="shared" si="61"/>
        <v>Okay</v>
      </c>
      <c r="I1309" s="5" t="str">
        <f t="shared" si="62"/>
        <v>Okay</v>
      </c>
    </row>
    <row r="1310" spans="1:9" x14ac:dyDescent="0.25">
      <c r="A1310" s="4">
        <v>45</v>
      </c>
      <c r="B1310" s="4">
        <v>19</v>
      </c>
      <c r="C1310" s="4">
        <v>190000</v>
      </c>
      <c r="D1310" s="4" t="str">
        <f>IF(OR(A1310&lt;$O$3, A1310&gt;$P$3), "Outlier", "Okay")</f>
        <v>Okay</v>
      </c>
      <c r="E1310" s="4" t="str">
        <f>IF(OR(B1310&lt;$O$4, B1310&gt;$P$4), "Outlier", "Okay")</f>
        <v>Okay</v>
      </c>
      <c r="F1310" s="4" t="str">
        <f>IF(OR(C1310&lt;$O$5, C1310&gt;$P$5), "Outlier", "Okay")</f>
        <v>Okay</v>
      </c>
      <c r="G1310" s="5" t="str">
        <f t="shared" si="60"/>
        <v>Okay</v>
      </c>
      <c r="H1310" s="5" t="str">
        <f t="shared" si="61"/>
        <v>Okay</v>
      </c>
      <c r="I1310" s="5" t="str">
        <f t="shared" si="62"/>
        <v>Okay</v>
      </c>
    </row>
    <row r="1311" spans="1:9" x14ac:dyDescent="0.25">
      <c r="A1311" s="4">
        <v>31</v>
      </c>
      <c r="B1311" s="4">
        <v>6</v>
      </c>
      <c r="C1311" s="4">
        <v>85000</v>
      </c>
      <c r="D1311" s="4" t="str">
        <f>IF(OR(A1311&lt;$O$3, A1311&gt;$P$3), "Outlier", "Okay")</f>
        <v>Okay</v>
      </c>
      <c r="E1311" s="4" t="str">
        <f>IF(OR(B1311&lt;$O$4, B1311&gt;$P$4), "Outlier", "Okay")</f>
        <v>Okay</v>
      </c>
      <c r="F1311" s="4" t="str">
        <f>IF(OR(C1311&lt;$O$5, C1311&gt;$P$5), "Outlier", "Okay")</f>
        <v>Okay</v>
      </c>
      <c r="G1311" s="5" t="str">
        <f t="shared" si="60"/>
        <v>Okay</v>
      </c>
      <c r="H1311" s="5" t="str">
        <f t="shared" si="61"/>
        <v>Okay</v>
      </c>
      <c r="I1311" s="5" t="str">
        <f t="shared" si="62"/>
        <v>Okay</v>
      </c>
    </row>
    <row r="1312" spans="1:9" x14ac:dyDescent="0.25">
      <c r="A1312" s="4">
        <v>41</v>
      </c>
      <c r="B1312" s="4">
        <v>13</v>
      </c>
      <c r="C1312" s="4">
        <v>131000</v>
      </c>
      <c r="D1312" s="4" t="str">
        <f>IF(OR(A1312&lt;$O$3, A1312&gt;$P$3), "Outlier", "Okay")</f>
        <v>Okay</v>
      </c>
      <c r="E1312" s="4" t="str">
        <f>IF(OR(B1312&lt;$O$4, B1312&gt;$P$4), "Outlier", "Okay")</f>
        <v>Okay</v>
      </c>
      <c r="F1312" s="4" t="str">
        <f>IF(OR(C1312&lt;$O$5, C1312&gt;$P$5), "Outlier", "Okay")</f>
        <v>Okay</v>
      </c>
      <c r="G1312" s="5" t="str">
        <f t="shared" si="60"/>
        <v>Okay</v>
      </c>
      <c r="H1312" s="5" t="str">
        <f t="shared" si="61"/>
        <v>Okay</v>
      </c>
      <c r="I1312" s="5" t="str">
        <f t="shared" si="62"/>
        <v>Okay</v>
      </c>
    </row>
    <row r="1313" spans="1:9" x14ac:dyDescent="0.25">
      <c r="A1313" s="4">
        <v>34</v>
      </c>
      <c r="B1313" s="4">
        <v>8</v>
      </c>
      <c r="C1313" s="4">
        <v>101000</v>
      </c>
      <c r="D1313" s="4" t="str">
        <f>IF(OR(A1313&lt;$O$3, A1313&gt;$P$3), "Outlier", "Okay")</f>
        <v>Okay</v>
      </c>
      <c r="E1313" s="4" t="str">
        <f>IF(OR(B1313&lt;$O$4, B1313&gt;$P$4), "Outlier", "Okay")</f>
        <v>Okay</v>
      </c>
      <c r="F1313" s="4" t="str">
        <f>IF(OR(C1313&lt;$O$5, C1313&gt;$P$5), "Outlier", "Okay")</f>
        <v>Okay</v>
      </c>
      <c r="G1313" s="5" t="str">
        <f t="shared" si="60"/>
        <v>Okay</v>
      </c>
      <c r="H1313" s="5" t="str">
        <f t="shared" si="61"/>
        <v>Okay</v>
      </c>
      <c r="I1313" s="5" t="str">
        <f t="shared" si="62"/>
        <v>Okay</v>
      </c>
    </row>
    <row r="1314" spans="1:9" x14ac:dyDescent="0.25">
      <c r="A1314" s="4">
        <v>30</v>
      </c>
      <c r="B1314" s="4">
        <v>3</v>
      </c>
      <c r="C1314" s="4">
        <v>49000</v>
      </c>
      <c r="D1314" s="4" t="str">
        <f>IF(OR(A1314&lt;$O$3, A1314&gt;$P$3), "Outlier", "Okay")</f>
        <v>Okay</v>
      </c>
      <c r="E1314" s="4" t="str">
        <f>IF(OR(B1314&lt;$O$4, B1314&gt;$P$4), "Outlier", "Okay")</f>
        <v>Okay</v>
      </c>
      <c r="F1314" s="4" t="str">
        <f>IF(OR(C1314&lt;$O$5, C1314&gt;$P$5), "Outlier", "Okay")</f>
        <v>Okay</v>
      </c>
      <c r="G1314" s="5" t="str">
        <f t="shared" si="60"/>
        <v>Okay</v>
      </c>
      <c r="H1314" s="5" t="str">
        <f t="shared" si="61"/>
        <v>Okay</v>
      </c>
      <c r="I1314" s="5" t="str">
        <f t="shared" si="62"/>
        <v>Okay</v>
      </c>
    </row>
    <row r="1315" spans="1:9" x14ac:dyDescent="0.25">
      <c r="A1315" s="4">
        <v>44</v>
      </c>
      <c r="B1315" s="4">
        <v>18</v>
      </c>
      <c r="C1315" s="4">
        <v>182000</v>
      </c>
      <c r="D1315" s="4" t="str">
        <f>IF(OR(A1315&lt;$O$3, A1315&gt;$P$3), "Outlier", "Okay")</f>
        <v>Okay</v>
      </c>
      <c r="E1315" s="4" t="str">
        <f>IF(OR(B1315&lt;$O$4, B1315&gt;$P$4), "Outlier", "Okay")</f>
        <v>Okay</v>
      </c>
      <c r="F1315" s="4" t="str">
        <f>IF(OR(C1315&lt;$O$5, C1315&gt;$P$5), "Outlier", "Okay")</f>
        <v>Okay</v>
      </c>
      <c r="G1315" s="5" t="str">
        <f t="shared" si="60"/>
        <v>Okay</v>
      </c>
      <c r="H1315" s="5" t="str">
        <f t="shared" si="61"/>
        <v>Okay</v>
      </c>
      <c r="I1315" s="5" t="str">
        <f t="shared" si="62"/>
        <v>Okay</v>
      </c>
    </row>
    <row r="1316" spans="1:9" x14ac:dyDescent="0.25">
      <c r="A1316" s="4">
        <v>27</v>
      </c>
      <c r="B1316" s="4">
        <v>3</v>
      </c>
      <c r="C1316" s="4">
        <v>62000</v>
      </c>
      <c r="D1316" s="4" t="str">
        <f>IF(OR(A1316&lt;$O$3, A1316&gt;$P$3), "Outlier", "Okay")</f>
        <v>Okay</v>
      </c>
      <c r="E1316" s="4" t="str">
        <f>IF(OR(B1316&lt;$O$4, B1316&gt;$P$4), "Outlier", "Okay")</f>
        <v>Okay</v>
      </c>
      <c r="F1316" s="4" t="str">
        <f>IF(OR(C1316&lt;$O$5, C1316&gt;$P$5), "Outlier", "Okay")</f>
        <v>Okay</v>
      </c>
      <c r="G1316" s="5" t="str">
        <f t="shared" si="60"/>
        <v>Okay</v>
      </c>
      <c r="H1316" s="5" t="str">
        <f t="shared" si="61"/>
        <v>Okay</v>
      </c>
      <c r="I1316" s="5" t="str">
        <f t="shared" si="62"/>
        <v>Okay</v>
      </c>
    </row>
    <row r="1317" spans="1:9" x14ac:dyDescent="0.25">
      <c r="A1317" s="4">
        <v>42</v>
      </c>
      <c r="B1317" s="4">
        <v>16</v>
      </c>
      <c r="C1317" s="4">
        <v>137000</v>
      </c>
      <c r="D1317" s="4" t="str">
        <f>IF(OR(A1317&lt;$O$3, A1317&gt;$P$3), "Outlier", "Okay")</f>
        <v>Okay</v>
      </c>
      <c r="E1317" s="4" t="str">
        <f>IF(OR(B1317&lt;$O$4, B1317&gt;$P$4), "Outlier", "Okay")</f>
        <v>Okay</v>
      </c>
      <c r="F1317" s="4" t="str">
        <f>IF(OR(C1317&lt;$O$5, C1317&gt;$P$5), "Outlier", "Okay")</f>
        <v>Okay</v>
      </c>
      <c r="G1317" s="5" t="str">
        <f t="shared" si="60"/>
        <v>Okay</v>
      </c>
      <c r="H1317" s="5" t="str">
        <f t="shared" si="61"/>
        <v>Okay</v>
      </c>
      <c r="I1317" s="5" t="str">
        <f t="shared" si="62"/>
        <v>Okay</v>
      </c>
    </row>
    <row r="1318" spans="1:9" x14ac:dyDescent="0.25">
      <c r="A1318" s="4">
        <v>35</v>
      </c>
      <c r="B1318" s="4">
        <v>9</v>
      </c>
      <c r="C1318" s="4">
        <v>112000</v>
      </c>
      <c r="D1318" s="4" t="str">
        <f>IF(OR(A1318&lt;$O$3, A1318&gt;$P$3), "Outlier", "Okay")</f>
        <v>Okay</v>
      </c>
      <c r="E1318" s="4" t="str">
        <f>IF(OR(B1318&lt;$O$4, B1318&gt;$P$4), "Outlier", "Okay")</f>
        <v>Okay</v>
      </c>
      <c r="F1318" s="4" t="str">
        <f>IF(OR(C1318&lt;$O$5, C1318&gt;$P$5), "Outlier", "Okay")</f>
        <v>Okay</v>
      </c>
      <c r="G1318" s="5" t="str">
        <f t="shared" si="60"/>
        <v>Okay</v>
      </c>
      <c r="H1318" s="5" t="str">
        <f t="shared" si="61"/>
        <v>Okay</v>
      </c>
      <c r="I1318" s="5" t="str">
        <f t="shared" si="62"/>
        <v>Okay</v>
      </c>
    </row>
    <row r="1319" spans="1:9" x14ac:dyDescent="0.25">
      <c r="A1319" s="4">
        <v>33</v>
      </c>
      <c r="B1319" s="4">
        <v>1</v>
      </c>
      <c r="C1319" s="4">
        <v>25000</v>
      </c>
      <c r="D1319" s="4" t="str">
        <f>IF(OR(A1319&lt;$O$3, A1319&gt;$P$3), "Outlier", "Okay")</f>
        <v>Okay</v>
      </c>
      <c r="E1319" s="4" t="str">
        <f>IF(OR(B1319&lt;$O$4, B1319&gt;$P$4), "Outlier", "Okay")</f>
        <v>Okay</v>
      </c>
      <c r="F1319" s="4" t="str">
        <f>IF(OR(C1319&lt;$O$5, C1319&gt;$P$5), "Outlier", "Okay")</f>
        <v>Okay</v>
      </c>
      <c r="G1319" s="5" t="str">
        <f t="shared" si="60"/>
        <v>Okay</v>
      </c>
      <c r="H1319" s="5" t="str">
        <f t="shared" si="61"/>
        <v>Okay</v>
      </c>
      <c r="I1319" s="5" t="str">
        <f t="shared" si="62"/>
        <v>Okay</v>
      </c>
    </row>
    <row r="1320" spans="1:9" x14ac:dyDescent="0.25">
      <c r="A1320" s="4">
        <v>36</v>
      </c>
      <c r="B1320" s="4">
        <v>7</v>
      </c>
      <c r="C1320" s="4">
        <v>91000</v>
      </c>
      <c r="D1320" s="4" t="str">
        <f>IF(OR(A1320&lt;$O$3, A1320&gt;$P$3), "Outlier", "Okay")</f>
        <v>Okay</v>
      </c>
      <c r="E1320" s="4" t="str">
        <f>IF(OR(B1320&lt;$O$4, B1320&gt;$P$4), "Outlier", "Okay")</f>
        <v>Okay</v>
      </c>
      <c r="F1320" s="4" t="str">
        <f>IF(OR(C1320&lt;$O$5, C1320&gt;$P$5), "Outlier", "Okay")</f>
        <v>Okay</v>
      </c>
      <c r="G1320" s="5" t="str">
        <f t="shared" si="60"/>
        <v>Okay</v>
      </c>
      <c r="H1320" s="5" t="str">
        <f t="shared" si="61"/>
        <v>Okay</v>
      </c>
      <c r="I1320" s="5" t="str">
        <f t="shared" si="62"/>
        <v>Okay</v>
      </c>
    </row>
    <row r="1321" spans="1:9" x14ac:dyDescent="0.25">
      <c r="A1321" s="4">
        <v>43</v>
      </c>
      <c r="B1321" s="4">
        <v>17</v>
      </c>
      <c r="C1321" s="4">
        <v>179000</v>
      </c>
      <c r="D1321" s="4" t="str">
        <f>IF(OR(A1321&lt;$O$3, A1321&gt;$P$3), "Outlier", "Okay")</f>
        <v>Okay</v>
      </c>
      <c r="E1321" s="4" t="str">
        <f>IF(OR(B1321&lt;$O$4, B1321&gt;$P$4), "Outlier", "Okay")</f>
        <v>Okay</v>
      </c>
      <c r="F1321" s="4" t="str">
        <f>IF(OR(C1321&lt;$O$5, C1321&gt;$P$5), "Outlier", "Okay")</f>
        <v>Okay</v>
      </c>
      <c r="G1321" s="5" t="str">
        <f t="shared" si="60"/>
        <v>Okay</v>
      </c>
      <c r="H1321" s="5" t="str">
        <f t="shared" si="61"/>
        <v>Okay</v>
      </c>
      <c r="I1321" s="5" t="str">
        <f t="shared" si="62"/>
        <v>Okay</v>
      </c>
    </row>
    <row r="1322" spans="1:9" x14ac:dyDescent="0.25">
      <c r="A1322" s="4">
        <v>31</v>
      </c>
      <c r="B1322" s="4">
        <v>5</v>
      </c>
      <c r="C1322" s="4">
        <v>74000</v>
      </c>
      <c r="D1322" s="4" t="str">
        <f>IF(OR(A1322&lt;$O$3, A1322&gt;$P$3), "Outlier", "Okay")</f>
        <v>Okay</v>
      </c>
      <c r="E1322" s="4" t="str">
        <f>IF(OR(B1322&lt;$O$4, B1322&gt;$P$4), "Outlier", "Okay")</f>
        <v>Okay</v>
      </c>
      <c r="F1322" s="4" t="str">
        <f>IF(OR(C1322&lt;$O$5, C1322&gt;$P$5), "Outlier", "Okay")</f>
        <v>Okay</v>
      </c>
      <c r="G1322" s="5" t="str">
        <f t="shared" si="60"/>
        <v>Okay</v>
      </c>
      <c r="H1322" s="5" t="str">
        <f t="shared" si="61"/>
        <v>Okay</v>
      </c>
      <c r="I1322" s="5" t="str">
        <f t="shared" si="62"/>
        <v>Okay</v>
      </c>
    </row>
    <row r="1323" spans="1:9" x14ac:dyDescent="0.25">
      <c r="A1323" s="4">
        <v>49</v>
      </c>
      <c r="B1323" s="4">
        <v>23</v>
      </c>
      <c r="C1323" s="4">
        <v>228000</v>
      </c>
      <c r="D1323" s="4" t="str">
        <f>IF(OR(A1323&lt;$O$3, A1323&gt;$P$3), "Outlier", "Okay")</f>
        <v>Okay</v>
      </c>
      <c r="E1323" s="4" t="str">
        <f>IF(OR(B1323&lt;$O$4, B1323&gt;$P$4), "Outlier", "Okay")</f>
        <v>Okay</v>
      </c>
      <c r="F1323" s="4" t="str">
        <f>IF(OR(C1323&lt;$O$5, C1323&gt;$P$5), "Outlier", "Okay")</f>
        <v>Okay</v>
      </c>
      <c r="G1323" s="5" t="str">
        <f t="shared" si="60"/>
        <v>Okay</v>
      </c>
      <c r="H1323" s="5" t="str">
        <f t="shared" si="61"/>
        <v>Okay</v>
      </c>
      <c r="I1323" s="5" t="str">
        <f t="shared" si="62"/>
        <v>Okay</v>
      </c>
    </row>
    <row r="1324" spans="1:9" x14ac:dyDescent="0.25">
      <c r="A1324" s="4">
        <v>28</v>
      </c>
      <c r="B1324" s="4">
        <v>2</v>
      </c>
      <c r="C1324" s="4">
        <v>37000</v>
      </c>
      <c r="D1324" s="4" t="str">
        <f>IF(OR(A1324&lt;$O$3, A1324&gt;$P$3), "Outlier", "Okay")</f>
        <v>Okay</v>
      </c>
      <c r="E1324" s="4" t="str">
        <f>IF(OR(B1324&lt;$O$4, B1324&gt;$P$4), "Outlier", "Okay")</f>
        <v>Okay</v>
      </c>
      <c r="F1324" s="4" t="str">
        <f>IF(OR(C1324&lt;$O$5, C1324&gt;$P$5), "Outlier", "Okay")</f>
        <v>Okay</v>
      </c>
      <c r="G1324" s="5" t="str">
        <f t="shared" si="60"/>
        <v>Okay</v>
      </c>
      <c r="H1324" s="5" t="str">
        <f t="shared" si="61"/>
        <v>Okay</v>
      </c>
      <c r="I1324" s="5" t="str">
        <f t="shared" si="62"/>
        <v>Okay</v>
      </c>
    </row>
    <row r="1325" spans="1:9" x14ac:dyDescent="0.25">
      <c r="A1325" s="4">
        <v>45</v>
      </c>
      <c r="B1325" s="4">
        <v>19</v>
      </c>
      <c r="C1325" s="4">
        <v>193000</v>
      </c>
      <c r="D1325" s="4" t="str">
        <f>IF(OR(A1325&lt;$O$3, A1325&gt;$P$3), "Outlier", "Okay")</f>
        <v>Okay</v>
      </c>
      <c r="E1325" s="4" t="str">
        <f>IF(OR(B1325&lt;$O$4, B1325&gt;$P$4), "Outlier", "Okay")</f>
        <v>Okay</v>
      </c>
      <c r="F1325" s="4" t="str">
        <f>IF(OR(C1325&lt;$O$5, C1325&gt;$P$5), "Outlier", "Okay")</f>
        <v>Okay</v>
      </c>
      <c r="G1325" s="5" t="str">
        <f t="shared" si="60"/>
        <v>Okay</v>
      </c>
      <c r="H1325" s="5" t="str">
        <f t="shared" si="61"/>
        <v>Okay</v>
      </c>
      <c r="I1325" s="5" t="str">
        <f t="shared" si="62"/>
        <v>Okay</v>
      </c>
    </row>
    <row r="1326" spans="1:9" x14ac:dyDescent="0.25">
      <c r="A1326" s="4">
        <v>30</v>
      </c>
      <c r="B1326" s="4">
        <v>1</v>
      </c>
      <c r="C1326" s="4">
        <v>25000</v>
      </c>
      <c r="D1326" s="4" t="str">
        <f>IF(OR(A1326&lt;$O$3, A1326&gt;$P$3), "Outlier", "Okay")</f>
        <v>Okay</v>
      </c>
      <c r="E1326" s="4" t="str">
        <f>IF(OR(B1326&lt;$O$4, B1326&gt;$P$4), "Outlier", "Okay")</f>
        <v>Okay</v>
      </c>
      <c r="F1326" s="4" t="str">
        <f>IF(OR(C1326&lt;$O$5, C1326&gt;$P$5), "Outlier", "Okay")</f>
        <v>Okay</v>
      </c>
      <c r="G1326" s="5" t="str">
        <f t="shared" si="60"/>
        <v>Okay</v>
      </c>
      <c r="H1326" s="5" t="str">
        <f t="shared" si="61"/>
        <v>Okay</v>
      </c>
      <c r="I1326" s="5" t="str">
        <f t="shared" si="62"/>
        <v>Okay</v>
      </c>
    </row>
    <row r="1327" spans="1:9" x14ac:dyDescent="0.25">
      <c r="A1327" s="4">
        <v>45</v>
      </c>
      <c r="B1327" s="4">
        <v>20</v>
      </c>
      <c r="C1327" s="4">
        <v>204000</v>
      </c>
      <c r="D1327" s="4" t="str">
        <f>IF(OR(A1327&lt;$O$3, A1327&gt;$P$3), "Outlier", "Okay")</f>
        <v>Okay</v>
      </c>
      <c r="E1327" s="4" t="str">
        <f>IF(OR(B1327&lt;$O$4, B1327&gt;$P$4), "Outlier", "Okay")</f>
        <v>Okay</v>
      </c>
      <c r="F1327" s="4" t="str">
        <f>IF(OR(C1327&lt;$O$5, C1327&gt;$P$5), "Outlier", "Okay")</f>
        <v>Okay</v>
      </c>
      <c r="G1327" s="5" t="str">
        <f t="shared" si="60"/>
        <v>Okay</v>
      </c>
      <c r="H1327" s="5" t="str">
        <f t="shared" si="61"/>
        <v>Okay</v>
      </c>
      <c r="I1327" s="5" t="str">
        <f t="shared" si="62"/>
        <v>Okay</v>
      </c>
    </row>
    <row r="1328" spans="1:9" x14ac:dyDescent="0.25">
      <c r="A1328" s="4">
        <v>27</v>
      </c>
      <c r="B1328" s="4">
        <v>3</v>
      </c>
      <c r="C1328" s="4">
        <v>61000</v>
      </c>
      <c r="D1328" s="4" t="str">
        <f>IF(OR(A1328&lt;$O$3, A1328&gt;$P$3), "Outlier", "Okay")</f>
        <v>Okay</v>
      </c>
      <c r="E1328" s="4" t="str">
        <f>IF(OR(B1328&lt;$O$4, B1328&gt;$P$4), "Outlier", "Okay")</f>
        <v>Okay</v>
      </c>
      <c r="F1328" s="4" t="str">
        <f>IF(OR(C1328&lt;$O$5, C1328&gt;$P$5), "Outlier", "Okay")</f>
        <v>Okay</v>
      </c>
      <c r="G1328" s="5" t="str">
        <f t="shared" si="60"/>
        <v>Okay</v>
      </c>
      <c r="H1328" s="5" t="str">
        <f t="shared" si="61"/>
        <v>Okay</v>
      </c>
      <c r="I1328" s="5" t="str">
        <f t="shared" si="62"/>
        <v>Okay</v>
      </c>
    </row>
    <row r="1329" spans="1:9" x14ac:dyDescent="0.25">
      <c r="A1329" s="4">
        <v>41</v>
      </c>
      <c r="B1329" s="4">
        <v>15</v>
      </c>
      <c r="C1329" s="4">
        <v>157000</v>
      </c>
      <c r="D1329" s="4" t="str">
        <f>IF(OR(A1329&lt;$O$3, A1329&gt;$P$3), "Outlier", "Okay")</f>
        <v>Okay</v>
      </c>
      <c r="E1329" s="4" t="str">
        <f>IF(OR(B1329&lt;$O$4, B1329&gt;$P$4), "Outlier", "Okay")</f>
        <v>Okay</v>
      </c>
      <c r="F1329" s="4" t="str">
        <f>IF(OR(C1329&lt;$O$5, C1329&gt;$P$5), "Outlier", "Okay")</f>
        <v>Okay</v>
      </c>
      <c r="G1329" s="5" t="str">
        <f t="shared" si="60"/>
        <v>Okay</v>
      </c>
      <c r="H1329" s="5" t="str">
        <f t="shared" si="61"/>
        <v>Okay</v>
      </c>
      <c r="I1329" s="5" t="str">
        <f t="shared" si="62"/>
        <v>Okay</v>
      </c>
    </row>
    <row r="1330" spans="1:9" x14ac:dyDescent="0.25">
      <c r="A1330" s="4">
        <v>35</v>
      </c>
      <c r="B1330" s="4">
        <v>8</v>
      </c>
      <c r="C1330" s="4">
        <v>92000</v>
      </c>
      <c r="D1330" s="4" t="str">
        <f>IF(OR(A1330&lt;$O$3, A1330&gt;$P$3), "Outlier", "Okay")</f>
        <v>Okay</v>
      </c>
      <c r="E1330" s="4" t="str">
        <f>IF(OR(B1330&lt;$O$4, B1330&gt;$P$4), "Outlier", "Okay")</f>
        <v>Okay</v>
      </c>
      <c r="F1330" s="4" t="str">
        <f>IF(OR(C1330&lt;$O$5, C1330&gt;$P$5), "Outlier", "Okay")</f>
        <v>Okay</v>
      </c>
      <c r="G1330" s="5" t="str">
        <f t="shared" si="60"/>
        <v>Okay</v>
      </c>
      <c r="H1330" s="5" t="str">
        <f t="shared" si="61"/>
        <v>Okay</v>
      </c>
      <c r="I1330" s="5" t="str">
        <f t="shared" si="62"/>
        <v>Okay</v>
      </c>
    </row>
    <row r="1331" spans="1:9" x14ac:dyDescent="0.25">
      <c r="A1331" s="4">
        <v>26</v>
      </c>
      <c r="B1331" s="4">
        <v>1</v>
      </c>
      <c r="C1331" s="4">
        <v>52000</v>
      </c>
      <c r="D1331" s="4" t="str">
        <f>IF(OR(A1331&lt;$O$3, A1331&gt;$P$3), "Outlier", "Okay")</f>
        <v>Okay</v>
      </c>
      <c r="E1331" s="4" t="str">
        <f>IF(OR(B1331&lt;$O$4, B1331&gt;$P$4), "Outlier", "Okay")</f>
        <v>Okay</v>
      </c>
      <c r="F1331" s="4" t="str">
        <f>IF(OR(C1331&lt;$O$5, C1331&gt;$P$5), "Outlier", "Okay")</f>
        <v>Okay</v>
      </c>
      <c r="G1331" s="5" t="str">
        <f t="shared" si="60"/>
        <v>Okay</v>
      </c>
      <c r="H1331" s="5" t="str">
        <f t="shared" si="61"/>
        <v>Okay</v>
      </c>
      <c r="I1331" s="5" t="str">
        <f t="shared" si="62"/>
        <v>Okay</v>
      </c>
    </row>
    <row r="1332" spans="1:9" x14ac:dyDescent="0.25">
      <c r="A1332" s="4">
        <v>30</v>
      </c>
      <c r="B1332" s="4">
        <v>4</v>
      </c>
      <c r="C1332" s="4">
        <v>58000</v>
      </c>
      <c r="D1332" s="4" t="str">
        <f>IF(OR(A1332&lt;$O$3, A1332&gt;$P$3), "Outlier", "Okay")</f>
        <v>Okay</v>
      </c>
      <c r="E1332" s="4" t="str">
        <f>IF(OR(B1332&lt;$O$4, B1332&gt;$P$4), "Outlier", "Okay")</f>
        <v>Okay</v>
      </c>
      <c r="F1332" s="4" t="str">
        <f>IF(OR(C1332&lt;$O$5, C1332&gt;$P$5), "Outlier", "Okay")</f>
        <v>Okay</v>
      </c>
      <c r="G1332" s="5" t="str">
        <f t="shared" si="60"/>
        <v>Okay</v>
      </c>
      <c r="H1332" s="5" t="str">
        <f t="shared" si="61"/>
        <v>Okay</v>
      </c>
      <c r="I1332" s="5" t="str">
        <f t="shared" si="62"/>
        <v>Okay</v>
      </c>
    </row>
    <row r="1333" spans="1:9" x14ac:dyDescent="0.25">
      <c r="A1333" s="4">
        <v>48</v>
      </c>
      <c r="B1333" s="4">
        <v>22</v>
      </c>
      <c r="C1333" s="4">
        <v>219000</v>
      </c>
      <c r="D1333" s="4" t="str">
        <f>IF(OR(A1333&lt;$O$3, A1333&gt;$P$3), "Outlier", "Okay")</f>
        <v>Okay</v>
      </c>
      <c r="E1333" s="4" t="str">
        <f>IF(OR(B1333&lt;$O$4, B1333&gt;$P$4), "Outlier", "Okay")</f>
        <v>Okay</v>
      </c>
      <c r="F1333" s="4" t="str">
        <f>IF(OR(C1333&lt;$O$5, C1333&gt;$P$5), "Outlier", "Okay")</f>
        <v>Okay</v>
      </c>
      <c r="G1333" s="5" t="str">
        <f t="shared" si="60"/>
        <v>Okay</v>
      </c>
      <c r="H1333" s="5" t="str">
        <f t="shared" si="61"/>
        <v>Okay</v>
      </c>
      <c r="I1333" s="5" t="str">
        <f t="shared" si="62"/>
        <v>Okay</v>
      </c>
    </row>
    <row r="1334" spans="1:9" x14ac:dyDescent="0.25">
      <c r="A1334" s="4">
        <v>32</v>
      </c>
      <c r="B1334" s="4">
        <v>6</v>
      </c>
      <c r="C1334" s="4">
        <v>77000</v>
      </c>
      <c r="D1334" s="4" t="str">
        <f>IF(OR(A1334&lt;$O$3, A1334&gt;$P$3), "Outlier", "Okay")</f>
        <v>Okay</v>
      </c>
      <c r="E1334" s="4" t="str">
        <f>IF(OR(B1334&lt;$O$4, B1334&gt;$P$4), "Outlier", "Okay")</f>
        <v>Okay</v>
      </c>
      <c r="F1334" s="4" t="str">
        <f>IF(OR(C1334&lt;$O$5, C1334&gt;$P$5), "Outlier", "Okay")</f>
        <v>Okay</v>
      </c>
      <c r="G1334" s="5" t="str">
        <f t="shared" si="60"/>
        <v>Okay</v>
      </c>
      <c r="H1334" s="5" t="str">
        <f t="shared" si="61"/>
        <v>Okay</v>
      </c>
      <c r="I1334" s="5" t="str">
        <f t="shared" si="62"/>
        <v>Okay</v>
      </c>
    </row>
    <row r="1335" spans="1:9" x14ac:dyDescent="0.25">
      <c r="A1335" s="4">
        <v>34</v>
      </c>
      <c r="B1335" s="4">
        <v>8</v>
      </c>
      <c r="C1335" s="4">
        <v>104000</v>
      </c>
      <c r="D1335" s="4" t="str">
        <f>IF(OR(A1335&lt;$O$3, A1335&gt;$P$3), "Outlier", "Okay")</f>
        <v>Okay</v>
      </c>
      <c r="E1335" s="4" t="str">
        <f>IF(OR(B1335&lt;$O$4, B1335&gt;$P$4), "Outlier", "Okay")</f>
        <v>Okay</v>
      </c>
      <c r="F1335" s="4" t="str">
        <f>IF(OR(C1335&lt;$O$5, C1335&gt;$P$5), "Outlier", "Okay")</f>
        <v>Okay</v>
      </c>
      <c r="G1335" s="5" t="str">
        <f t="shared" si="60"/>
        <v>Okay</v>
      </c>
      <c r="H1335" s="5" t="str">
        <f t="shared" si="61"/>
        <v>Okay</v>
      </c>
      <c r="I1335" s="5" t="str">
        <f t="shared" si="62"/>
        <v>Okay</v>
      </c>
    </row>
    <row r="1336" spans="1:9" x14ac:dyDescent="0.25">
      <c r="A1336" s="4">
        <v>31</v>
      </c>
      <c r="B1336" s="4">
        <v>1</v>
      </c>
      <c r="C1336" s="4">
        <v>25000</v>
      </c>
      <c r="D1336" s="4" t="str">
        <f>IF(OR(A1336&lt;$O$3, A1336&gt;$P$3), "Outlier", "Okay")</f>
        <v>Okay</v>
      </c>
      <c r="E1336" s="4" t="str">
        <f>IF(OR(B1336&lt;$O$4, B1336&gt;$P$4), "Outlier", "Okay")</f>
        <v>Okay</v>
      </c>
      <c r="F1336" s="4" t="str">
        <f>IF(OR(C1336&lt;$O$5, C1336&gt;$P$5), "Outlier", "Okay")</f>
        <v>Okay</v>
      </c>
      <c r="G1336" s="5" t="str">
        <f t="shared" si="60"/>
        <v>Okay</v>
      </c>
      <c r="H1336" s="5" t="str">
        <f t="shared" si="61"/>
        <v>Okay</v>
      </c>
      <c r="I1336" s="5" t="str">
        <f t="shared" si="62"/>
        <v>Okay</v>
      </c>
    </row>
    <row r="1337" spans="1:9" x14ac:dyDescent="0.25">
      <c r="A1337" s="4">
        <v>44</v>
      </c>
      <c r="B1337" s="4">
        <v>18</v>
      </c>
      <c r="C1337" s="4">
        <v>183000</v>
      </c>
      <c r="D1337" s="4" t="str">
        <f>IF(OR(A1337&lt;$O$3, A1337&gt;$P$3), "Outlier", "Okay")</f>
        <v>Okay</v>
      </c>
      <c r="E1337" s="4" t="str">
        <f>IF(OR(B1337&lt;$O$4, B1337&gt;$P$4), "Outlier", "Okay")</f>
        <v>Okay</v>
      </c>
      <c r="F1337" s="4" t="str">
        <f>IF(OR(C1337&lt;$O$5, C1337&gt;$P$5), "Outlier", "Okay")</f>
        <v>Okay</v>
      </c>
      <c r="G1337" s="5" t="str">
        <f t="shared" si="60"/>
        <v>Okay</v>
      </c>
      <c r="H1337" s="5" t="str">
        <f t="shared" si="61"/>
        <v>Okay</v>
      </c>
      <c r="I1337" s="5" t="str">
        <f t="shared" si="62"/>
        <v>Okay</v>
      </c>
    </row>
    <row r="1338" spans="1:9" x14ac:dyDescent="0.25">
      <c r="A1338" s="4">
        <v>31</v>
      </c>
      <c r="B1338" s="4">
        <v>6</v>
      </c>
      <c r="C1338" s="4">
        <v>95000</v>
      </c>
      <c r="D1338" s="4" t="str">
        <f>IF(OR(A1338&lt;$O$3, A1338&gt;$P$3), "Outlier", "Okay")</f>
        <v>Okay</v>
      </c>
      <c r="E1338" s="4" t="str">
        <f>IF(OR(B1338&lt;$O$4, B1338&gt;$P$4), "Outlier", "Okay")</f>
        <v>Okay</v>
      </c>
      <c r="F1338" s="4" t="str">
        <f>IF(OR(C1338&lt;$O$5, C1338&gt;$P$5), "Outlier", "Okay")</f>
        <v>Okay</v>
      </c>
      <c r="G1338" s="5" t="str">
        <f t="shared" si="60"/>
        <v>Okay</v>
      </c>
      <c r="H1338" s="5" t="str">
        <f t="shared" si="61"/>
        <v>Okay</v>
      </c>
      <c r="I1338" s="5" t="str">
        <f t="shared" si="62"/>
        <v>Okay</v>
      </c>
    </row>
    <row r="1339" spans="1:9" x14ac:dyDescent="0.25">
      <c r="A1339" s="4">
        <v>28</v>
      </c>
      <c r="B1339" s="4">
        <v>2</v>
      </c>
      <c r="C1339" s="4">
        <v>45000</v>
      </c>
      <c r="D1339" s="4" t="str">
        <f>IF(OR(A1339&lt;$O$3, A1339&gt;$P$3), "Outlier", "Okay")</f>
        <v>Okay</v>
      </c>
      <c r="E1339" s="4" t="str">
        <f>IF(OR(B1339&lt;$O$4, B1339&gt;$P$4), "Outlier", "Okay")</f>
        <v>Okay</v>
      </c>
      <c r="F1339" s="4" t="str">
        <f>IF(OR(C1339&lt;$O$5, C1339&gt;$P$5), "Outlier", "Okay")</f>
        <v>Okay</v>
      </c>
      <c r="G1339" s="5" t="str">
        <f t="shared" si="60"/>
        <v>Okay</v>
      </c>
      <c r="H1339" s="5" t="str">
        <f t="shared" si="61"/>
        <v>Okay</v>
      </c>
      <c r="I1339" s="5" t="str">
        <f t="shared" si="62"/>
        <v>Okay</v>
      </c>
    </row>
    <row r="1340" spans="1:9" x14ac:dyDescent="0.25">
      <c r="A1340" s="4">
        <v>29</v>
      </c>
      <c r="B1340" s="4">
        <v>4</v>
      </c>
      <c r="C1340" s="4">
        <v>70000</v>
      </c>
      <c r="D1340" s="4" t="str">
        <f>IF(OR(A1340&lt;$O$3, A1340&gt;$P$3), "Outlier", "Okay")</f>
        <v>Okay</v>
      </c>
      <c r="E1340" s="4" t="str">
        <f>IF(OR(B1340&lt;$O$4, B1340&gt;$P$4), "Outlier", "Okay")</f>
        <v>Okay</v>
      </c>
      <c r="F1340" s="4" t="str">
        <f>IF(OR(C1340&lt;$O$5, C1340&gt;$P$5), "Outlier", "Okay")</f>
        <v>Okay</v>
      </c>
      <c r="G1340" s="5" t="str">
        <f t="shared" si="60"/>
        <v>Okay</v>
      </c>
      <c r="H1340" s="5" t="str">
        <f t="shared" si="61"/>
        <v>Okay</v>
      </c>
      <c r="I1340" s="5" t="str">
        <f t="shared" si="62"/>
        <v>Okay</v>
      </c>
    </row>
    <row r="1341" spans="1:9" x14ac:dyDescent="0.25">
      <c r="A1341" s="4">
        <v>35</v>
      </c>
      <c r="B1341" s="4">
        <v>10</v>
      </c>
      <c r="C1341" s="4">
        <v>110000</v>
      </c>
      <c r="D1341" s="4" t="str">
        <f>IF(OR(A1341&lt;$O$3, A1341&gt;$P$3), "Outlier", "Okay")</f>
        <v>Okay</v>
      </c>
      <c r="E1341" s="4" t="str">
        <f>IF(OR(B1341&lt;$O$4, B1341&gt;$P$4), "Outlier", "Okay")</f>
        <v>Okay</v>
      </c>
      <c r="F1341" s="4" t="str">
        <f>IF(OR(C1341&lt;$O$5, C1341&gt;$P$5), "Outlier", "Okay")</f>
        <v>Okay</v>
      </c>
      <c r="G1341" s="5" t="str">
        <f t="shared" si="60"/>
        <v>Okay</v>
      </c>
      <c r="H1341" s="5" t="str">
        <f t="shared" si="61"/>
        <v>Okay</v>
      </c>
      <c r="I1341" s="5" t="str">
        <f t="shared" si="62"/>
        <v>Okay</v>
      </c>
    </row>
    <row r="1342" spans="1:9" x14ac:dyDescent="0.25">
      <c r="A1342" s="4">
        <v>26</v>
      </c>
      <c r="B1342" s="4">
        <v>1</v>
      </c>
      <c r="C1342" s="4">
        <v>35000</v>
      </c>
      <c r="D1342" s="4" t="str">
        <f>IF(OR(A1342&lt;$O$3, A1342&gt;$P$3), "Outlier", "Okay")</f>
        <v>Okay</v>
      </c>
      <c r="E1342" s="4" t="str">
        <f>IF(OR(B1342&lt;$O$4, B1342&gt;$P$4), "Outlier", "Okay")</f>
        <v>Okay</v>
      </c>
      <c r="F1342" s="4" t="str">
        <f>IF(OR(C1342&lt;$O$5, C1342&gt;$P$5), "Outlier", "Okay")</f>
        <v>Okay</v>
      </c>
      <c r="G1342" s="5" t="str">
        <f t="shared" si="60"/>
        <v>Okay</v>
      </c>
      <c r="H1342" s="5" t="str">
        <f t="shared" si="61"/>
        <v>Okay</v>
      </c>
      <c r="I1342" s="5" t="str">
        <f t="shared" si="62"/>
        <v>Okay</v>
      </c>
    </row>
    <row r="1343" spans="1:9" x14ac:dyDescent="0.25">
      <c r="A1343" s="4">
        <v>32</v>
      </c>
      <c r="B1343" s="4">
        <v>5</v>
      </c>
      <c r="C1343" s="4">
        <v>60000</v>
      </c>
      <c r="D1343" s="4" t="str">
        <f>IF(OR(A1343&lt;$O$3, A1343&gt;$P$3), "Outlier", "Okay")</f>
        <v>Okay</v>
      </c>
      <c r="E1343" s="4" t="str">
        <f>IF(OR(B1343&lt;$O$4, B1343&gt;$P$4), "Outlier", "Okay")</f>
        <v>Okay</v>
      </c>
      <c r="F1343" s="4" t="str">
        <f>IF(OR(C1343&lt;$O$5, C1343&gt;$P$5), "Outlier", "Okay")</f>
        <v>Okay</v>
      </c>
      <c r="G1343" s="5" t="str">
        <f t="shared" si="60"/>
        <v>Okay</v>
      </c>
      <c r="H1343" s="5" t="str">
        <f t="shared" si="61"/>
        <v>Okay</v>
      </c>
      <c r="I1343" s="5" t="str">
        <f t="shared" si="62"/>
        <v>Okay</v>
      </c>
    </row>
    <row r="1344" spans="1:9" x14ac:dyDescent="0.25">
      <c r="A1344" s="4">
        <v>27</v>
      </c>
      <c r="B1344" s="4">
        <v>2</v>
      </c>
      <c r="C1344" s="4">
        <v>50000</v>
      </c>
      <c r="D1344" s="4" t="str">
        <f>IF(OR(A1344&lt;$O$3, A1344&gt;$P$3), "Outlier", "Okay")</f>
        <v>Okay</v>
      </c>
      <c r="E1344" s="4" t="str">
        <f>IF(OR(B1344&lt;$O$4, B1344&gt;$P$4), "Outlier", "Okay")</f>
        <v>Okay</v>
      </c>
      <c r="F1344" s="4" t="str">
        <f>IF(OR(C1344&lt;$O$5, C1344&gt;$P$5), "Outlier", "Okay")</f>
        <v>Okay</v>
      </c>
      <c r="G1344" s="5" t="str">
        <f t="shared" si="60"/>
        <v>Okay</v>
      </c>
      <c r="H1344" s="5" t="str">
        <f t="shared" si="61"/>
        <v>Okay</v>
      </c>
      <c r="I1344" s="5" t="str">
        <f t="shared" si="62"/>
        <v>Okay</v>
      </c>
    </row>
    <row r="1345" spans="1:9" x14ac:dyDescent="0.25">
      <c r="A1345" s="4">
        <v>39</v>
      </c>
      <c r="B1345" s="4">
        <v>12</v>
      </c>
      <c r="C1345" s="4">
        <v>120000</v>
      </c>
      <c r="D1345" s="4" t="str">
        <f>IF(OR(A1345&lt;$O$3, A1345&gt;$P$3), "Outlier", "Okay")</f>
        <v>Okay</v>
      </c>
      <c r="E1345" s="4" t="str">
        <f>IF(OR(B1345&lt;$O$4, B1345&gt;$P$4), "Outlier", "Okay")</f>
        <v>Okay</v>
      </c>
      <c r="F1345" s="4" t="str">
        <f>IF(OR(C1345&lt;$O$5, C1345&gt;$P$5), "Outlier", "Okay")</f>
        <v>Okay</v>
      </c>
      <c r="G1345" s="5" t="str">
        <f t="shared" si="60"/>
        <v>Okay</v>
      </c>
      <c r="H1345" s="5" t="str">
        <f t="shared" si="61"/>
        <v>Okay</v>
      </c>
      <c r="I1345" s="5" t="str">
        <f t="shared" si="62"/>
        <v>Okay</v>
      </c>
    </row>
    <row r="1346" spans="1:9" x14ac:dyDescent="0.25">
      <c r="A1346" s="4">
        <v>23</v>
      </c>
      <c r="B1346" s="4">
        <v>1</v>
      </c>
      <c r="C1346" s="4">
        <v>32000</v>
      </c>
      <c r="D1346" s="4" t="str">
        <f>IF(OR(A1346&lt;$O$3, A1346&gt;$P$3), "Outlier", "Okay")</f>
        <v>Okay</v>
      </c>
      <c r="E1346" s="4" t="str">
        <f>IF(OR(B1346&lt;$O$4, B1346&gt;$P$4), "Outlier", "Okay")</f>
        <v>Okay</v>
      </c>
      <c r="F1346" s="4" t="str">
        <f>IF(OR(C1346&lt;$O$5, C1346&gt;$P$5), "Outlier", "Okay")</f>
        <v>Okay</v>
      </c>
      <c r="G1346" s="5" t="str">
        <f t="shared" ref="G1346:G1409" si="63">IF(B1346&gt;A1346, "Inconsistent", "Okay")</f>
        <v>Okay</v>
      </c>
      <c r="H1346" s="5" t="str">
        <f t="shared" ref="H1346:H1409" si="64">IF(A1346&lt;18, "Inconsistent", "Okay")</f>
        <v>Okay</v>
      </c>
      <c r="I1346" s="5" t="str">
        <f t="shared" ref="I1346:I1409" si="65">IF(B1346&lt;0,"Inconsistent", "Okay")</f>
        <v>Okay</v>
      </c>
    </row>
    <row r="1347" spans="1:9" x14ac:dyDescent="0.25">
      <c r="A1347" s="4">
        <v>30</v>
      </c>
      <c r="B1347" s="4">
        <v>4</v>
      </c>
      <c r="C1347" s="4">
        <v>65000</v>
      </c>
      <c r="D1347" s="4" t="str">
        <f>IF(OR(A1347&lt;$O$3, A1347&gt;$P$3), "Outlier", "Okay")</f>
        <v>Okay</v>
      </c>
      <c r="E1347" s="4" t="str">
        <f>IF(OR(B1347&lt;$O$4, B1347&gt;$P$4), "Outlier", "Okay")</f>
        <v>Okay</v>
      </c>
      <c r="F1347" s="4" t="str">
        <f>IF(OR(C1347&lt;$O$5, C1347&gt;$P$5), "Outlier", "Okay")</f>
        <v>Okay</v>
      </c>
      <c r="G1347" s="5" t="str">
        <f t="shared" si="63"/>
        <v>Okay</v>
      </c>
      <c r="H1347" s="5" t="str">
        <f t="shared" si="64"/>
        <v>Okay</v>
      </c>
      <c r="I1347" s="5" t="str">
        <f t="shared" si="65"/>
        <v>Okay</v>
      </c>
    </row>
    <row r="1348" spans="1:9" x14ac:dyDescent="0.25">
      <c r="A1348" s="4">
        <v>26</v>
      </c>
      <c r="B1348" s="4">
        <v>1</v>
      </c>
      <c r="C1348" s="4">
        <v>35000</v>
      </c>
      <c r="D1348" s="4" t="str">
        <f>IF(OR(A1348&lt;$O$3, A1348&gt;$P$3), "Outlier", "Okay")</f>
        <v>Okay</v>
      </c>
      <c r="E1348" s="4" t="str">
        <f>IF(OR(B1348&lt;$O$4, B1348&gt;$P$4), "Outlier", "Okay")</f>
        <v>Okay</v>
      </c>
      <c r="F1348" s="4" t="str">
        <f>IF(OR(C1348&lt;$O$5, C1348&gt;$P$5), "Outlier", "Okay")</f>
        <v>Okay</v>
      </c>
      <c r="G1348" s="5" t="str">
        <f t="shared" si="63"/>
        <v>Okay</v>
      </c>
      <c r="H1348" s="5" t="str">
        <f t="shared" si="64"/>
        <v>Okay</v>
      </c>
      <c r="I1348" s="5" t="str">
        <f t="shared" si="65"/>
        <v>Okay</v>
      </c>
    </row>
    <row r="1349" spans="1:9" x14ac:dyDescent="0.25">
      <c r="A1349" s="4">
        <v>42</v>
      </c>
      <c r="B1349" s="4">
        <v>14</v>
      </c>
      <c r="C1349" s="4">
        <v>130000</v>
      </c>
      <c r="D1349" s="4" t="str">
        <f>IF(OR(A1349&lt;$O$3, A1349&gt;$P$3), "Outlier", "Okay")</f>
        <v>Okay</v>
      </c>
      <c r="E1349" s="4" t="str">
        <f>IF(OR(B1349&lt;$O$4, B1349&gt;$P$4), "Outlier", "Okay")</f>
        <v>Okay</v>
      </c>
      <c r="F1349" s="4" t="str">
        <f>IF(OR(C1349&lt;$O$5, C1349&gt;$P$5), "Outlier", "Okay")</f>
        <v>Okay</v>
      </c>
      <c r="G1349" s="5" t="str">
        <f t="shared" si="63"/>
        <v>Okay</v>
      </c>
      <c r="H1349" s="5" t="str">
        <f t="shared" si="64"/>
        <v>Okay</v>
      </c>
      <c r="I1349" s="5" t="str">
        <f t="shared" si="65"/>
        <v>Okay</v>
      </c>
    </row>
    <row r="1350" spans="1:9" x14ac:dyDescent="0.25">
      <c r="A1350" s="4">
        <v>34</v>
      </c>
      <c r="B1350" s="4">
        <v>9</v>
      </c>
      <c r="C1350" s="4">
        <v>95000</v>
      </c>
      <c r="D1350" s="4" t="str">
        <f>IF(OR(A1350&lt;$O$3, A1350&gt;$P$3), "Outlier", "Okay")</f>
        <v>Okay</v>
      </c>
      <c r="E1350" s="4" t="str">
        <f>IF(OR(B1350&lt;$O$4, B1350&gt;$P$4), "Outlier", "Okay")</f>
        <v>Okay</v>
      </c>
      <c r="F1350" s="4" t="str">
        <f>IF(OR(C1350&lt;$O$5, C1350&gt;$P$5), "Outlier", "Okay")</f>
        <v>Okay</v>
      </c>
      <c r="G1350" s="5" t="str">
        <f t="shared" si="63"/>
        <v>Okay</v>
      </c>
      <c r="H1350" s="5" t="str">
        <f t="shared" si="64"/>
        <v>Okay</v>
      </c>
      <c r="I1350" s="5" t="str">
        <f t="shared" si="65"/>
        <v>Okay</v>
      </c>
    </row>
    <row r="1351" spans="1:9" x14ac:dyDescent="0.25">
      <c r="A1351" s="4">
        <v>28</v>
      </c>
      <c r="B1351" s="4">
        <v>2</v>
      </c>
      <c r="C1351" s="4">
        <v>43000</v>
      </c>
      <c r="D1351" s="4" t="str">
        <f>IF(OR(A1351&lt;$O$3, A1351&gt;$P$3), "Outlier", "Okay")</f>
        <v>Okay</v>
      </c>
      <c r="E1351" s="4" t="str">
        <f>IF(OR(B1351&lt;$O$4, B1351&gt;$P$4), "Outlier", "Okay")</f>
        <v>Okay</v>
      </c>
      <c r="F1351" s="4" t="str">
        <f>IF(OR(C1351&lt;$O$5, C1351&gt;$P$5), "Outlier", "Okay")</f>
        <v>Okay</v>
      </c>
      <c r="G1351" s="5" t="str">
        <f t="shared" si="63"/>
        <v>Okay</v>
      </c>
      <c r="H1351" s="5" t="str">
        <f t="shared" si="64"/>
        <v>Okay</v>
      </c>
      <c r="I1351" s="5" t="str">
        <f t="shared" si="65"/>
        <v>Okay</v>
      </c>
    </row>
    <row r="1352" spans="1:9" x14ac:dyDescent="0.25">
      <c r="A1352" s="4">
        <v>31</v>
      </c>
      <c r="B1352" s="4">
        <v>4</v>
      </c>
      <c r="C1352" s="4">
        <v>50000</v>
      </c>
      <c r="D1352" s="4" t="str">
        <f>IF(OR(A1352&lt;$O$3, A1352&gt;$P$3), "Outlier", "Okay")</f>
        <v>Okay</v>
      </c>
      <c r="E1352" s="4" t="str">
        <f>IF(OR(B1352&lt;$O$4, B1352&gt;$P$4), "Outlier", "Okay")</f>
        <v>Okay</v>
      </c>
      <c r="F1352" s="4" t="str">
        <f>IF(OR(C1352&lt;$O$5, C1352&gt;$P$5), "Outlier", "Okay")</f>
        <v>Okay</v>
      </c>
      <c r="G1352" s="5" t="str">
        <f t="shared" si="63"/>
        <v>Okay</v>
      </c>
      <c r="H1352" s="5" t="str">
        <f t="shared" si="64"/>
        <v>Okay</v>
      </c>
      <c r="I1352" s="5" t="str">
        <f t="shared" si="65"/>
        <v>Okay</v>
      </c>
    </row>
    <row r="1353" spans="1:9" x14ac:dyDescent="0.25">
      <c r="A1353" s="4">
        <v>29</v>
      </c>
      <c r="B1353" s="4">
        <v>3</v>
      </c>
      <c r="C1353" s="4">
        <v>60000</v>
      </c>
      <c r="D1353" s="4" t="str">
        <f>IF(OR(A1353&lt;$O$3, A1353&gt;$P$3), "Outlier", "Okay")</f>
        <v>Okay</v>
      </c>
      <c r="E1353" s="4" t="str">
        <f>IF(OR(B1353&lt;$O$4, B1353&gt;$P$4), "Outlier", "Okay")</f>
        <v>Okay</v>
      </c>
      <c r="F1353" s="4" t="str">
        <f>IF(OR(C1353&lt;$O$5, C1353&gt;$P$5), "Outlier", "Okay")</f>
        <v>Okay</v>
      </c>
      <c r="G1353" s="5" t="str">
        <f t="shared" si="63"/>
        <v>Okay</v>
      </c>
      <c r="H1353" s="5" t="str">
        <f t="shared" si="64"/>
        <v>Okay</v>
      </c>
      <c r="I1353" s="5" t="str">
        <f t="shared" si="65"/>
        <v>Okay</v>
      </c>
    </row>
    <row r="1354" spans="1:9" x14ac:dyDescent="0.25">
      <c r="A1354" s="4">
        <v>35</v>
      </c>
      <c r="B1354" s="4">
        <v>8</v>
      </c>
      <c r="C1354" s="4">
        <v>80000</v>
      </c>
      <c r="D1354" s="4" t="str">
        <f>IF(OR(A1354&lt;$O$3, A1354&gt;$P$3), "Outlier", "Okay")</f>
        <v>Okay</v>
      </c>
      <c r="E1354" s="4" t="str">
        <f>IF(OR(B1354&lt;$O$4, B1354&gt;$P$4), "Outlier", "Okay")</f>
        <v>Okay</v>
      </c>
      <c r="F1354" s="4" t="str">
        <f>IF(OR(C1354&lt;$O$5, C1354&gt;$P$5), "Outlier", "Okay")</f>
        <v>Okay</v>
      </c>
      <c r="G1354" s="5" t="str">
        <f t="shared" si="63"/>
        <v>Okay</v>
      </c>
      <c r="H1354" s="5" t="str">
        <f t="shared" si="64"/>
        <v>Okay</v>
      </c>
      <c r="I1354" s="5" t="str">
        <f t="shared" si="65"/>
        <v>Okay</v>
      </c>
    </row>
    <row r="1355" spans="1:9" x14ac:dyDescent="0.25">
      <c r="A1355" s="4">
        <v>26</v>
      </c>
      <c r="B1355" s="4">
        <v>2</v>
      </c>
      <c r="C1355" s="4">
        <v>48000</v>
      </c>
      <c r="D1355" s="4" t="str">
        <f>IF(OR(A1355&lt;$O$3, A1355&gt;$P$3), "Outlier", "Okay")</f>
        <v>Okay</v>
      </c>
      <c r="E1355" s="4" t="str">
        <f>IF(OR(B1355&lt;$O$4, B1355&gt;$P$4), "Outlier", "Okay")</f>
        <v>Okay</v>
      </c>
      <c r="F1355" s="4" t="str">
        <f>IF(OR(C1355&lt;$O$5, C1355&gt;$P$5), "Outlier", "Okay")</f>
        <v>Okay</v>
      </c>
      <c r="G1355" s="5" t="str">
        <f t="shared" si="63"/>
        <v>Okay</v>
      </c>
      <c r="H1355" s="5" t="str">
        <f t="shared" si="64"/>
        <v>Okay</v>
      </c>
      <c r="I1355" s="5" t="str">
        <f t="shared" si="65"/>
        <v>Okay</v>
      </c>
    </row>
    <row r="1356" spans="1:9" x14ac:dyDescent="0.25">
      <c r="A1356" s="4">
        <v>40</v>
      </c>
      <c r="B1356" s="4">
        <v>13</v>
      </c>
      <c r="C1356" s="4">
        <v>125000</v>
      </c>
      <c r="D1356" s="4" t="str">
        <f>IF(OR(A1356&lt;$O$3, A1356&gt;$P$3), "Outlier", "Okay")</f>
        <v>Okay</v>
      </c>
      <c r="E1356" s="4" t="str">
        <f>IF(OR(B1356&lt;$O$4, B1356&gt;$P$4), "Outlier", "Okay")</f>
        <v>Okay</v>
      </c>
      <c r="F1356" s="4" t="str">
        <f>IF(OR(C1356&lt;$O$5, C1356&gt;$P$5), "Outlier", "Okay")</f>
        <v>Okay</v>
      </c>
      <c r="G1356" s="5" t="str">
        <f t="shared" si="63"/>
        <v>Okay</v>
      </c>
      <c r="H1356" s="5" t="str">
        <f t="shared" si="64"/>
        <v>Okay</v>
      </c>
      <c r="I1356" s="5" t="str">
        <f t="shared" si="65"/>
        <v>Okay</v>
      </c>
    </row>
    <row r="1357" spans="1:9" x14ac:dyDescent="0.25">
      <c r="A1357" s="4">
        <v>34</v>
      </c>
      <c r="B1357" s="4">
        <v>7</v>
      </c>
      <c r="C1357" s="4">
        <v>85000</v>
      </c>
      <c r="D1357" s="4" t="str">
        <f>IF(OR(A1357&lt;$O$3, A1357&gt;$P$3), "Outlier", "Okay")</f>
        <v>Okay</v>
      </c>
      <c r="E1357" s="4" t="str">
        <f>IF(OR(B1357&lt;$O$4, B1357&gt;$P$4), "Outlier", "Okay")</f>
        <v>Okay</v>
      </c>
      <c r="F1357" s="4" t="str">
        <f>IF(OR(C1357&lt;$O$5, C1357&gt;$P$5), "Outlier", "Okay")</f>
        <v>Okay</v>
      </c>
      <c r="G1357" s="5" t="str">
        <f t="shared" si="63"/>
        <v>Okay</v>
      </c>
      <c r="H1357" s="5" t="str">
        <f t="shared" si="64"/>
        <v>Okay</v>
      </c>
      <c r="I1357" s="5" t="str">
        <f t="shared" si="65"/>
        <v>Okay</v>
      </c>
    </row>
    <row r="1358" spans="1:9" x14ac:dyDescent="0.25">
      <c r="A1358" s="4">
        <v>26</v>
      </c>
      <c r="B1358" s="4">
        <v>2</v>
      </c>
      <c r="C1358" s="4">
        <v>42000</v>
      </c>
      <c r="D1358" s="4" t="str">
        <f>IF(OR(A1358&lt;$O$3, A1358&gt;$P$3), "Outlier", "Okay")</f>
        <v>Okay</v>
      </c>
      <c r="E1358" s="4" t="str">
        <f>IF(OR(B1358&lt;$O$4, B1358&gt;$P$4), "Outlier", "Okay")</f>
        <v>Okay</v>
      </c>
      <c r="F1358" s="4" t="str">
        <f>IF(OR(C1358&lt;$O$5, C1358&gt;$P$5), "Outlier", "Okay")</f>
        <v>Okay</v>
      </c>
      <c r="G1358" s="5" t="str">
        <f t="shared" si="63"/>
        <v>Okay</v>
      </c>
      <c r="H1358" s="5" t="str">
        <f t="shared" si="64"/>
        <v>Okay</v>
      </c>
      <c r="I1358" s="5" t="str">
        <f t="shared" si="65"/>
        <v>Okay</v>
      </c>
    </row>
    <row r="1359" spans="1:9" x14ac:dyDescent="0.25">
      <c r="A1359" s="4">
        <v>29</v>
      </c>
      <c r="B1359" s="4">
        <v>4</v>
      </c>
      <c r="C1359" s="4">
        <v>70000</v>
      </c>
      <c r="D1359" s="4" t="str">
        <f>IF(OR(A1359&lt;$O$3, A1359&gt;$P$3), "Outlier", "Okay")</f>
        <v>Okay</v>
      </c>
      <c r="E1359" s="4" t="str">
        <f>IF(OR(B1359&lt;$O$4, B1359&gt;$P$4), "Outlier", "Okay")</f>
        <v>Okay</v>
      </c>
      <c r="F1359" s="4" t="str">
        <f>IF(OR(C1359&lt;$O$5, C1359&gt;$P$5), "Outlier", "Okay")</f>
        <v>Okay</v>
      </c>
      <c r="G1359" s="5" t="str">
        <f t="shared" si="63"/>
        <v>Okay</v>
      </c>
      <c r="H1359" s="5" t="str">
        <f t="shared" si="64"/>
        <v>Okay</v>
      </c>
      <c r="I1359" s="5" t="str">
        <f t="shared" si="65"/>
        <v>Okay</v>
      </c>
    </row>
    <row r="1360" spans="1:9" x14ac:dyDescent="0.25">
      <c r="A1360" s="4">
        <v>25</v>
      </c>
      <c r="B1360" s="4">
        <v>1</v>
      </c>
      <c r="C1360" s="4">
        <v>32000</v>
      </c>
      <c r="D1360" s="4" t="str">
        <f>IF(OR(A1360&lt;$O$3, A1360&gt;$P$3), "Outlier", "Okay")</f>
        <v>Okay</v>
      </c>
      <c r="E1360" s="4" t="str">
        <f>IF(OR(B1360&lt;$O$4, B1360&gt;$P$4), "Outlier", "Okay")</f>
        <v>Okay</v>
      </c>
      <c r="F1360" s="4" t="str">
        <f>IF(OR(C1360&lt;$O$5, C1360&gt;$P$5), "Outlier", "Okay")</f>
        <v>Okay</v>
      </c>
      <c r="G1360" s="5" t="str">
        <f t="shared" si="63"/>
        <v>Okay</v>
      </c>
      <c r="H1360" s="5" t="str">
        <f t="shared" si="64"/>
        <v>Okay</v>
      </c>
      <c r="I1360" s="5" t="str">
        <f t="shared" si="65"/>
        <v>Okay</v>
      </c>
    </row>
    <row r="1361" spans="1:9" x14ac:dyDescent="0.25">
      <c r="A1361" s="4">
        <v>33</v>
      </c>
      <c r="B1361" s="4">
        <v>6</v>
      </c>
      <c r="C1361" s="4">
        <v>80000</v>
      </c>
      <c r="D1361" s="4" t="str">
        <f>IF(OR(A1361&lt;$O$3, A1361&gt;$P$3), "Outlier", "Okay")</f>
        <v>Okay</v>
      </c>
      <c r="E1361" s="4" t="str">
        <f>IF(OR(B1361&lt;$O$4, B1361&gt;$P$4), "Outlier", "Okay")</f>
        <v>Okay</v>
      </c>
      <c r="F1361" s="4" t="str">
        <f>IF(OR(C1361&lt;$O$5, C1361&gt;$P$5), "Outlier", "Okay")</f>
        <v>Okay</v>
      </c>
      <c r="G1361" s="5" t="str">
        <f t="shared" si="63"/>
        <v>Okay</v>
      </c>
      <c r="H1361" s="5" t="str">
        <f t="shared" si="64"/>
        <v>Okay</v>
      </c>
      <c r="I1361" s="5" t="str">
        <f t="shared" si="65"/>
        <v>Okay</v>
      </c>
    </row>
    <row r="1362" spans="1:9" x14ac:dyDescent="0.25">
      <c r="A1362" s="4">
        <v>27</v>
      </c>
      <c r="B1362" s="4">
        <v>2</v>
      </c>
      <c r="C1362" s="4">
        <v>42000</v>
      </c>
      <c r="D1362" s="4" t="str">
        <f>IF(OR(A1362&lt;$O$3, A1362&gt;$P$3), "Outlier", "Okay")</f>
        <v>Okay</v>
      </c>
      <c r="E1362" s="4" t="str">
        <f>IF(OR(B1362&lt;$O$4, B1362&gt;$P$4), "Outlier", "Okay")</f>
        <v>Okay</v>
      </c>
      <c r="F1362" s="4" t="str">
        <f>IF(OR(C1362&lt;$O$5, C1362&gt;$P$5), "Outlier", "Okay")</f>
        <v>Okay</v>
      </c>
      <c r="G1362" s="5" t="str">
        <f t="shared" si="63"/>
        <v>Okay</v>
      </c>
      <c r="H1362" s="5" t="str">
        <f t="shared" si="64"/>
        <v>Okay</v>
      </c>
      <c r="I1362" s="5" t="str">
        <f t="shared" si="65"/>
        <v>Okay</v>
      </c>
    </row>
    <row r="1363" spans="1:9" x14ac:dyDescent="0.25">
      <c r="A1363" s="4">
        <v>31</v>
      </c>
      <c r="B1363" s="4">
        <v>7</v>
      </c>
      <c r="C1363" s="4">
        <v>90000</v>
      </c>
      <c r="D1363" s="4" t="str">
        <f>IF(OR(A1363&lt;$O$3, A1363&gt;$P$3), "Outlier", "Okay")</f>
        <v>Okay</v>
      </c>
      <c r="E1363" s="4" t="str">
        <f>IF(OR(B1363&lt;$O$4, B1363&gt;$P$4), "Outlier", "Okay")</f>
        <v>Okay</v>
      </c>
      <c r="F1363" s="4" t="str">
        <f>IF(OR(C1363&lt;$O$5, C1363&gt;$P$5), "Outlier", "Okay")</f>
        <v>Okay</v>
      </c>
      <c r="G1363" s="5" t="str">
        <f t="shared" si="63"/>
        <v>Okay</v>
      </c>
      <c r="H1363" s="5" t="str">
        <f t="shared" si="64"/>
        <v>Okay</v>
      </c>
      <c r="I1363" s="5" t="str">
        <f t="shared" si="65"/>
        <v>Okay</v>
      </c>
    </row>
    <row r="1364" spans="1:9" x14ac:dyDescent="0.25">
      <c r="A1364" s="4">
        <v>24</v>
      </c>
      <c r="B1364" s="4">
        <v>1</v>
      </c>
      <c r="C1364" s="4">
        <v>40000</v>
      </c>
      <c r="D1364" s="4" t="str">
        <f>IF(OR(A1364&lt;$O$3, A1364&gt;$P$3), "Outlier", "Okay")</f>
        <v>Okay</v>
      </c>
      <c r="E1364" s="4" t="str">
        <f>IF(OR(B1364&lt;$O$4, B1364&gt;$P$4), "Outlier", "Okay")</f>
        <v>Okay</v>
      </c>
      <c r="F1364" s="4" t="str">
        <f>IF(OR(C1364&lt;$O$5, C1364&gt;$P$5), "Outlier", "Okay")</f>
        <v>Okay</v>
      </c>
      <c r="G1364" s="5" t="str">
        <f t="shared" si="63"/>
        <v>Okay</v>
      </c>
      <c r="H1364" s="5" t="str">
        <f t="shared" si="64"/>
        <v>Okay</v>
      </c>
      <c r="I1364" s="5" t="str">
        <f t="shared" si="65"/>
        <v>Okay</v>
      </c>
    </row>
    <row r="1365" spans="1:9" x14ac:dyDescent="0.25">
      <c r="A1365" s="4">
        <v>42</v>
      </c>
      <c r="B1365" s="4">
        <v>12</v>
      </c>
      <c r="C1365" s="4">
        <v>110000</v>
      </c>
      <c r="D1365" s="4" t="str">
        <f>IF(OR(A1365&lt;$O$3, A1365&gt;$P$3), "Outlier", "Okay")</f>
        <v>Okay</v>
      </c>
      <c r="E1365" s="4" t="str">
        <f>IF(OR(B1365&lt;$O$4, B1365&gt;$P$4), "Outlier", "Okay")</f>
        <v>Okay</v>
      </c>
      <c r="F1365" s="4" t="str">
        <f>IF(OR(C1365&lt;$O$5, C1365&gt;$P$5), "Outlier", "Okay")</f>
        <v>Okay</v>
      </c>
      <c r="G1365" s="5" t="str">
        <f t="shared" si="63"/>
        <v>Okay</v>
      </c>
      <c r="H1365" s="5" t="str">
        <f t="shared" si="64"/>
        <v>Okay</v>
      </c>
      <c r="I1365" s="5" t="str">
        <f t="shared" si="65"/>
        <v>Okay</v>
      </c>
    </row>
    <row r="1366" spans="1:9" x14ac:dyDescent="0.25">
      <c r="A1366" s="4">
        <v>34</v>
      </c>
      <c r="B1366" s="4">
        <v>10</v>
      </c>
      <c r="C1366" s="4">
        <v>105000</v>
      </c>
      <c r="D1366" s="4" t="str">
        <f>IF(OR(A1366&lt;$O$3, A1366&gt;$P$3), "Outlier", "Okay")</f>
        <v>Okay</v>
      </c>
      <c r="E1366" s="4" t="str">
        <f>IF(OR(B1366&lt;$O$4, B1366&gt;$P$4), "Outlier", "Okay")</f>
        <v>Okay</v>
      </c>
      <c r="F1366" s="4" t="str">
        <f>IF(OR(C1366&lt;$O$5, C1366&gt;$P$5), "Outlier", "Okay")</f>
        <v>Okay</v>
      </c>
      <c r="G1366" s="5" t="str">
        <f t="shared" si="63"/>
        <v>Okay</v>
      </c>
      <c r="H1366" s="5" t="str">
        <f t="shared" si="64"/>
        <v>Okay</v>
      </c>
      <c r="I1366" s="5" t="str">
        <f t="shared" si="65"/>
        <v>Okay</v>
      </c>
    </row>
    <row r="1367" spans="1:9" x14ac:dyDescent="0.25">
      <c r="A1367" s="4">
        <v>28</v>
      </c>
      <c r="B1367" s="4">
        <v>3</v>
      </c>
      <c r="C1367" s="4">
        <v>50000</v>
      </c>
      <c r="D1367" s="4" t="str">
        <f>IF(OR(A1367&lt;$O$3, A1367&gt;$P$3), "Outlier", "Okay")</f>
        <v>Okay</v>
      </c>
      <c r="E1367" s="4" t="str">
        <f>IF(OR(B1367&lt;$O$4, B1367&gt;$P$4), "Outlier", "Okay")</f>
        <v>Okay</v>
      </c>
      <c r="F1367" s="4" t="str">
        <f>IF(OR(C1367&lt;$O$5, C1367&gt;$P$5), "Outlier", "Okay")</f>
        <v>Okay</v>
      </c>
      <c r="G1367" s="5" t="str">
        <f t="shared" si="63"/>
        <v>Okay</v>
      </c>
      <c r="H1367" s="5" t="str">
        <f t="shared" si="64"/>
        <v>Okay</v>
      </c>
      <c r="I1367" s="5" t="str">
        <f t="shared" si="65"/>
        <v>Okay</v>
      </c>
    </row>
    <row r="1368" spans="1:9" x14ac:dyDescent="0.25">
      <c r="A1368" s="4">
        <v>33</v>
      </c>
      <c r="B1368" s="4">
        <v>8</v>
      </c>
      <c r="C1368" s="4">
        <v>95000</v>
      </c>
      <c r="D1368" s="4" t="str">
        <f>IF(OR(A1368&lt;$O$3, A1368&gt;$P$3), "Outlier", "Okay")</f>
        <v>Okay</v>
      </c>
      <c r="E1368" s="4" t="str">
        <f>IF(OR(B1368&lt;$O$4, B1368&gt;$P$4), "Outlier", "Okay")</f>
        <v>Okay</v>
      </c>
      <c r="F1368" s="4" t="str">
        <f>IF(OR(C1368&lt;$O$5, C1368&gt;$P$5), "Outlier", "Okay")</f>
        <v>Okay</v>
      </c>
      <c r="G1368" s="5" t="str">
        <f t="shared" si="63"/>
        <v>Okay</v>
      </c>
      <c r="H1368" s="5" t="str">
        <f t="shared" si="64"/>
        <v>Okay</v>
      </c>
      <c r="I1368" s="5" t="str">
        <f t="shared" si="65"/>
        <v>Okay</v>
      </c>
    </row>
    <row r="1369" spans="1:9" x14ac:dyDescent="0.25">
      <c r="A1369" s="4">
        <v>29</v>
      </c>
      <c r="B1369" s="4">
        <v>3</v>
      </c>
      <c r="C1369" s="4">
        <v>60000</v>
      </c>
      <c r="D1369" s="4" t="str">
        <f>IF(OR(A1369&lt;$O$3, A1369&gt;$P$3), "Outlier", "Okay")</f>
        <v>Okay</v>
      </c>
      <c r="E1369" s="4" t="str">
        <f>IF(OR(B1369&lt;$O$4, B1369&gt;$P$4), "Outlier", "Okay")</f>
        <v>Okay</v>
      </c>
      <c r="F1369" s="4" t="str">
        <f>IF(OR(C1369&lt;$O$5, C1369&gt;$P$5), "Outlier", "Okay")</f>
        <v>Okay</v>
      </c>
      <c r="G1369" s="5" t="str">
        <f t="shared" si="63"/>
        <v>Okay</v>
      </c>
      <c r="H1369" s="5" t="str">
        <f t="shared" si="64"/>
        <v>Okay</v>
      </c>
      <c r="I1369" s="5" t="str">
        <f t="shared" si="65"/>
        <v>Okay</v>
      </c>
    </row>
    <row r="1370" spans="1:9" x14ac:dyDescent="0.25">
      <c r="A1370" s="4">
        <v>25</v>
      </c>
      <c r="B1370" s="4">
        <v>2</v>
      </c>
      <c r="C1370" s="4">
        <v>40000</v>
      </c>
      <c r="D1370" s="4" t="str">
        <f>IF(OR(A1370&lt;$O$3, A1370&gt;$P$3), "Outlier", "Okay")</f>
        <v>Okay</v>
      </c>
      <c r="E1370" s="4" t="str">
        <f>IF(OR(B1370&lt;$O$4, B1370&gt;$P$4), "Outlier", "Okay")</f>
        <v>Okay</v>
      </c>
      <c r="F1370" s="4" t="str">
        <f>IF(OR(C1370&lt;$O$5, C1370&gt;$P$5), "Outlier", "Okay")</f>
        <v>Okay</v>
      </c>
      <c r="G1370" s="5" t="str">
        <f t="shared" si="63"/>
        <v>Okay</v>
      </c>
      <c r="H1370" s="5" t="str">
        <f t="shared" si="64"/>
        <v>Okay</v>
      </c>
      <c r="I1370" s="5" t="str">
        <f t="shared" si="65"/>
        <v>Okay</v>
      </c>
    </row>
    <row r="1371" spans="1:9" x14ac:dyDescent="0.25">
      <c r="A1371" s="4">
        <v>26</v>
      </c>
      <c r="B1371" s="4">
        <v>2</v>
      </c>
      <c r="C1371" s="4">
        <v>55000</v>
      </c>
      <c r="D1371" s="4" t="str">
        <f>IF(OR(A1371&lt;$O$3, A1371&gt;$P$3), "Outlier", "Okay")</f>
        <v>Okay</v>
      </c>
      <c r="E1371" s="4" t="str">
        <f>IF(OR(B1371&lt;$O$4, B1371&gt;$P$4), "Outlier", "Okay")</f>
        <v>Okay</v>
      </c>
      <c r="F1371" s="4" t="str">
        <f>IF(OR(C1371&lt;$O$5, C1371&gt;$P$5), "Outlier", "Okay")</f>
        <v>Okay</v>
      </c>
      <c r="G1371" s="5" t="str">
        <f t="shared" si="63"/>
        <v>Okay</v>
      </c>
      <c r="H1371" s="5" t="str">
        <f t="shared" si="64"/>
        <v>Okay</v>
      </c>
      <c r="I1371" s="5" t="str">
        <f t="shared" si="65"/>
        <v>Okay</v>
      </c>
    </row>
    <row r="1372" spans="1:9" x14ac:dyDescent="0.25">
      <c r="A1372" s="4">
        <v>30</v>
      </c>
      <c r="B1372" s="4">
        <v>5</v>
      </c>
      <c r="C1372" s="4">
        <v>70000</v>
      </c>
      <c r="D1372" s="4" t="str">
        <f>IF(OR(A1372&lt;$O$3, A1372&gt;$P$3), "Outlier", "Okay")</f>
        <v>Okay</v>
      </c>
      <c r="E1372" s="4" t="str">
        <f>IF(OR(B1372&lt;$O$4, B1372&gt;$P$4), "Outlier", "Okay")</f>
        <v>Okay</v>
      </c>
      <c r="F1372" s="4" t="str">
        <f>IF(OR(C1372&lt;$O$5, C1372&gt;$P$5), "Outlier", "Okay")</f>
        <v>Okay</v>
      </c>
      <c r="G1372" s="5" t="str">
        <f t="shared" si="63"/>
        <v>Okay</v>
      </c>
      <c r="H1372" s="5" t="str">
        <f t="shared" si="64"/>
        <v>Okay</v>
      </c>
      <c r="I1372" s="5" t="str">
        <f t="shared" si="65"/>
        <v>Okay</v>
      </c>
    </row>
    <row r="1373" spans="1:9" x14ac:dyDescent="0.25">
      <c r="A1373" s="4">
        <v>24</v>
      </c>
      <c r="B1373" s="4">
        <v>1</v>
      </c>
      <c r="C1373" s="4">
        <v>32000</v>
      </c>
      <c r="D1373" s="4" t="str">
        <f>IF(OR(A1373&lt;$O$3, A1373&gt;$P$3), "Outlier", "Okay")</f>
        <v>Okay</v>
      </c>
      <c r="E1373" s="4" t="str">
        <f>IF(OR(B1373&lt;$O$4, B1373&gt;$P$4), "Outlier", "Okay")</f>
        <v>Okay</v>
      </c>
      <c r="F1373" s="4" t="str">
        <f>IF(OR(C1373&lt;$O$5, C1373&gt;$P$5), "Outlier", "Okay")</f>
        <v>Okay</v>
      </c>
      <c r="G1373" s="5" t="str">
        <f t="shared" si="63"/>
        <v>Okay</v>
      </c>
      <c r="H1373" s="5" t="str">
        <f t="shared" si="64"/>
        <v>Okay</v>
      </c>
      <c r="I1373" s="5" t="str">
        <f t="shared" si="65"/>
        <v>Okay</v>
      </c>
    </row>
    <row r="1374" spans="1:9" x14ac:dyDescent="0.25">
      <c r="A1374" s="4">
        <v>31</v>
      </c>
      <c r="B1374" s="4">
        <v>7</v>
      </c>
      <c r="C1374" s="4">
        <v>90000</v>
      </c>
      <c r="D1374" s="4" t="str">
        <f>IF(OR(A1374&lt;$O$3, A1374&gt;$P$3), "Outlier", "Okay")</f>
        <v>Okay</v>
      </c>
      <c r="E1374" s="4" t="str">
        <f>IF(OR(B1374&lt;$O$4, B1374&gt;$P$4), "Outlier", "Okay")</f>
        <v>Okay</v>
      </c>
      <c r="F1374" s="4" t="str">
        <f>IF(OR(C1374&lt;$O$5, C1374&gt;$P$5), "Outlier", "Okay")</f>
        <v>Okay</v>
      </c>
      <c r="G1374" s="5" t="str">
        <f t="shared" si="63"/>
        <v>Okay</v>
      </c>
      <c r="H1374" s="5" t="str">
        <f t="shared" si="64"/>
        <v>Okay</v>
      </c>
      <c r="I1374" s="5" t="str">
        <f t="shared" si="65"/>
        <v>Okay</v>
      </c>
    </row>
    <row r="1375" spans="1:9" x14ac:dyDescent="0.25">
      <c r="A1375" s="4">
        <v>27</v>
      </c>
      <c r="B1375" s="4">
        <v>2</v>
      </c>
      <c r="C1375" s="4">
        <v>50000</v>
      </c>
      <c r="D1375" s="4" t="str">
        <f>IF(OR(A1375&lt;$O$3, A1375&gt;$P$3), "Outlier", "Okay")</f>
        <v>Okay</v>
      </c>
      <c r="E1375" s="4" t="str">
        <f>IF(OR(B1375&lt;$O$4, B1375&gt;$P$4), "Outlier", "Okay")</f>
        <v>Okay</v>
      </c>
      <c r="F1375" s="4" t="str">
        <f>IF(OR(C1375&lt;$O$5, C1375&gt;$P$5), "Outlier", "Okay")</f>
        <v>Okay</v>
      </c>
      <c r="G1375" s="5" t="str">
        <f t="shared" si="63"/>
        <v>Okay</v>
      </c>
      <c r="H1375" s="5" t="str">
        <f t="shared" si="64"/>
        <v>Okay</v>
      </c>
      <c r="I1375" s="5" t="str">
        <f t="shared" si="65"/>
        <v>Okay</v>
      </c>
    </row>
    <row r="1376" spans="1:9" x14ac:dyDescent="0.25">
      <c r="A1376" s="4">
        <v>26</v>
      </c>
      <c r="B1376" s="4">
        <v>1</v>
      </c>
      <c r="C1376" s="4">
        <v>32000</v>
      </c>
      <c r="D1376" s="4" t="str">
        <f>IF(OR(A1376&lt;$O$3, A1376&gt;$P$3), "Outlier", "Okay")</f>
        <v>Okay</v>
      </c>
      <c r="E1376" s="4" t="str">
        <f>IF(OR(B1376&lt;$O$4, B1376&gt;$P$4), "Outlier", "Okay")</f>
        <v>Okay</v>
      </c>
      <c r="F1376" s="4" t="str">
        <f>IF(OR(C1376&lt;$O$5, C1376&gt;$P$5), "Outlier", "Okay")</f>
        <v>Okay</v>
      </c>
      <c r="G1376" s="5" t="str">
        <f t="shared" si="63"/>
        <v>Okay</v>
      </c>
      <c r="H1376" s="5" t="str">
        <f t="shared" si="64"/>
        <v>Okay</v>
      </c>
      <c r="I1376" s="5" t="str">
        <f t="shared" si="65"/>
        <v>Okay</v>
      </c>
    </row>
    <row r="1377" spans="1:9" x14ac:dyDescent="0.25">
      <c r="A1377" s="4">
        <v>32</v>
      </c>
      <c r="B1377" s="4">
        <v>6</v>
      </c>
      <c r="C1377" s="4">
        <v>80000</v>
      </c>
      <c r="D1377" s="4" t="str">
        <f>IF(OR(A1377&lt;$O$3, A1377&gt;$P$3), "Outlier", "Okay")</f>
        <v>Okay</v>
      </c>
      <c r="E1377" s="4" t="str">
        <f>IF(OR(B1377&lt;$O$4, B1377&gt;$P$4), "Outlier", "Okay")</f>
        <v>Okay</v>
      </c>
      <c r="F1377" s="4" t="str">
        <f>IF(OR(C1377&lt;$O$5, C1377&gt;$P$5), "Outlier", "Okay")</f>
        <v>Okay</v>
      </c>
      <c r="G1377" s="5" t="str">
        <f t="shared" si="63"/>
        <v>Okay</v>
      </c>
      <c r="H1377" s="5" t="str">
        <f t="shared" si="64"/>
        <v>Okay</v>
      </c>
      <c r="I1377" s="5" t="str">
        <f t="shared" si="65"/>
        <v>Okay</v>
      </c>
    </row>
    <row r="1378" spans="1:9" x14ac:dyDescent="0.25">
      <c r="A1378" s="4">
        <v>25</v>
      </c>
      <c r="B1378" s="4">
        <v>2</v>
      </c>
      <c r="C1378" s="4">
        <v>45000</v>
      </c>
      <c r="D1378" s="4" t="str">
        <f>IF(OR(A1378&lt;$O$3, A1378&gt;$P$3), "Outlier", "Okay")</f>
        <v>Okay</v>
      </c>
      <c r="E1378" s="4" t="str">
        <f>IF(OR(B1378&lt;$O$4, B1378&gt;$P$4), "Outlier", "Okay")</f>
        <v>Okay</v>
      </c>
      <c r="F1378" s="4" t="str">
        <f>IF(OR(C1378&lt;$O$5, C1378&gt;$P$5), "Outlier", "Okay")</f>
        <v>Okay</v>
      </c>
      <c r="G1378" s="5" t="str">
        <f t="shared" si="63"/>
        <v>Okay</v>
      </c>
      <c r="H1378" s="5" t="str">
        <f t="shared" si="64"/>
        <v>Okay</v>
      </c>
      <c r="I1378" s="5" t="str">
        <f t="shared" si="65"/>
        <v>Okay</v>
      </c>
    </row>
    <row r="1379" spans="1:9" x14ac:dyDescent="0.25">
      <c r="A1379" s="4">
        <v>33</v>
      </c>
      <c r="B1379" s="4">
        <v>7</v>
      </c>
      <c r="C1379" s="4">
        <v>65000</v>
      </c>
      <c r="D1379" s="4" t="str">
        <f>IF(OR(A1379&lt;$O$3, A1379&gt;$P$3), "Outlier", "Okay")</f>
        <v>Okay</v>
      </c>
      <c r="E1379" s="4" t="str">
        <f>IF(OR(B1379&lt;$O$4, B1379&gt;$P$4), "Outlier", "Okay")</f>
        <v>Okay</v>
      </c>
      <c r="F1379" s="4" t="str">
        <f>IF(OR(C1379&lt;$O$5, C1379&gt;$P$5), "Outlier", "Okay")</f>
        <v>Okay</v>
      </c>
      <c r="G1379" s="5" t="str">
        <f t="shared" si="63"/>
        <v>Okay</v>
      </c>
      <c r="H1379" s="5" t="str">
        <f t="shared" si="64"/>
        <v>Okay</v>
      </c>
      <c r="I1379" s="5" t="str">
        <f t="shared" si="65"/>
        <v>Okay</v>
      </c>
    </row>
    <row r="1380" spans="1:9" x14ac:dyDescent="0.25">
      <c r="A1380" s="4">
        <v>27</v>
      </c>
      <c r="B1380" s="4">
        <v>2</v>
      </c>
      <c r="C1380" s="4">
        <v>50000</v>
      </c>
      <c r="D1380" s="4" t="str">
        <f>IF(OR(A1380&lt;$O$3, A1380&gt;$P$3), "Outlier", "Okay")</f>
        <v>Okay</v>
      </c>
      <c r="E1380" s="4" t="str">
        <f>IF(OR(B1380&lt;$O$4, B1380&gt;$P$4), "Outlier", "Okay")</f>
        <v>Okay</v>
      </c>
      <c r="F1380" s="4" t="str">
        <f>IF(OR(C1380&lt;$O$5, C1380&gt;$P$5), "Outlier", "Okay")</f>
        <v>Okay</v>
      </c>
      <c r="G1380" s="5" t="str">
        <f t="shared" si="63"/>
        <v>Okay</v>
      </c>
      <c r="H1380" s="5" t="str">
        <f t="shared" si="64"/>
        <v>Okay</v>
      </c>
      <c r="I1380" s="5" t="str">
        <f t="shared" si="65"/>
        <v>Okay</v>
      </c>
    </row>
    <row r="1381" spans="1:9" x14ac:dyDescent="0.25">
      <c r="A1381" s="4">
        <v>28</v>
      </c>
      <c r="B1381" s="4">
        <v>3</v>
      </c>
      <c r="C1381" s="4">
        <v>45000</v>
      </c>
      <c r="D1381" s="4" t="str">
        <f>IF(OR(A1381&lt;$O$3, A1381&gt;$P$3), "Outlier", "Okay")</f>
        <v>Okay</v>
      </c>
      <c r="E1381" s="4" t="str">
        <f>IF(OR(B1381&lt;$O$4, B1381&gt;$P$4), "Outlier", "Okay")</f>
        <v>Okay</v>
      </c>
      <c r="F1381" s="4" t="str">
        <f>IF(OR(C1381&lt;$O$5, C1381&gt;$P$5), "Outlier", "Okay")</f>
        <v>Okay</v>
      </c>
      <c r="G1381" s="5" t="str">
        <f t="shared" si="63"/>
        <v>Okay</v>
      </c>
      <c r="H1381" s="5" t="str">
        <f t="shared" si="64"/>
        <v>Okay</v>
      </c>
      <c r="I1381" s="5" t="str">
        <f t="shared" si="65"/>
        <v>Okay</v>
      </c>
    </row>
    <row r="1382" spans="1:9" x14ac:dyDescent="0.25">
      <c r="A1382" s="4">
        <v>34</v>
      </c>
      <c r="B1382" s="4">
        <v>9</v>
      </c>
      <c r="C1382" s="4">
        <v>95000</v>
      </c>
      <c r="D1382" s="4" t="str">
        <f>IF(OR(A1382&lt;$O$3, A1382&gt;$P$3), "Outlier", "Okay")</f>
        <v>Okay</v>
      </c>
      <c r="E1382" s="4" t="str">
        <f>IF(OR(B1382&lt;$O$4, B1382&gt;$P$4), "Outlier", "Okay")</f>
        <v>Okay</v>
      </c>
      <c r="F1382" s="4" t="str">
        <f>IF(OR(C1382&lt;$O$5, C1382&gt;$P$5), "Outlier", "Okay")</f>
        <v>Okay</v>
      </c>
      <c r="G1382" s="5" t="str">
        <f t="shared" si="63"/>
        <v>Okay</v>
      </c>
      <c r="H1382" s="5" t="str">
        <f t="shared" si="64"/>
        <v>Okay</v>
      </c>
      <c r="I1382" s="5" t="str">
        <f t="shared" si="65"/>
        <v>Okay</v>
      </c>
    </row>
    <row r="1383" spans="1:9" x14ac:dyDescent="0.25">
      <c r="A1383" s="4">
        <v>30</v>
      </c>
      <c r="B1383" s="4">
        <v>4</v>
      </c>
      <c r="C1383" s="4">
        <v>65000</v>
      </c>
      <c r="D1383" s="4" t="str">
        <f>IF(OR(A1383&lt;$O$3, A1383&gt;$P$3), "Outlier", "Okay")</f>
        <v>Okay</v>
      </c>
      <c r="E1383" s="4" t="str">
        <f>IF(OR(B1383&lt;$O$4, B1383&gt;$P$4), "Outlier", "Okay")</f>
        <v>Okay</v>
      </c>
      <c r="F1383" s="4" t="str">
        <f>IF(OR(C1383&lt;$O$5, C1383&gt;$P$5), "Outlier", "Okay")</f>
        <v>Okay</v>
      </c>
      <c r="G1383" s="5" t="str">
        <f t="shared" si="63"/>
        <v>Okay</v>
      </c>
      <c r="H1383" s="5" t="str">
        <f t="shared" si="64"/>
        <v>Okay</v>
      </c>
      <c r="I1383" s="5" t="str">
        <f t="shared" si="65"/>
        <v>Okay</v>
      </c>
    </row>
    <row r="1384" spans="1:9" x14ac:dyDescent="0.25">
      <c r="A1384" s="4">
        <v>26</v>
      </c>
      <c r="B1384" s="4">
        <v>2</v>
      </c>
      <c r="C1384" s="4">
        <v>38000</v>
      </c>
      <c r="D1384" s="4" t="str">
        <f>IF(OR(A1384&lt;$O$3, A1384&gt;$P$3), "Outlier", "Okay")</f>
        <v>Okay</v>
      </c>
      <c r="E1384" s="4" t="str">
        <f>IF(OR(B1384&lt;$O$4, B1384&gt;$P$4), "Outlier", "Okay")</f>
        <v>Okay</v>
      </c>
      <c r="F1384" s="4" t="str">
        <f>IF(OR(C1384&lt;$O$5, C1384&gt;$P$5), "Outlier", "Okay")</f>
        <v>Okay</v>
      </c>
      <c r="G1384" s="5" t="str">
        <f t="shared" si="63"/>
        <v>Okay</v>
      </c>
      <c r="H1384" s="5" t="str">
        <f t="shared" si="64"/>
        <v>Okay</v>
      </c>
      <c r="I1384" s="5" t="str">
        <f t="shared" si="65"/>
        <v>Okay</v>
      </c>
    </row>
    <row r="1385" spans="1:9" x14ac:dyDescent="0.25">
      <c r="A1385" s="4">
        <v>42</v>
      </c>
      <c r="B1385" s="4">
        <v>13</v>
      </c>
      <c r="C1385" s="4">
        <v>125000</v>
      </c>
      <c r="D1385" s="4" t="str">
        <f>IF(OR(A1385&lt;$O$3, A1385&gt;$P$3), "Outlier", "Okay")</f>
        <v>Okay</v>
      </c>
      <c r="E1385" s="4" t="str">
        <f>IF(OR(B1385&lt;$O$4, B1385&gt;$P$4), "Outlier", "Okay")</f>
        <v>Okay</v>
      </c>
      <c r="F1385" s="4" t="str">
        <f>IF(OR(C1385&lt;$O$5, C1385&gt;$P$5), "Outlier", "Okay")</f>
        <v>Okay</v>
      </c>
      <c r="G1385" s="5" t="str">
        <f t="shared" si="63"/>
        <v>Okay</v>
      </c>
      <c r="H1385" s="5" t="str">
        <f t="shared" si="64"/>
        <v>Okay</v>
      </c>
      <c r="I1385" s="5" t="str">
        <f t="shared" si="65"/>
        <v>Okay</v>
      </c>
    </row>
    <row r="1386" spans="1:9" x14ac:dyDescent="0.25">
      <c r="A1386" s="4">
        <v>34</v>
      </c>
      <c r="B1386" s="4">
        <v>8</v>
      </c>
      <c r="C1386" s="4">
        <v>90000</v>
      </c>
      <c r="D1386" s="4" t="str">
        <f>IF(OR(A1386&lt;$O$3, A1386&gt;$P$3), "Outlier", "Okay")</f>
        <v>Okay</v>
      </c>
      <c r="E1386" s="4" t="str">
        <f>IF(OR(B1386&lt;$O$4, B1386&gt;$P$4), "Outlier", "Okay")</f>
        <v>Okay</v>
      </c>
      <c r="F1386" s="4" t="str">
        <f>IF(OR(C1386&lt;$O$5, C1386&gt;$P$5), "Outlier", "Okay")</f>
        <v>Okay</v>
      </c>
      <c r="G1386" s="5" t="str">
        <f t="shared" si="63"/>
        <v>Okay</v>
      </c>
      <c r="H1386" s="5" t="str">
        <f t="shared" si="64"/>
        <v>Okay</v>
      </c>
      <c r="I1386" s="5" t="str">
        <f t="shared" si="65"/>
        <v>Okay</v>
      </c>
    </row>
    <row r="1387" spans="1:9" x14ac:dyDescent="0.25">
      <c r="A1387" s="4">
        <v>28</v>
      </c>
      <c r="B1387" s="4">
        <v>2</v>
      </c>
      <c r="C1387" s="4">
        <v>43000</v>
      </c>
      <c r="D1387" s="4" t="str">
        <f>IF(OR(A1387&lt;$O$3, A1387&gt;$P$3), "Outlier", "Okay")</f>
        <v>Okay</v>
      </c>
      <c r="E1387" s="4" t="str">
        <f>IF(OR(B1387&lt;$O$4, B1387&gt;$P$4), "Outlier", "Okay")</f>
        <v>Okay</v>
      </c>
      <c r="F1387" s="4" t="str">
        <f>IF(OR(C1387&lt;$O$5, C1387&gt;$P$5), "Outlier", "Okay")</f>
        <v>Okay</v>
      </c>
      <c r="G1387" s="5" t="str">
        <f t="shared" si="63"/>
        <v>Okay</v>
      </c>
      <c r="H1387" s="5" t="str">
        <f t="shared" si="64"/>
        <v>Okay</v>
      </c>
      <c r="I1387" s="5" t="str">
        <f t="shared" si="65"/>
        <v>Okay</v>
      </c>
    </row>
    <row r="1388" spans="1:9" x14ac:dyDescent="0.25">
      <c r="A1388" s="4">
        <v>31</v>
      </c>
      <c r="B1388" s="4">
        <v>5</v>
      </c>
      <c r="C1388" s="4">
        <v>60000</v>
      </c>
      <c r="D1388" s="4" t="str">
        <f>IF(OR(A1388&lt;$O$3, A1388&gt;$P$3), "Outlier", "Okay")</f>
        <v>Okay</v>
      </c>
      <c r="E1388" s="4" t="str">
        <f>IF(OR(B1388&lt;$O$4, B1388&gt;$P$4), "Outlier", "Okay")</f>
        <v>Okay</v>
      </c>
      <c r="F1388" s="4" t="str">
        <f>IF(OR(C1388&lt;$O$5, C1388&gt;$P$5), "Outlier", "Okay")</f>
        <v>Okay</v>
      </c>
      <c r="G1388" s="5" t="str">
        <f t="shared" si="63"/>
        <v>Okay</v>
      </c>
      <c r="H1388" s="5" t="str">
        <f t="shared" si="64"/>
        <v>Okay</v>
      </c>
      <c r="I1388" s="5" t="str">
        <f t="shared" si="65"/>
        <v>Okay</v>
      </c>
    </row>
    <row r="1389" spans="1:9" x14ac:dyDescent="0.25">
      <c r="A1389" s="4">
        <v>29</v>
      </c>
      <c r="B1389" s="4">
        <v>3</v>
      </c>
      <c r="C1389" s="4">
        <v>60000</v>
      </c>
      <c r="D1389" s="4" t="str">
        <f>IF(OR(A1389&lt;$O$3, A1389&gt;$P$3), "Outlier", "Okay")</f>
        <v>Okay</v>
      </c>
      <c r="E1389" s="4" t="str">
        <f>IF(OR(B1389&lt;$O$4, B1389&gt;$P$4), "Outlier", "Okay")</f>
        <v>Okay</v>
      </c>
      <c r="F1389" s="4" t="str">
        <f>IF(OR(C1389&lt;$O$5, C1389&gt;$P$5), "Outlier", "Okay")</f>
        <v>Okay</v>
      </c>
      <c r="G1389" s="5" t="str">
        <f t="shared" si="63"/>
        <v>Okay</v>
      </c>
      <c r="H1389" s="5" t="str">
        <f t="shared" si="64"/>
        <v>Okay</v>
      </c>
      <c r="I1389" s="5" t="str">
        <f t="shared" si="65"/>
        <v>Okay</v>
      </c>
    </row>
    <row r="1390" spans="1:9" x14ac:dyDescent="0.25">
      <c r="A1390" s="4">
        <v>26</v>
      </c>
      <c r="B1390" s="4">
        <v>1</v>
      </c>
      <c r="C1390" s="4">
        <v>35000</v>
      </c>
      <c r="D1390" s="4" t="str">
        <f>IF(OR(A1390&lt;$O$3, A1390&gt;$P$3), "Outlier", "Okay")</f>
        <v>Okay</v>
      </c>
      <c r="E1390" s="4" t="str">
        <f>IF(OR(B1390&lt;$O$4, B1390&gt;$P$4), "Outlier", "Okay")</f>
        <v>Okay</v>
      </c>
      <c r="F1390" s="4" t="str">
        <f>IF(OR(C1390&lt;$O$5, C1390&gt;$P$5), "Outlier", "Okay")</f>
        <v>Okay</v>
      </c>
      <c r="G1390" s="5" t="str">
        <f t="shared" si="63"/>
        <v>Okay</v>
      </c>
      <c r="H1390" s="5" t="str">
        <f t="shared" si="64"/>
        <v>Okay</v>
      </c>
      <c r="I1390" s="5" t="str">
        <f t="shared" si="65"/>
        <v>Okay</v>
      </c>
    </row>
    <row r="1391" spans="1:9" x14ac:dyDescent="0.25">
      <c r="A1391" s="4">
        <v>32</v>
      </c>
      <c r="B1391" s="4">
        <v>6</v>
      </c>
      <c r="C1391" s="4">
        <v>95000</v>
      </c>
      <c r="D1391" s="4" t="str">
        <f>IF(OR(A1391&lt;$O$3, A1391&gt;$P$3), "Outlier", "Okay")</f>
        <v>Okay</v>
      </c>
      <c r="E1391" s="4" t="str">
        <f>IF(OR(B1391&lt;$O$4, B1391&gt;$P$4), "Outlier", "Okay")</f>
        <v>Okay</v>
      </c>
      <c r="F1391" s="4" t="str">
        <f>IF(OR(C1391&lt;$O$5, C1391&gt;$P$5), "Outlier", "Okay")</f>
        <v>Okay</v>
      </c>
      <c r="G1391" s="5" t="str">
        <f t="shared" si="63"/>
        <v>Okay</v>
      </c>
      <c r="H1391" s="5" t="str">
        <f t="shared" si="64"/>
        <v>Okay</v>
      </c>
      <c r="I1391" s="5" t="str">
        <f t="shared" si="65"/>
        <v>Okay</v>
      </c>
    </row>
    <row r="1392" spans="1:9" x14ac:dyDescent="0.25">
      <c r="A1392" s="4">
        <v>27</v>
      </c>
      <c r="B1392" s="4">
        <v>2</v>
      </c>
      <c r="C1392" s="4">
        <v>42000</v>
      </c>
      <c r="D1392" s="4" t="str">
        <f>IF(OR(A1392&lt;$O$3, A1392&gt;$P$3), "Outlier", "Okay")</f>
        <v>Okay</v>
      </c>
      <c r="E1392" s="4" t="str">
        <f>IF(OR(B1392&lt;$O$4, B1392&gt;$P$4), "Outlier", "Okay")</f>
        <v>Okay</v>
      </c>
      <c r="F1392" s="4" t="str">
        <f>IF(OR(C1392&lt;$O$5, C1392&gt;$P$5), "Outlier", "Okay")</f>
        <v>Okay</v>
      </c>
      <c r="G1392" s="5" t="str">
        <f t="shared" si="63"/>
        <v>Okay</v>
      </c>
      <c r="H1392" s="5" t="str">
        <f t="shared" si="64"/>
        <v>Okay</v>
      </c>
      <c r="I1392" s="5" t="str">
        <f t="shared" si="65"/>
        <v>Okay</v>
      </c>
    </row>
    <row r="1393" spans="1:9" x14ac:dyDescent="0.25">
      <c r="A1393" s="4">
        <v>39</v>
      </c>
      <c r="B1393" s="4">
        <v>11</v>
      </c>
      <c r="C1393" s="4">
        <v>100000</v>
      </c>
      <c r="D1393" s="4" t="str">
        <f>IF(OR(A1393&lt;$O$3, A1393&gt;$P$3), "Outlier", "Okay")</f>
        <v>Okay</v>
      </c>
      <c r="E1393" s="4" t="str">
        <f>IF(OR(B1393&lt;$O$4, B1393&gt;$P$4), "Outlier", "Okay")</f>
        <v>Okay</v>
      </c>
      <c r="F1393" s="4" t="str">
        <f>IF(OR(C1393&lt;$O$5, C1393&gt;$P$5), "Outlier", "Okay")</f>
        <v>Okay</v>
      </c>
      <c r="G1393" s="5" t="str">
        <f t="shared" si="63"/>
        <v>Okay</v>
      </c>
      <c r="H1393" s="5" t="str">
        <f t="shared" si="64"/>
        <v>Okay</v>
      </c>
      <c r="I1393" s="5" t="str">
        <f t="shared" si="65"/>
        <v>Okay</v>
      </c>
    </row>
    <row r="1394" spans="1:9" x14ac:dyDescent="0.25">
      <c r="A1394" s="4">
        <v>23</v>
      </c>
      <c r="B1394" s="4">
        <v>1</v>
      </c>
      <c r="C1394" s="4">
        <v>32000</v>
      </c>
      <c r="D1394" s="4" t="str">
        <f>IF(OR(A1394&lt;$O$3, A1394&gt;$P$3), "Outlier", "Okay")</f>
        <v>Okay</v>
      </c>
      <c r="E1394" s="4" t="str">
        <f>IF(OR(B1394&lt;$O$4, B1394&gt;$P$4), "Outlier", "Okay")</f>
        <v>Okay</v>
      </c>
      <c r="F1394" s="4" t="str">
        <f>IF(OR(C1394&lt;$O$5, C1394&gt;$P$5), "Outlier", "Okay")</f>
        <v>Okay</v>
      </c>
      <c r="G1394" s="5" t="str">
        <f t="shared" si="63"/>
        <v>Okay</v>
      </c>
      <c r="H1394" s="5" t="str">
        <f t="shared" si="64"/>
        <v>Okay</v>
      </c>
      <c r="I1394" s="5" t="str">
        <f t="shared" si="65"/>
        <v>Okay</v>
      </c>
    </row>
    <row r="1395" spans="1:9" x14ac:dyDescent="0.25">
      <c r="A1395" s="4">
        <v>42</v>
      </c>
      <c r="B1395" s="4">
        <v>14</v>
      </c>
      <c r="C1395" s="4">
        <v>130000</v>
      </c>
      <c r="D1395" s="4" t="str">
        <f>IF(OR(A1395&lt;$O$3, A1395&gt;$P$3), "Outlier", "Okay")</f>
        <v>Okay</v>
      </c>
      <c r="E1395" s="4" t="str">
        <f>IF(OR(B1395&lt;$O$4, B1395&gt;$P$4), "Outlier", "Okay")</f>
        <v>Okay</v>
      </c>
      <c r="F1395" s="4" t="str">
        <f>IF(OR(C1395&lt;$O$5, C1395&gt;$P$5), "Outlier", "Okay")</f>
        <v>Okay</v>
      </c>
      <c r="G1395" s="5" t="str">
        <f t="shared" si="63"/>
        <v>Okay</v>
      </c>
      <c r="H1395" s="5" t="str">
        <f t="shared" si="64"/>
        <v>Okay</v>
      </c>
      <c r="I1395" s="5" t="str">
        <f t="shared" si="65"/>
        <v>Okay</v>
      </c>
    </row>
    <row r="1396" spans="1:9" x14ac:dyDescent="0.25">
      <c r="A1396" s="4">
        <v>28</v>
      </c>
      <c r="B1396" s="4">
        <v>2</v>
      </c>
      <c r="C1396" s="4">
        <v>43000</v>
      </c>
      <c r="D1396" s="4" t="str">
        <f>IF(OR(A1396&lt;$O$3, A1396&gt;$P$3), "Outlier", "Okay")</f>
        <v>Okay</v>
      </c>
      <c r="E1396" s="4" t="str">
        <f>IF(OR(B1396&lt;$O$4, B1396&gt;$P$4), "Outlier", "Okay")</f>
        <v>Okay</v>
      </c>
      <c r="F1396" s="4" t="str">
        <f>IF(OR(C1396&lt;$O$5, C1396&gt;$P$5), "Outlier", "Okay")</f>
        <v>Okay</v>
      </c>
      <c r="G1396" s="5" t="str">
        <f t="shared" si="63"/>
        <v>Okay</v>
      </c>
      <c r="H1396" s="5" t="str">
        <f t="shared" si="64"/>
        <v>Okay</v>
      </c>
      <c r="I1396" s="5" t="str">
        <f t="shared" si="65"/>
        <v>Okay</v>
      </c>
    </row>
    <row r="1397" spans="1:9" x14ac:dyDescent="0.25">
      <c r="A1397" s="4">
        <v>25</v>
      </c>
      <c r="B1397" s="4">
        <v>1</v>
      </c>
      <c r="C1397" s="4">
        <v>32000</v>
      </c>
      <c r="D1397" s="4" t="str">
        <f>IF(OR(A1397&lt;$O$3, A1397&gt;$P$3), "Outlier", "Okay")</f>
        <v>Okay</v>
      </c>
      <c r="E1397" s="4" t="str">
        <f>IF(OR(B1397&lt;$O$4, B1397&gt;$P$4), "Outlier", "Okay")</f>
        <v>Okay</v>
      </c>
      <c r="F1397" s="4" t="str">
        <f>IF(OR(C1397&lt;$O$5, C1397&gt;$P$5), "Outlier", "Okay")</f>
        <v>Okay</v>
      </c>
      <c r="G1397" s="5" t="str">
        <f t="shared" si="63"/>
        <v>Okay</v>
      </c>
      <c r="H1397" s="5" t="str">
        <f t="shared" si="64"/>
        <v>Okay</v>
      </c>
      <c r="I1397" s="5" t="str">
        <f t="shared" si="65"/>
        <v>Okay</v>
      </c>
    </row>
    <row r="1398" spans="1:9" x14ac:dyDescent="0.25">
      <c r="A1398" s="4">
        <v>31</v>
      </c>
      <c r="B1398" s="4">
        <v>4</v>
      </c>
      <c r="C1398" s="4">
        <v>500</v>
      </c>
      <c r="D1398" s="4" t="str">
        <f>IF(OR(A1398&lt;$O$3, A1398&gt;$P$3), "Outlier", "Okay")</f>
        <v>Okay</v>
      </c>
      <c r="E1398" s="4" t="str">
        <f>IF(OR(B1398&lt;$O$4, B1398&gt;$P$4), "Outlier", "Okay")</f>
        <v>Okay</v>
      </c>
      <c r="F1398" s="4" t="str">
        <f>IF(OR(C1398&lt;$O$5, C1398&gt;$P$5), "Outlier", "Okay")</f>
        <v>Okay</v>
      </c>
      <c r="G1398" s="5" t="str">
        <f t="shared" si="63"/>
        <v>Okay</v>
      </c>
      <c r="H1398" s="5" t="str">
        <f t="shared" si="64"/>
        <v>Okay</v>
      </c>
      <c r="I1398" s="5" t="str">
        <f t="shared" si="65"/>
        <v>Okay</v>
      </c>
    </row>
    <row r="1399" spans="1:9" x14ac:dyDescent="0.25">
      <c r="A1399" s="4">
        <v>27</v>
      </c>
      <c r="B1399" s="4">
        <v>1</v>
      </c>
      <c r="C1399" s="4">
        <v>45000</v>
      </c>
      <c r="D1399" s="4" t="str">
        <f>IF(OR(A1399&lt;$O$3, A1399&gt;$P$3), "Outlier", "Okay")</f>
        <v>Okay</v>
      </c>
      <c r="E1399" s="4" t="str">
        <f>IF(OR(B1399&lt;$O$4, B1399&gt;$P$4), "Outlier", "Okay")</f>
        <v>Okay</v>
      </c>
      <c r="F1399" s="4" t="str">
        <f>IF(OR(C1399&lt;$O$5, C1399&gt;$P$5), "Outlier", "Okay")</f>
        <v>Okay</v>
      </c>
      <c r="G1399" s="5" t="str">
        <f t="shared" si="63"/>
        <v>Okay</v>
      </c>
      <c r="H1399" s="5" t="str">
        <f t="shared" si="64"/>
        <v>Okay</v>
      </c>
      <c r="I1399" s="5" t="str">
        <f t="shared" si="65"/>
        <v>Okay</v>
      </c>
    </row>
    <row r="1400" spans="1:9" x14ac:dyDescent="0.25">
      <c r="A1400" s="4">
        <v>33</v>
      </c>
      <c r="B1400" s="4">
        <v>8</v>
      </c>
      <c r="C1400" s="4">
        <v>120000</v>
      </c>
      <c r="D1400" s="4" t="str">
        <f>IF(OR(A1400&lt;$O$3, A1400&gt;$P$3), "Outlier", "Okay")</f>
        <v>Okay</v>
      </c>
      <c r="E1400" s="4" t="str">
        <f>IF(OR(B1400&lt;$O$4, B1400&gt;$P$4), "Outlier", "Okay")</f>
        <v>Okay</v>
      </c>
      <c r="F1400" s="4" t="str">
        <f>IF(OR(C1400&lt;$O$5, C1400&gt;$P$5), "Outlier", "Okay")</f>
        <v>Okay</v>
      </c>
      <c r="G1400" s="5" t="str">
        <f t="shared" si="63"/>
        <v>Okay</v>
      </c>
      <c r="H1400" s="5" t="str">
        <f t="shared" si="64"/>
        <v>Okay</v>
      </c>
      <c r="I1400" s="5" t="str">
        <f t="shared" si="65"/>
        <v>Okay</v>
      </c>
    </row>
    <row r="1401" spans="1:9" x14ac:dyDescent="0.25">
      <c r="A1401" s="4">
        <v>29</v>
      </c>
      <c r="B1401" s="4">
        <v>3</v>
      </c>
      <c r="C1401" s="4">
        <v>55000</v>
      </c>
      <c r="D1401" s="4" t="str">
        <f>IF(OR(A1401&lt;$O$3, A1401&gt;$P$3), "Outlier", "Okay")</f>
        <v>Okay</v>
      </c>
      <c r="E1401" s="4" t="str">
        <f>IF(OR(B1401&lt;$O$4, B1401&gt;$P$4), "Outlier", "Okay")</f>
        <v>Okay</v>
      </c>
      <c r="F1401" s="4" t="str">
        <f>IF(OR(C1401&lt;$O$5, C1401&gt;$P$5), "Outlier", "Okay")</f>
        <v>Okay</v>
      </c>
      <c r="G1401" s="5" t="str">
        <f t="shared" si="63"/>
        <v>Okay</v>
      </c>
      <c r="H1401" s="5" t="str">
        <f t="shared" si="64"/>
        <v>Okay</v>
      </c>
      <c r="I1401" s="5" t="str">
        <f t="shared" si="65"/>
        <v>Okay</v>
      </c>
    </row>
    <row r="1402" spans="1:9" x14ac:dyDescent="0.25">
      <c r="A1402" s="4">
        <v>31</v>
      </c>
      <c r="B1402" s="4">
        <v>5</v>
      </c>
      <c r="C1402" s="4">
        <v>70000</v>
      </c>
      <c r="D1402" s="4" t="str">
        <f>IF(OR(A1402&lt;$O$3, A1402&gt;$P$3), "Outlier", "Okay")</f>
        <v>Okay</v>
      </c>
      <c r="E1402" s="4" t="str">
        <f>IF(OR(B1402&lt;$O$4, B1402&gt;$P$4), "Outlier", "Okay")</f>
        <v>Okay</v>
      </c>
      <c r="F1402" s="4" t="str">
        <f>IF(OR(C1402&lt;$O$5, C1402&gt;$P$5), "Outlier", "Okay")</f>
        <v>Okay</v>
      </c>
      <c r="G1402" s="5" t="str">
        <f t="shared" si="63"/>
        <v>Okay</v>
      </c>
      <c r="H1402" s="5" t="str">
        <f t="shared" si="64"/>
        <v>Okay</v>
      </c>
      <c r="I1402" s="5" t="str">
        <f t="shared" si="65"/>
        <v>Okay</v>
      </c>
    </row>
    <row r="1403" spans="1:9" x14ac:dyDescent="0.25">
      <c r="A1403" s="4">
        <v>38</v>
      </c>
      <c r="B1403" s="4">
        <v>12</v>
      </c>
      <c r="C1403" s="4">
        <v>140000</v>
      </c>
      <c r="D1403" s="4" t="str">
        <f>IF(OR(A1403&lt;$O$3, A1403&gt;$P$3), "Outlier", "Okay")</f>
        <v>Okay</v>
      </c>
      <c r="E1403" s="4" t="str">
        <f>IF(OR(B1403&lt;$O$4, B1403&gt;$P$4), "Outlier", "Okay")</f>
        <v>Okay</v>
      </c>
      <c r="F1403" s="4" t="str">
        <f>IF(OR(C1403&lt;$O$5, C1403&gt;$P$5), "Outlier", "Okay")</f>
        <v>Okay</v>
      </c>
      <c r="G1403" s="5" t="str">
        <f t="shared" si="63"/>
        <v>Okay</v>
      </c>
      <c r="H1403" s="5" t="str">
        <f t="shared" si="64"/>
        <v>Okay</v>
      </c>
      <c r="I1403" s="5" t="str">
        <f t="shared" si="65"/>
        <v>Okay</v>
      </c>
    </row>
    <row r="1404" spans="1:9" x14ac:dyDescent="0.25">
      <c r="A1404" s="4">
        <v>25</v>
      </c>
      <c r="B1404" s="4">
        <v>1</v>
      </c>
      <c r="C1404" s="4">
        <v>30000</v>
      </c>
      <c r="D1404" s="4" t="str">
        <f>IF(OR(A1404&lt;$O$3, A1404&gt;$P$3), "Outlier", "Okay")</f>
        <v>Okay</v>
      </c>
      <c r="E1404" s="4" t="str">
        <f>IF(OR(B1404&lt;$O$4, B1404&gt;$P$4), "Outlier", "Okay")</f>
        <v>Okay</v>
      </c>
      <c r="F1404" s="4" t="str">
        <f>IF(OR(C1404&lt;$O$5, C1404&gt;$P$5), "Outlier", "Okay")</f>
        <v>Okay</v>
      </c>
      <c r="G1404" s="5" t="str">
        <f t="shared" si="63"/>
        <v>Okay</v>
      </c>
      <c r="H1404" s="5" t="str">
        <f t="shared" si="64"/>
        <v>Okay</v>
      </c>
      <c r="I1404" s="5" t="str">
        <f t="shared" si="65"/>
        <v>Okay</v>
      </c>
    </row>
    <row r="1405" spans="1:9" x14ac:dyDescent="0.25">
      <c r="A1405" s="4">
        <v>32</v>
      </c>
      <c r="B1405" s="4">
        <v>7</v>
      </c>
      <c r="C1405" s="4">
        <v>100000</v>
      </c>
      <c r="D1405" s="4" t="str">
        <f>IF(OR(A1405&lt;$O$3, A1405&gt;$P$3), "Outlier", "Okay")</f>
        <v>Okay</v>
      </c>
      <c r="E1405" s="4" t="str">
        <f>IF(OR(B1405&lt;$O$4, B1405&gt;$P$4), "Outlier", "Okay")</f>
        <v>Okay</v>
      </c>
      <c r="F1405" s="4" t="str">
        <f>IF(OR(C1405&lt;$O$5, C1405&gt;$P$5), "Outlier", "Okay")</f>
        <v>Okay</v>
      </c>
      <c r="G1405" s="5" t="str">
        <f t="shared" si="63"/>
        <v>Okay</v>
      </c>
      <c r="H1405" s="5" t="str">
        <f t="shared" si="64"/>
        <v>Okay</v>
      </c>
      <c r="I1405" s="5" t="str">
        <f t="shared" si="65"/>
        <v>Okay</v>
      </c>
    </row>
    <row r="1406" spans="1:9" x14ac:dyDescent="0.25">
      <c r="A1406" s="4">
        <v>27</v>
      </c>
      <c r="B1406" s="4">
        <v>2</v>
      </c>
      <c r="C1406" s="4">
        <v>50000</v>
      </c>
      <c r="D1406" s="4" t="str">
        <f>IF(OR(A1406&lt;$O$3, A1406&gt;$P$3), "Outlier", "Okay")</f>
        <v>Okay</v>
      </c>
      <c r="E1406" s="4" t="str">
        <f>IF(OR(B1406&lt;$O$4, B1406&gt;$P$4), "Outlier", "Okay")</f>
        <v>Okay</v>
      </c>
      <c r="F1406" s="4" t="str">
        <f>IF(OR(C1406&lt;$O$5, C1406&gt;$P$5), "Outlier", "Okay")</f>
        <v>Okay</v>
      </c>
      <c r="G1406" s="5" t="str">
        <f t="shared" si="63"/>
        <v>Okay</v>
      </c>
      <c r="H1406" s="5" t="str">
        <f t="shared" si="64"/>
        <v>Okay</v>
      </c>
      <c r="I1406" s="5" t="str">
        <f t="shared" si="65"/>
        <v>Okay</v>
      </c>
    </row>
    <row r="1407" spans="1:9" x14ac:dyDescent="0.25">
      <c r="A1407" s="4">
        <v>29</v>
      </c>
      <c r="B1407" s="4">
        <v>3</v>
      </c>
      <c r="C1407" s="4">
        <v>55000</v>
      </c>
      <c r="D1407" s="4" t="str">
        <f>IF(OR(A1407&lt;$O$3, A1407&gt;$P$3), "Outlier", "Okay")</f>
        <v>Okay</v>
      </c>
      <c r="E1407" s="4" t="str">
        <f>IF(OR(B1407&lt;$O$4, B1407&gt;$P$4), "Outlier", "Okay")</f>
        <v>Okay</v>
      </c>
      <c r="F1407" s="4" t="str">
        <f>IF(OR(C1407&lt;$O$5, C1407&gt;$P$5), "Outlier", "Okay")</f>
        <v>Okay</v>
      </c>
      <c r="G1407" s="5" t="str">
        <f t="shared" si="63"/>
        <v>Okay</v>
      </c>
      <c r="H1407" s="5" t="str">
        <f t="shared" si="64"/>
        <v>Okay</v>
      </c>
      <c r="I1407" s="5" t="str">
        <f t="shared" si="65"/>
        <v>Okay</v>
      </c>
    </row>
    <row r="1408" spans="1:9" x14ac:dyDescent="0.25">
      <c r="A1408" s="4">
        <v>35</v>
      </c>
      <c r="B1408" s="4">
        <v>10</v>
      </c>
      <c r="C1408" s="4">
        <v>130000</v>
      </c>
      <c r="D1408" s="4" t="str">
        <f>IF(OR(A1408&lt;$O$3, A1408&gt;$P$3), "Outlier", "Okay")</f>
        <v>Okay</v>
      </c>
      <c r="E1408" s="4" t="str">
        <f>IF(OR(B1408&lt;$O$4, B1408&gt;$P$4), "Outlier", "Okay")</f>
        <v>Okay</v>
      </c>
      <c r="F1408" s="4" t="str">
        <f>IF(OR(C1408&lt;$O$5, C1408&gt;$P$5), "Outlier", "Okay")</f>
        <v>Okay</v>
      </c>
      <c r="G1408" s="5" t="str">
        <f t="shared" si="63"/>
        <v>Okay</v>
      </c>
      <c r="H1408" s="5" t="str">
        <f t="shared" si="64"/>
        <v>Okay</v>
      </c>
      <c r="I1408" s="5" t="str">
        <f t="shared" si="65"/>
        <v>Okay</v>
      </c>
    </row>
    <row r="1409" spans="1:9" x14ac:dyDescent="0.25">
      <c r="A1409" s="4">
        <v>26</v>
      </c>
      <c r="B1409" s="4">
        <v>1</v>
      </c>
      <c r="C1409" s="4">
        <v>45000</v>
      </c>
      <c r="D1409" s="4" t="str">
        <f>IF(OR(A1409&lt;$O$3, A1409&gt;$P$3), "Outlier", "Okay")</f>
        <v>Okay</v>
      </c>
      <c r="E1409" s="4" t="str">
        <f>IF(OR(B1409&lt;$O$4, B1409&gt;$P$4), "Outlier", "Okay")</f>
        <v>Okay</v>
      </c>
      <c r="F1409" s="4" t="str">
        <f>IF(OR(C1409&lt;$O$5, C1409&gt;$P$5), "Outlier", "Okay")</f>
        <v>Okay</v>
      </c>
      <c r="G1409" s="5" t="str">
        <f t="shared" si="63"/>
        <v>Okay</v>
      </c>
      <c r="H1409" s="5" t="str">
        <f t="shared" si="64"/>
        <v>Okay</v>
      </c>
      <c r="I1409" s="5" t="str">
        <f t="shared" si="65"/>
        <v>Okay</v>
      </c>
    </row>
    <row r="1410" spans="1:9" x14ac:dyDescent="0.25">
      <c r="A1410" s="4">
        <v>28</v>
      </c>
      <c r="B1410" s="4">
        <v>2</v>
      </c>
      <c r="C1410" s="4">
        <v>48000</v>
      </c>
      <c r="D1410" s="4" t="str">
        <f>IF(OR(A1410&lt;$O$3, A1410&gt;$P$3), "Outlier", "Okay")</f>
        <v>Okay</v>
      </c>
      <c r="E1410" s="4" t="str">
        <f>IF(OR(B1410&lt;$O$4, B1410&gt;$P$4), "Outlier", "Okay")</f>
        <v>Okay</v>
      </c>
      <c r="F1410" s="4" t="str">
        <f>IF(OR(C1410&lt;$O$5, C1410&gt;$P$5), "Outlier", "Okay")</f>
        <v>Okay</v>
      </c>
      <c r="G1410" s="5" t="str">
        <f t="shared" ref="G1410:G1473" si="66">IF(B1410&gt;A1410, "Inconsistent", "Okay")</f>
        <v>Okay</v>
      </c>
      <c r="H1410" s="5" t="str">
        <f t="shared" ref="H1410:H1473" si="67">IF(A1410&lt;18, "Inconsistent", "Okay")</f>
        <v>Okay</v>
      </c>
      <c r="I1410" s="5" t="str">
        <f t="shared" ref="I1410:I1473" si="68">IF(B1410&lt;0,"Inconsistent", "Okay")</f>
        <v>Okay</v>
      </c>
    </row>
    <row r="1411" spans="1:9" x14ac:dyDescent="0.25">
      <c r="A1411" s="4">
        <v>36</v>
      </c>
      <c r="B1411" s="4">
        <v>9</v>
      </c>
      <c r="C1411" s="4">
        <v>125000</v>
      </c>
      <c r="D1411" s="4" t="str">
        <f>IF(OR(A1411&lt;$O$3, A1411&gt;$P$3), "Outlier", "Okay")</f>
        <v>Okay</v>
      </c>
      <c r="E1411" s="4" t="str">
        <f>IF(OR(B1411&lt;$O$4, B1411&gt;$P$4), "Outlier", "Okay")</f>
        <v>Okay</v>
      </c>
      <c r="F1411" s="4" t="str">
        <f>IF(OR(C1411&lt;$O$5, C1411&gt;$P$5), "Outlier", "Okay")</f>
        <v>Okay</v>
      </c>
      <c r="G1411" s="5" t="str">
        <f t="shared" si="66"/>
        <v>Okay</v>
      </c>
      <c r="H1411" s="5" t="str">
        <f t="shared" si="67"/>
        <v>Okay</v>
      </c>
      <c r="I1411" s="5" t="str">
        <f t="shared" si="68"/>
        <v>Okay</v>
      </c>
    </row>
    <row r="1412" spans="1:9" x14ac:dyDescent="0.25">
      <c r="A1412" s="4">
        <v>30</v>
      </c>
      <c r="B1412" s="4">
        <v>4</v>
      </c>
      <c r="C1412" s="4">
        <v>57000</v>
      </c>
      <c r="D1412" s="4" t="str">
        <f>IF(OR(A1412&lt;$O$3, A1412&gt;$P$3), "Outlier", "Okay")</f>
        <v>Okay</v>
      </c>
      <c r="E1412" s="4" t="str">
        <f>IF(OR(B1412&lt;$O$4, B1412&gt;$P$4), "Outlier", "Okay")</f>
        <v>Okay</v>
      </c>
      <c r="F1412" s="4" t="str">
        <f>IF(OR(C1412&lt;$O$5, C1412&gt;$P$5), "Outlier", "Okay")</f>
        <v>Okay</v>
      </c>
      <c r="G1412" s="5" t="str">
        <f t="shared" si="66"/>
        <v>Okay</v>
      </c>
      <c r="H1412" s="5" t="str">
        <f t="shared" si="67"/>
        <v>Okay</v>
      </c>
      <c r="I1412" s="5" t="str">
        <f t="shared" si="68"/>
        <v>Okay</v>
      </c>
    </row>
    <row r="1413" spans="1:9" x14ac:dyDescent="0.25">
      <c r="A1413" s="4">
        <v>32</v>
      </c>
      <c r="B1413" s="4">
        <v>6</v>
      </c>
      <c r="C1413" s="4">
        <v>72000</v>
      </c>
      <c r="D1413" s="4" t="str">
        <f>IF(OR(A1413&lt;$O$3, A1413&gt;$P$3), "Outlier", "Okay")</f>
        <v>Okay</v>
      </c>
      <c r="E1413" s="4" t="str">
        <f>IF(OR(B1413&lt;$O$4, B1413&gt;$P$4), "Outlier", "Okay")</f>
        <v>Okay</v>
      </c>
      <c r="F1413" s="4" t="str">
        <f>IF(OR(C1413&lt;$O$5, C1413&gt;$P$5), "Outlier", "Okay")</f>
        <v>Okay</v>
      </c>
      <c r="G1413" s="5" t="str">
        <f t="shared" si="66"/>
        <v>Okay</v>
      </c>
      <c r="H1413" s="5" t="str">
        <f t="shared" si="67"/>
        <v>Okay</v>
      </c>
      <c r="I1413" s="5" t="str">
        <f t="shared" si="68"/>
        <v>Okay</v>
      </c>
    </row>
    <row r="1414" spans="1:9" x14ac:dyDescent="0.25">
      <c r="A1414" s="4">
        <v>39</v>
      </c>
      <c r="B1414" s="4">
        <v>13</v>
      </c>
      <c r="C1414" s="4">
        <v>145000</v>
      </c>
      <c r="D1414" s="4" t="str">
        <f>IF(OR(A1414&lt;$O$3, A1414&gt;$P$3), "Outlier", "Okay")</f>
        <v>Okay</v>
      </c>
      <c r="E1414" s="4" t="str">
        <f>IF(OR(B1414&lt;$O$4, B1414&gt;$P$4), "Outlier", "Okay")</f>
        <v>Okay</v>
      </c>
      <c r="F1414" s="4" t="str">
        <f>IF(OR(C1414&lt;$O$5, C1414&gt;$P$5), "Outlier", "Okay")</f>
        <v>Okay</v>
      </c>
      <c r="G1414" s="5" t="str">
        <f t="shared" si="66"/>
        <v>Okay</v>
      </c>
      <c r="H1414" s="5" t="str">
        <f t="shared" si="67"/>
        <v>Okay</v>
      </c>
      <c r="I1414" s="5" t="str">
        <f t="shared" si="68"/>
        <v>Okay</v>
      </c>
    </row>
    <row r="1415" spans="1:9" x14ac:dyDescent="0.25">
      <c r="A1415" s="4">
        <v>26</v>
      </c>
      <c r="B1415" s="4">
        <v>2</v>
      </c>
      <c r="C1415" s="4">
        <v>31000</v>
      </c>
      <c r="D1415" s="4" t="str">
        <f>IF(OR(A1415&lt;$O$3, A1415&gt;$P$3), "Outlier", "Okay")</f>
        <v>Okay</v>
      </c>
      <c r="E1415" s="4" t="str">
        <f>IF(OR(B1415&lt;$O$4, B1415&gt;$P$4), "Outlier", "Okay")</f>
        <v>Okay</v>
      </c>
      <c r="F1415" s="4" t="str">
        <f>IF(OR(C1415&lt;$O$5, C1415&gt;$P$5), "Outlier", "Okay")</f>
        <v>Okay</v>
      </c>
      <c r="G1415" s="5" t="str">
        <f t="shared" si="66"/>
        <v>Okay</v>
      </c>
      <c r="H1415" s="5" t="str">
        <f t="shared" si="67"/>
        <v>Okay</v>
      </c>
      <c r="I1415" s="5" t="str">
        <f t="shared" si="68"/>
        <v>Okay</v>
      </c>
    </row>
    <row r="1416" spans="1:9" x14ac:dyDescent="0.25">
      <c r="A1416" s="4">
        <v>33</v>
      </c>
      <c r="B1416" s="4">
        <v>8</v>
      </c>
      <c r="C1416" s="4">
        <v>105000</v>
      </c>
      <c r="D1416" s="4" t="str">
        <f>IF(OR(A1416&lt;$O$3, A1416&gt;$P$3), "Outlier", "Okay")</f>
        <v>Okay</v>
      </c>
      <c r="E1416" s="4" t="str">
        <f>IF(OR(B1416&lt;$O$4, B1416&gt;$P$4), "Outlier", "Okay")</f>
        <v>Okay</v>
      </c>
      <c r="F1416" s="4" t="str">
        <f>IF(OR(C1416&lt;$O$5, C1416&gt;$P$5), "Outlier", "Okay")</f>
        <v>Okay</v>
      </c>
      <c r="G1416" s="5" t="str">
        <f t="shared" si="66"/>
        <v>Okay</v>
      </c>
      <c r="H1416" s="5" t="str">
        <f t="shared" si="67"/>
        <v>Okay</v>
      </c>
      <c r="I1416" s="5" t="str">
        <f t="shared" si="68"/>
        <v>Okay</v>
      </c>
    </row>
    <row r="1417" spans="1:9" x14ac:dyDescent="0.25">
      <c r="A1417" s="4">
        <v>28</v>
      </c>
      <c r="B1417" s="4">
        <v>3</v>
      </c>
      <c r="C1417" s="4">
        <v>52000</v>
      </c>
      <c r="D1417" s="4" t="str">
        <f>IF(OR(A1417&lt;$O$3, A1417&gt;$P$3), "Outlier", "Okay")</f>
        <v>Okay</v>
      </c>
      <c r="E1417" s="4" t="str">
        <f>IF(OR(B1417&lt;$O$4, B1417&gt;$P$4), "Outlier", "Okay")</f>
        <v>Okay</v>
      </c>
      <c r="F1417" s="4" t="str">
        <f>IF(OR(C1417&lt;$O$5, C1417&gt;$P$5), "Outlier", "Okay")</f>
        <v>Okay</v>
      </c>
      <c r="G1417" s="5" t="str">
        <f t="shared" si="66"/>
        <v>Okay</v>
      </c>
      <c r="H1417" s="5" t="str">
        <f t="shared" si="67"/>
        <v>Okay</v>
      </c>
      <c r="I1417" s="5" t="str">
        <f t="shared" si="68"/>
        <v>Okay</v>
      </c>
    </row>
    <row r="1418" spans="1:9" x14ac:dyDescent="0.25">
      <c r="A1418" s="4">
        <v>30</v>
      </c>
      <c r="B1418" s="4">
        <v>4</v>
      </c>
      <c r="C1418" s="4">
        <v>57000</v>
      </c>
      <c r="D1418" s="4" t="str">
        <f>IF(OR(A1418&lt;$O$3, A1418&gt;$P$3), "Outlier", "Okay")</f>
        <v>Okay</v>
      </c>
      <c r="E1418" s="4" t="str">
        <f>IF(OR(B1418&lt;$O$4, B1418&gt;$P$4), "Outlier", "Okay")</f>
        <v>Okay</v>
      </c>
      <c r="F1418" s="4" t="str">
        <f>IF(OR(C1418&lt;$O$5, C1418&gt;$P$5), "Outlier", "Okay")</f>
        <v>Okay</v>
      </c>
      <c r="G1418" s="5" t="str">
        <f t="shared" si="66"/>
        <v>Okay</v>
      </c>
      <c r="H1418" s="5" t="str">
        <f t="shared" si="67"/>
        <v>Okay</v>
      </c>
      <c r="I1418" s="5" t="str">
        <f t="shared" si="68"/>
        <v>Okay</v>
      </c>
    </row>
    <row r="1419" spans="1:9" x14ac:dyDescent="0.25">
      <c r="A1419" s="4">
        <v>36</v>
      </c>
      <c r="B1419" s="4">
        <v>11</v>
      </c>
      <c r="C1419" s="4">
        <v>135000</v>
      </c>
      <c r="D1419" s="4" t="str">
        <f>IF(OR(A1419&lt;$O$3, A1419&gt;$P$3), "Outlier", "Okay")</f>
        <v>Okay</v>
      </c>
      <c r="E1419" s="4" t="str">
        <f>IF(OR(B1419&lt;$O$4, B1419&gt;$P$4), "Outlier", "Okay")</f>
        <v>Okay</v>
      </c>
      <c r="F1419" s="4" t="str">
        <f>IF(OR(C1419&lt;$O$5, C1419&gt;$P$5), "Outlier", "Okay")</f>
        <v>Okay</v>
      </c>
      <c r="G1419" s="5" t="str">
        <f t="shared" si="66"/>
        <v>Okay</v>
      </c>
      <c r="H1419" s="5" t="str">
        <f t="shared" si="67"/>
        <v>Okay</v>
      </c>
      <c r="I1419" s="5" t="str">
        <f t="shared" si="68"/>
        <v>Okay</v>
      </c>
    </row>
    <row r="1420" spans="1:9" x14ac:dyDescent="0.25">
      <c r="A1420" s="4">
        <v>27</v>
      </c>
      <c r="B1420" s="4">
        <v>2</v>
      </c>
      <c r="C1420" s="4">
        <v>48000</v>
      </c>
      <c r="D1420" s="4" t="str">
        <f>IF(OR(A1420&lt;$O$3, A1420&gt;$P$3), "Outlier", "Okay")</f>
        <v>Okay</v>
      </c>
      <c r="E1420" s="4" t="str">
        <f>IF(OR(B1420&lt;$O$4, B1420&gt;$P$4), "Outlier", "Okay")</f>
        <v>Okay</v>
      </c>
      <c r="F1420" s="4" t="str">
        <f>IF(OR(C1420&lt;$O$5, C1420&gt;$P$5), "Outlier", "Okay")</f>
        <v>Okay</v>
      </c>
      <c r="G1420" s="5" t="str">
        <f t="shared" si="66"/>
        <v>Okay</v>
      </c>
      <c r="H1420" s="5" t="str">
        <f t="shared" si="67"/>
        <v>Okay</v>
      </c>
      <c r="I1420" s="5" t="str">
        <f t="shared" si="68"/>
        <v>Okay</v>
      </c>
    </row>
    <row r="1421" spans="1:9" x14ac:dyDescent="0.25">
      <c r="A1421" s="4">
        <v>34</v>
      </c>
      <c r="B1421" s="4">
        <v>9</v>
      </c>
      <c r="C1421" s="4">
        <v>125000</v>
      </c>
      <c r="D1421" s="4" t="str">
        <f>IF(OR(A1421&lt;$O$3, A1421&gt;$P$3), "Outlier", "Okay")</f>
        <v>Okay</v>
      </c>
      <c r="E1421" s="4" t="str">
        <f>IF(OR(B1421&lt;$O$4, B1421&gt;$P$4), "Outlier", "Okay")</f>
        <v>Okay</v>
      </c>
      <c r="F1421" s="4" t="str">
        <f>IF(OR(C1421&lt;$O$5, C1421&gt;$P$5), "Outlier", "Okay")</f>
        <v>Okay</v>
      </c>
      <c r="G1421" s="5" t="str">
        <f t="shared" si="66"/>
        <v>Okay</v>
      </c>
      <c r="H1421" s="5" t="str">
        <f t="shared" si="67"/>
        <v>Okay</v>
      </c>
      <c r="I1421" s="5" t="str">
        <f t="shared" si="68"/>
        <v>Okay</v>
      </c>
    </row>
    <row r="1422" spans="1:9" x14ac:dyDescent="0.25">
      <c r="A1422" s="4">
        <v>26</v>
      </c>
      <c r="B1422" s="4">
        <v>5</v>
      </c>
      <c r="C1422" s="4">
        <v>85000</v>
      </c>
      <c r="D1422" s="4" t="str">
        <f>IF(OR(A1422&lt;$O$3, A1422&gt;$P$3), "Outlier", "Okay")</f>
        <v>Okay</v>
      </c>
      <c r="E1422" s="4" t="str">
        <f>IF(OR(B1422&lt;$O$4, B1422&gt;$P$4), "Outlier", "Okay")</f>
        <v>Okay</v>
      </c>
      <c r="F1422" s="4" t="str">
        <f>IF(OR(C1422&lt;$O$5, C1422&gt;$P$5), "Outlier", "Okay")</f>
        <v>Okay</v>
      </c>
      <c r="G1422" s="5" t="str">
        <f t="shared" si="66"/>
        <v>Okay</v>
      </c>
      <c r="H1422" s="5" t="str">
        <f t="shared" si="67"/>
        <v>Okay</v>
      </c>
      <c r="I1422" s="5" t="str">
        <f t="shared" si="68"/>
        <v>Okay</v>
      </c>
    </row>
    <row r="1423" spans="1:9" x14ac:dyDescent="0.25">
      <c r="A1423" s="4">
        <v>28</v>
      </c>
      <c r="B1423" s="4">
        <v>7</v>
      </c>
      <c r="C1423" s="4">
        <v>110000</v>
      </c>
      <c r="D1423" s="4" t="str">
        <f>IF(OR(A1423&lt;$O$3, A1423&gt;$P$3), "Outlier", "Okay")</f>
        <v>Okay</v>
      </c>
      <c r="E1423" s="4" t="str">
        <f>IF(OR(B1423&lt;$O$4, B1423&gt;$P$4), "Outlier", "Okay")</f>
        <v>Okay</v>
      </c>
      <c r="F1423" s="4" t="str">
        <f>IF(OR(C1423&lt;$O$5, C1423&gt;$P$5), "Outlier", "Okay")</f>
        <v>Okay</v>
      </c>
      <c r="G1423" s="5" t="str">
        <f t="shared" si="66"/>
        <v>Okay</v>
      </c>
      <c r="H1423" s="5" t="str">
        <f t="shared" si="67"/>
        <v>Okay</v>
      </c>
      <c r="I1423" s="5" t="str">
        <f t="shared" si="68"/>
        <v>Okay</v>
      </c>
    </row>
    <row r="1424" spans="1:9" x14ac:dyDescent="0.25">
      <c r="A1424" s="4">
        <v>34</v>
      </c>
      <c r="B1424" s="4">
        <v>12</v>
      </c>
      <c r="C1424" s="4">
        <v>170000</v>
      </c>
      <c r="D1424" s="4" t="str">
        <f>IF(OR(A1424&lt;$O$3, A1424&gt;$P$3), "Outlier", "Okay")</f>
        <v>Okay</v>
      </c>
      <c r="E1424" s="4" t="str">
        <f>IF(OR(B1424&lt;$O$4, B1424&gt;$P$4), "Outlier", "Okay")</f>
        <v>Okay</v>
      </c>
      <c r="F1424" s="4" t="str">
        <f>IF(OR(C1424&lt;$O$5, C1424&gt;$P$5), "Outlier", "Okay")</f>
        <v>Okay</v>
      </c>
      <c r="G1424" s="5" t="str">
        <f t="shared" si="66"/>
        <v>Okay</v>
      </c>
      <c r="H1424" s="5" t="str">
        <f t="shared" si="67"/>
        <v>Okay</v>
      </c>
      <c r="I1424" s="5" t="str">
        <f t="shared" si="68"/>
        <v>Okay</v>
      </c>
    </row>
    <row r="1425" spans="1:9" x14ac:dyDescent="0.25">
      <c r="A1425" s="4">
        <v>31</v>
      </c>
      <c r="B1425" s="4">
        <v>9</v>
      </c>
      <c r="C1425" s="4">
        <v>140000</v>
      </c>
      <c r="D1425" s="4" t="str">
        <f>IF(OR(A1425&lt;$O$3, A1425&gt;$P$3), "Outlier", "Okay")</f>
        <v>Okay</v>
      </c>
      <c r="E1425" s="4" t="str">
        <f>IF(OR(B1425&lt;$O$4, B1425&gt;$P$4), "Outlier", "Okay")</f>
        <v>Okay</v>
      </c>
      <c r="F1425" s="4" t="str">
        <f>IF(OR(C1425&lt;$O$5, C1425&gt;$P$5), "Outlier", "Okay")</f>
        <v>Okay</v>
      </c>
      <c r="G1425" s="5" t="str">
        <f t="shared" si="66"/>
        <v>Okay</v>
      </c>
      <c r="H1425" s="5" t="str">
        <f t="shared" si="67"/>
        <v>Okay</v>
      </c>
      <c r="I1425" s="5" t="str">
        <f t="shared" si="68"/>
        <v>Okay</v>
      </c>
    </row>
    <row r="1426" spans="1:9" x14ac:dyDescent="0.25">
      <c r="A1426" s="4">
        <v>24</v>
      </c>
      <c r="B1426" s="4">
        <v>1</v>
      </c>
      <c r="C1426" s="4">
        <v>30000</v>
      </c>
      <c r="D1426" s="4" t="str">
        <f>IF(OR(A1426&lt;$O$3, A1426&gt;$P$3), "Outlier", "Okay")</f>
        <v>Okay</v>
      </c>
      <c r="E1426" s="4" t="str">
        <f>IF(OR(B1426&lt;$O$4, B1426&gt;$P$4), "Outlier", "Okay")</f>
        <v>Okay</v>
      </c>
      <c r="F1426" s="4" t="str">
        <f>IF(OR(C1426&lt;$O$5, C1426&gt;$P$5), "Outlier", "Okay")</f>
        <v>Okay</v>
      </c>
      <c r="G1426" s="5" t="str">
        <f t="shared" si="66"/>
        <v>Okay</v>
      </c>
      <c r="H1426" s="5" t="str">
        <f t="shared" si="67"/>
        <v>Okay</v>
      </c>
      <c r="I1426" s="5" t="str">
        <f t="shared" si="68"/>
        <v>Okay</v>
      </c>
    </row>
    <row r="1427" spans="1:9" x14ac:dyDescent="0.25">
      <c r="A1427" s="4">
        <v>29</v>
      </c>
      <c r="B1427" s="4">
        <v>6</v>
      </c>
      <c r="C1427" s="4">
        <v>95000</v>
      </c>
      <c r="D1427" s="4" t="str">
        <f>IF(OR(A1427&lt;$O$3, A1427&gt;$P$3), "Outlier", "Okay")</f>
        <v>Okay</v>
      </c>
      <c r="E1427" s="4" t="str">
        <f>IF(OR(B1427&lt;$O$4, B1427&gt;$P$4), "Outlier", "Okay")</f>
        <v>Okay</v>
      </c>
      <c r="F1427" s="4" t="str">
        <f>IF(OR(C1427&lt;$O$5, C1427&gt;$P$5), "Outlier", "Okay")</f>
        <v>Okay</v>
      </c>
      <c r="G1427" s="5" t="str">
        <f t="shared" si="66"/>
        <v>Okay</v>
      </c>
      <c r="H1427" s="5" t="str">
        <f t="shared" si="67"/>
        <v>Okay</v>
      </c>
      <c r="I1427" s="5" t="str">
        <f t="shared" si="68"/>
        <v>Okay</v>
      </c>
    </row>
    <row r="1428" spans="1:9" x14ac:dyDescent="0.25">
      <c r="A1428" s="4">
        <v>27</v>
      </c>
      <c r="B1428" s="4">
        <v>4</v>
      </c>
      <c r="C1428" s="4">
        <v>80000</v>
      </c>
      <c r="D1428" s="4" t="str">
        <f>IF(OR(A1428&lt;$O$3, A1428&gt;$P$3), "Outlier", "Okay")</f>
        <v>Okay</v>
      </c>
      <c r="E1428" s="4" t="str">
        <f>IF(OR(B1428&lt;$O$4, B1428&gt;$P$4), "Outlier", "Okay")</f>
        <v>Okay</v>
      </c>
      <c r="F1428" s="4" t="str">
        <f>IF(OR(C1428&lt;$O$5, C1428&gt;$P$5), "Outlier", "Okay")</f>
        <v>Okay</v>
      </c>
      <c r="G1428" s="5" t="str">
        <f t="shared" si="66"/>
        <v>Okay</v>
      </c>
      <c r="H1428" s="5" t="str">
        <f t="shared" si="67"/>
        <v>Okay</v>
      </c>
      <c r="I1428" s="5" t="str">
        <f t="shared" si="68"/>
        <v>Okay</v>
      </c>
    </row>
    <row r="1429" spans="1:9" x14ac:dyDescent="0.25">
      <c r="A1429" s="4">
        <v>33</v>
      </c>
      <c r="B1429" s="4">
        <v>10</v>
      </c>
      <c r="C1429" s="4">
        <v>155000</v>
      </c>
      <c r="D1429" s="4" t="str">
        <f>IF(OR(A1429&lt;$O$3, A1429&gt;$P$3), "Outlier", "Okay")</f>
        <v>Okay</v>
      </c>
      <c r="E1429" s="4" t="str">
        <f>IF(OR(B1429&lt;$O$4, B1429&gt;$P$4), "Outlier", "Okay")</f>
        <v>Okay</v>
      </c>
      <c r="F1429" s="4" t="str">
        <f>IF(OR(C1429&lt;$O$5, C1429&gt;$P$5), "Outlier", "Okay")</f>
        <v>Okay</v>
      </c>
      <c r="G1429" s="5" t="str">
        <f t="shared" si="66"/>
        <v>Okay</v>
      </c>
      <c r="H1429" s="5" t="str">
        <f t="shared" si="67"/>
        <v>Okay</v>
      </c>
      <c r="I1429" s="5" t="str">
        <f t="shared" si="68"/>
        <v>Okay</v>
      </c>
    </row>
    <row r="1430" spans="1:9" x14ac:dyDescent="0.25">
      <c r="A1430" s="4">
        <v>21</v>
      </c>
      <c r="B1430" s="4">
        <v>0</v>
      </c>
      <c r="C1430" s="4">
        <v>25000</v>
      </c>
      <c r="D1430" s="4" t="str">
        <f>IF(OR(A1430&lt;$O$3, A1430&gt;$P$3), "Outlier", "Okay")</f>
        <v>Okay</v>
      </c>
      <c r="E1430" s="4" t="str">
        <f>IF(OR(B1430&lt;$O$4, B1430&gt;$P$4), "Outlier", "Okay")</f>
        <v>Okay</v>
      </c>
      <c r="F1430" s="4" t="str">
        <f>IF(OR(C1430&lt;$O$5, C1430&gt;$P$5), "Outlier", "Okay")</f>
        <v>Okay</v>
      </c>
      <c r="G1430" s="5" t="str">
        <f t="shared" si="66"/>
        <v>Okay</v>
      </c>
      <c r="H1430" s="5" t="str">
        <f t="shared" si="67"/>
        <v>Okay</v>
      </c>
      <c r="I1430" s="5" t="str">
        <f t="shared" si="68"/>
        <v>Okay</v>
      </c>
    </row>
    <row r="1431" spans="1:9" x14ac:dyDescent="0.25">
      <c r="A1431" s="4">
        <v>36</v>
      </c>
      <c r="B1431" s="4">
        <v>11</v>
      </c>
      <c r="C1431" s="4">
        <v>160000</v>
      </c>
      <c r="D1431" s="4" t="str">
        <f>IF(OR(A1431&lt;$O$3, A1431&gt;$P$3), "Outlier", "Okay")</f>
        <v>Okay</v>
      </c>
      <c r="E1431" s="4" t="str">
        <f>IF(OR(B1431&lt;$O$4, B1431&gt;$P$4), "Outlier", "Okay")</f>
        <v>Okay</v>
      </c>
      <c r="F1431" s="4" t="str">
        <f>IF(OR(C1431&lt;$O$5, C1431&gt;$P$5), "Outlier", "Okay")</f>
        <v>Okay</v>
      </c>
      <c r="G1431" s="5" t="str">
        <f t="shared" si="66"/>
        <v>Okay</v>
      </c>
      <c r="H1431" s="5" t="str">
        <f t="shared" si="67"/>
        <v>Okay</v>
      </c>
      <c r="I1431" s="5" t="str">
        <f t="shared" si="68"/>
        <v>Okay</v>
      </c>
    </row>
    <row r="1432" spans="1:9" x14ac:dyDescent="0.25">
      <c r="A1432" s="4">
        <v>25</v>
      </c>
      <c r="B1432" s="4">
        <v>3</v>
      </c>
      <c r="C1432" s="4">
        <v>65000</v>
      </c>
      <c r="D1432" s="4" t="str">
        <f>IF(OR(A1432&lt;$O$3, A1432&gt;$P$3), "Outlier", "Okay")</f>
        <v>Okay</v>
      </c>
      <c r="E1432" s="4" t="str">
        <f>IF(OR(B1432&lt;$O$4, B1432&gt;$P$4), "Outlier", "Okay")</f>
        <v>Okay</v>
      </c>
      <c r="F1432" s="4" t="str">
        <f>IF(OR(C1432&lt;$O$5, C1432&gt;$P$5), "Outlier", "Okay")</f>
        <v>Okay</v>
      </c>
      <c r="G1432" s="5" t="str">
        <f t="shared" si="66"/>
        <v>Okay</v>
      </c>
      <c r="H1432" s="5" t="str">
        <f t="shared" si="67"/>
        <v>Okay</v>
      </c>
      <c r="I1432" s="5" t="str">
        <f t="shared" si="68"/>
        <v>Okay</v>
      </c>
    </row>
    <row r="1433" spans="1:9" x14ac:dyDescent="0.25">
      <c r="A1433" s="4">
        <v>30</v>
      </c>
      <c r="B1433" s="4">
        <v>7</v>
      </c>
      <c r="C1433" s="4">
        <v>120000</v>
      </c>
      <c r="D1433" s="4" t="str">
        <f>IF(OR(A1433&lt;$O$3, A1433&gt;$P$3), "Outlier", "Okay")</f>
        <v>Okay</v>
      </c>
      <c r="E1433" s="4" t="str">
        <f>IF(OR(B1433&lt;$O$4, B1433&gt;$P$4), "Outlier", "Okay")</f>
        <v>Okay</v>
      </c>
      <c r="F1433" s="4" t="str">
        <f>IF(OR(C1433&lt;$O$5, C1433&gt;$P$5), "Outlier", "Okay")</f>
        <v>Okay</v>
      </c>
      <c r="G1433" s="5" t="str">
        <f t="shared" si="66"/>
        <v>Okay</v>
      </c>
      <c r="H1433" s="5" t="str">
        <f t="shared" si="67"/>
        <v>Okay</v>
      </c>
      <c r="I1433" s="5" t="str">
        <f t="shared" si="68"/>
        <v>Okay</v>
      </c>
    </row>
    <row r="1434" spans="1:9" x14ac:dyDescent="0.25">
      <c r="A1434" s="4">
        <v>28</v>
      </c>
      <c r="B1434" s="4">
        <v>6</v>
      </c>
      <c r="C1434" s="4">
        <v>105000</v>
      </c>
      <c r="D1434" s="4" t="str">
        <f>IF(OR(A1434&lt;$O$3, A1434&gt;$P$3), "Outlier", "Okay")</f>
        <v>Okay</v>
      </c>
      <c r="E1434" s="4" t="str">
        <f>IF(OR(B1434&lt;$O$4, B1434&gt;$P$4), "Outlier", "Okay")</f>
        <v>Okay</v>
      </c>
      <c r="F1434" s="4" t="str">
        <f>IF(OR(C1434&lt;$O$5, C1434&gt;$P$5), "Outlier", "Okay")</f>
        <v>Okay</v>
      </c>
      <c r="G1434" s="5" t="str">
        <f t="shared" si="66"/>
        <v>Okay</v>
      </c>
      <c r="H1434" s="5" t="str">
        <f t="shared" si="67"/>
        <v>Okay</v>
      </c>
      <c r="I1434" s="5" t="str">
        <f t="shared" si="68"/>
        <v>Okay</v>
      </c>
    </row>
    <row r="1435" spans="1:9" x14ac:dyDescent="0.25">
      <c r="A1435" s="4">
        <v>22</v>
      </c>
      <c r="B1435" s="4">
        <v>0</v>
      </c>
      <c r="C1435" s="4">
        <v>25000</v>
      </c>
      <c r="D1435" s="4" t="str">
        <f>IF(OR(A1435&lt;$O$3, A1435&gt;$P$3), "Outlier", "Okay")</f>
        <v>Okay</v>
      </c>
      <c r="E1435" s="4" t="str">
        <f>IF(OR(B1435&lt;$O$4, B1435&gt;$P$4), "Outlier", "Okay")</f>
        <v>Okay</v>
      </c>
      <c r="F1435" s="4" t="str">
        <f>IF(OR(C1435&lt;$O$5, C1435&gt;$P$5), "Outlier", "Okay")</f>
        <v>Okay</v>
      </c>
      <c r="G1435" s="5" t="str">
        <f t="shared" si="66"/>
        <v>Okay</v>
      </c>
      <c r="H1435" s="5" t="str">
        <f t="shared" si="67"/>
        <v>Okay</v>
      </c>
      <c r="I1435" s="5" t="str">
        <f t="shared" si="68"/>
        <v>Okay</v>
      </c>
    </row>
    <row r="1436" spans="1:9" x14ac:dyDescent="0.25">
      <c r="A1436" s="4">
        <v>45</v>
      </c>
      <c r="B1436" s="4">
        <v>21</v>
      </c>
      <c r="C1436" s="4">
        <v>250000</v>
      </c>
      <c r="D1436" s="4" t="str">
        <f>IF(OR(A1436&lt;$O$3, A1436&gt;$P$3), "Outlier", "Okay")</f>
        <v>Okay</v>
      </c>
      <c r="E1436" s="4" t="str">
        <f>IF(OR(B1436&lt;$O$4, B1436&gt;$P$4), "Outlier", "Okay")</f>
        <v>Okay</v>
      </c>
      <c r="F1436" s="4" t="str">
        <f>IF(OR(C1436&lt;$O$5, C1436&gt;$P$5), "Outlier", "Okay")</f>
        <v>Okay</v>
      </c>
      <c r="G1436" s="5" t="str">
        <f t="shared" si="66"/>
        <v>Okay</v>
      </c>
      <c r="H1436" s="5" t="str">
        <f t="shared" si="67"/>
        <v>Okay</v>
      </c>
      <c r="I1436" s="5" t="str">
        <f t="shared" si="68"/>
        <v>Okay</v>
      </c>
    </row>
    <row r="1437" spans="1:9" x14ac:dyDescent="0.25">
      <c r="A1437" s="4">
        <v>31</v>
      </c>
      <c r="B1437" s="4">
        <v>8</v>
      </c>
      <c r="C1437" s="4">
        <v>120000</v>
      </c>
      <c r="D1437" s="4" t="str">
        <f>IF(OR(A1437&lt;$O$3, A1437&gt;$P$3), "Outlier", "Okay")</f>
        <v>Okay</v>
      </c>
      <c r="E1437" s="4" t="str">
        <f>IF(OR(B1437&lt;$O$4, B1437&gt;$P$4), "Outlier", "Okay")</f>
        <v>Okay</v>
      </c>
      <c r="F1437" s="4" t="str">
        <f>IF(OR(C1437&lt;$O$5, C1437&gt;$P$5), "Outlier", "Okay")</f>
        <v>Okay</v>
      </c>
      <c r="G1437" s="5" t="str">
        <f t="shared" si="66"/>
        <v>Okay</v>
      </c>
      <c r="H1437" s="5" t="str">
        <f t="shared" si="67"/>
        <v>Okay</v>
      </c>
      <c r="I1437" s="5" t="str">
        <f t="shared" si="68"/>
        <v>Okay</v>
      </c>
    </row>
    <row r="1438" spans="1:9" x14ac:dyDescent="0.25">
      <c r="A1438" s="4">
        <v>28</v>
      </c>
      <c r="B1438" s="4">
        <v>4</v>
      </c>
      <c r="C1438" s="4">
        <v>80000</v>
      </c>
      <c r="D1438" s="4" t="str">
        <f>IF(OR(A1438&lt;$O$3, A1438&gt;$P$3), "Outlier", "Okay")</f>
        <v>Okay</v>
      </c>
      <c r="E1438" s="4" t="str">
        <f>IF(OR(B1438&lt;$O$4, B1438&gt;$P$4), "Outlier", "Okay")</f>
        <v>Okay</v>
      </c>
      <c r="F1438" s="4" t="str">
        <f>IF(OR(C1438&lt;$O$5, C1438&gt;$P$5), "Outlier", "Okay")</f>
        <v>Okay</v>
      </c>
      <c r="G1438" s="5" t="str">
        <f t="shared" si="66"/>
        <v>Okay</v>
      </c>
      <c r="H1438" s="5" t="str">
        <f t="shared" si="67"/>
        <v>Okay</v>
      </c>
      <c r="I1438" s="5" t="str">
        <f t="shared" si="68"/>
        <v>Okay</v>
      </c>
    </row>
    <row r="1439" spans="1:9" x14ac:dyDescent="0.25">
      <c r="A1439" s="4">
        <v>29</v>
      </c>
      <c r="B1439" s="4">
        <v>6</v>
      </c>
      <c r="C1439" s="4">
        <v>100000</v>
      </c>
      <c r="D1439" s="4" t="str">
        <f>IF(OR(A1439&lt;$O$3, A1439&gt;$P$3), "Outlier", "Okay")</f>
        <v>Okay</v>
      </c>
      <c r="E1439" s="4" t="str">
        <f>IF(OR(B1439&lt;$O$4, B1439&gt;$P$4), "Outlier", "Okay")</f>
        <v>Okay</v>
      </c>
      <c r="F1439" s="4" t="str">
        <f>IF(OR(C1439&lt;$O$5, C1439&gt;$P$5), "Outlier", "Okay")</f>
        <v>Okay</v>
      </c>
      <c r="G1439" s="5" t="str">
        <f t="shared" si="66"/>
        <v>Okay</v>
      </c>
      <c r="H1439" s="5" t="str">
        <f t="shared" si="67"/>
        <v>Okay</v>
      </c>
      <c r="I1439" s="5" t="str">
        <f t="shared" si="68"/>
        <v>Okay</v>
      </c>
    </row>
    <row r="1440" spans="1:9" x14ac:dyDescent="0.25">
      <c r="A1440" s="4">
        <v>35</v>
      </c>
      <c r="B1440" s="4">
        <v>12</v>
      </c>
      <c r="C1440" s="4">
        <v>170000</v>
      </c>
      <c r="D1440" s="4" t="str">
        <f>IF(OR(A1440&lt;$O$3, A1440&gt;$P$3), "Outlier", "Okay")</f>
        <v>Okay</v>
      </c>
      <c r="E1440" s="4" t="str">
        <f>IF(OR(B1440&lt;$O$4, B1440&gt;$P$4), "Outlier", "Okay")</f>
        <v>Okay</v>
      </c>
      <c r="F1440" s="4" t="str">
        <f>IF(OR(C1440&lt;$O$5, C1440&gt;$P$5), "Outlier", "Okay")</f>
        <v>Okay</v>
      </c>
      <c r="G1440" s="5" t="str">
        <f t="shared" si="66"/>
        <v>Okay</v>
      </c>
      <c r="H1440" s="5" t="str">
        <f t="shared" si="67"/>
        <v>Okay</v>
      </c>
      <c r="I1440" s="5" t="str">
        <f t="shared" si="68"/>
        <v>Okay</v>
      </c>
    </row>
    <row r="1441" spans="1:9" x14ac:dyDescent="0.25">
      <c r="A1441" s="4">
        <v>27</v>
      </c>
      <c r="B1441" s="4">
        <v>3</v>
      </c>
      <c r="C1441" s="4">
        <v>50000</v>
      </c>
      <c r="D1441" s="4" t="str">
        <f>IF(OR(A1441&lt;$O$3, A1441&gt;$P$3), "Outlier", "Okay")</f>
        <v>Okay</v>
      </c>
      <c r="E1441" s="4" t="str">
        <f>IF(OR(B1441&lt;$O$4, B1441&gt;$P$4), "Outlier", "Okay")</f>
        <v>Okay</v>
      </c>
      <c r="F1441" s="4" t="str">
        <f>IF(OR(C1441&lt;$O$5, C1441&gt;$P$5), "Outlier", "Okay")</f>
        <v>Okay</v>
      </c>
      <c r="G1441" s="5" t="str">
        <f t="shared" si="66"/>
        <v>Okay</v>
      </c>
      <c r="H1441" s="5" t="str">
        <f t="shared" si="67"/>
        <v>Okay</v>
      </c>
      <c r="I1441" s="5" t="str">
        <f t="shared" si="68"/>
        <v>Okay</v>
      </c>
    </row>
    <row r="1442" spans="1:9" x14ac:dyDescent="0.25">
      <c r="A1442" s="4">
        <v>33</v>
      </c>
      <c r="B1442" s="4">
        <v>9</v>
      </c>
      <c r="C1442" s="4">
        <v>140000</v>
      </c>
      <c r="D1442" s="4" t="str">
        <f>IF(OR(A1442&lt;$O$3, A1442&gt;$P$3), "Outlier", "Okay")</f>
        <v>Okay</v>
      </c>
      <c r="E1442" s="4" t="str">
        <f>IF(OR(B1442&lt;$O$4, B1442&gt;$P$4), "Outlier", "Okay")</f>
        <v>Okay</v>
      </c>
      <c r="F1442" s="4" t="str">
        <f>IF(OR(C1442&lt;$O$5, C1442&gt;$P$5), "Outlier", "Okay")</f>
        <v>Okay</v>
      </c>
      <c r="G1442" s="5" t="str">
        <f t="shared" si="66"/>
        <v>Okay</v>
      </c>
      <c r="H1442" s="5" t="str">
        <f t="shared" si="67"/>
        <v>Okay</v>
      </c>
      <c r="I1442" s="5" t="str">
        <f t="shared" si="68"/>
        <v>Okay</v>
      </c>
    </row>
    <row r="1443" spans="1:9" x14ac:dyDescent="0.25">
      <c r="A1443" s="4">
        <v>25</v>
      </c>
      <c r="B1443" s="4">
        <v>2</v>
      </c>
      <c r="C1443" s="4">
        <v>55000</v>
      </c>
      <c r="D1443" s="4" t="str">
        <f>IF(OR(A1443&lt;$O$3, A1443&gt;$P$3), "Outlier", "Okay")</f>
        <v>Okay</v>
      </c>
      <c r="E1443" s="4" t="str">
        <f>IF(OR(B1443&lt;$O$4, B1443&gt;$P$4), "Outlier", "Okay")</f>
        <v>Okay</v>
      </c>
      <c r="F1443" s="4" t="str">
        <f>IF(OR(C1443&lt;$O$5, C1443&gt;$P$5), "Outlier", "Okay")</f>
        <v>Okay</v>
      </c>
      <c r="G1443" s="5" t="str">
        <f t="shared" si="66"/>
        <v>Okay</v>
      </c>
      <c r="H1443" s="5" t="str">
        <f t="shared" si="67"/>
        <v>Okay</v>
      </c>
      <c r="I1443" s="5" t="str">
        <f t="shared" si="68"/>
        <v>Okay</v>
      </c>
    </row>
    <row r="1444" spans="1:9" x14ac:dyDescent="0.25">
      <c r="A1444" s="4">
        <v>29</v>
      </c>
      <c r="B1444" s="4">
        <v>4</v>
      </c>
      <c r="C1444" s="4">
        <v>80000</v>
      </c>
      <c r="D1444" s="4" t="str">
        <f>IF(OR(A1444&lt;$O$3, A1444&gt;$P$3), "Outlier", "Okay")</f>
        <v>Okay</v>
      </c>
      <c r="E1444" s="4" t="str">
        <f>IF(OR(B1444&lt;$O$4, B1444&gt;$P$4), "Outlier", "Okay")</f>
        <v>Okay</v>
      </c>
      <c r="F1444" s="4" t="str">
        <f>IF(OR(C1444&lt;$O$5, C1444&gt;$P$5), "Outlier", "Okay")</f>
        <v>Okay</v>
      </c>
      <c r="G1444" s="5" t="str">
        <f t="shared" si="66"/>
        <v>Okay</v>
      </c>
      <c r="H1444" s="5" t="str">
        <f t="shared" si="67"/>
        <v>Okay</v>
      </c>
      <c r="I1444" s="5" t="str">
        <f t="shared" si="68"/>
        <v>Okay</v>
      </c>
    </row>
    <row r="1445" spans="1:9" x14ac:dyDescent="0.25">
      <c r="A1445" s="4">
        <v>23</v>
      </c>
      <c r="B1445" s="4">
        <v>1</v>
      </c>
      <c r="C1445" s="4">
        <v>60000</v>
      </c>
      <c r="D1445" s="4" t="str">
        <f>IF(OR(A1445&lt;$O$3, A1445&gt;$P$3), "Outlier", "Okay")</f>
        <v>Okay</v>
      </c>
      <c r="E1445" s="4" t="str">
        <f>IF(OR(B1445&lt;$O$4, B1445&gt;$P$4), "Outlier", "Okay")</f>
        <v>Okay</v>
      </c>
      <c r="F1445" s="4" t="str">
        <f>IF(OR(C1445&lt;$O$5, C1445&gt;$P$5), "Outlier", "Okay")</f>
        <v>Okay</v>
      </c>
      <c r="G1445" s="5" t="str">
        <f t="shared" si="66"/>
        <v>Okay</v>
      </c>
      <c r="H1445" s="5" t="str">
        <f t="shared" si="67"/>
        <v>Okay</v>
      </c>
      <c r="I1445" s="5" t="str">
        <f t="shared" si="68"/>
        <v>Okay</v>
      </c>
    </row>
    <row r="1446" spans="1:9" x14ac:dyDescent="0.25">
      <c r="A1446" s="4">
        <v>39</v>
      </c>
      <c r="B1446" s="4">
        <v>12</v>
      </c>
      <c r="C1446" s="4">
        <v>150000</v>
      </c>
      <c r="D1446" s="4" t="str">
        <f>IF(OR(A1446&lt;$O$3, A1446&gt;$P$3), "Outlier", "Okay")</f>
        <v>Okay</v>
      </c>
      <c r="E1446" s="4" t="str">
        <f>IF(OR(B1446&lt;$O$4, B1446&gt;$P$4), "Outlier", "Okay")</f>
        <v>Okay</v>
      </c>
      <c r="F1446" s="4" t="str">
        <f>IF(OR(C1446&lt;$O$5, C1446&gt;$P$5), "Outlier", "Okay")</f>
        <v>Okay</v>
      </c>
      <c r="G1446" s="5" t="str">
        <f t="shared" si="66"/>
        <v>Okay</v>
      </c>
      <c r="H1446" s="5" t="str">
        <f t="shared" si="67"/>
        <v>Okay</v>
      </c>
      <c r="I1446" s="5" t="str">
        <f t="shared" si="68"/>
        <v>Okay</v>
      </c>
    </row>
    <row r="1447" spans="1:9" x14ac:dyDescent="0.25">
      <c r="A1447" s="4">
        <v>28</v>
      </c>
      <c r="B1447" s="4">
        <v>4</v>
      </c>
      <c r="C1447" s="4">
        <v>80000</v>
      </c>
      <c r="D1447" s="4" t="str">
        <f>IF(OR(A1447&lt;$O$3, A1447&gt;$P$3), "Outlier", "Okay")</f>
        <v>Okay</v>
      </c>
      <c r="E1447" s="4" t="str">
        <f>IF(OR(B1447&lt;$O$4, B1447&gt;$P$4), "Outlier", "Okay")</f>
        <v>Okay</v>
      </c>
      <c r="F1447" s="4" t="str">
        <f>IF(OR(C1447&lt;$O$5, C1447&gt;$P$5), "Outlier", "Okay")</f>
        <v>Okay</v>
      </c>
      <c r="G1447" s="5" t="str">
        <f t="shared" si="66"/>
        <v>Okay</v>
      </c>
      <c r="H1447" s="5" t="str">
        <f t="shared" si="67"/>
        <v>Okay</v>
      </c>
      <c r="I1447" s="5" t="str">
        <f t="shared" si="68"/>
        <v>Okay</v>
      </c>
    </row>
    <row r="1448" spans="1:9" x14ac:dyDescent="0.25">
      <c r="A1448" s="4">
        <v>31</v>
      </c>
      <c r="B1448" s="4">
        <v>8</v>
      </c>
      <c r="C1448" s="4">
        <v>120000</v>
      </c>
      <c r="D1448" s="4" t="str">
        <f>IF(OR(A1448&lt;$O$3, A1448&gt;$P$3), "Outlier", "Okay")</f>
        <v>Okay</v>
      </c>
      <c r="E1448" s="4" t="str">
        <f>IF(OR(B1448&lt;$O$4, B1448&gt;$P$4), "Outlier", "Okay")</f>
        <v>Okay</v>
      </c>
      <c r="F1448" s="4" t="str">
        <f>IF(OR(C1448&lt;$O$5, C1448&gt;$P$5), "Outlier", "Okay")</f>
        <v>Okay</v>
      </c>
      <c r="G1448" s="5" t="str">
        <f t="shared" si="66"/>
        <v>Okay</v>
      </c>
      <c r="H1448" s="5" t="str">
        <f t="shared" si="67"/>
        <v>Okay</v>
      </c>
      <c r="I1448" s="5" t="str">
        <f t="shared" si="68"/>
        <v>Okay</v>
      </c>
    </row>
    <row r="1449" spans="1:9" x14ac:dyDescent="0.25">
      <c r="A1449" s="4">
        <v>35</v>
      </c>
      <c r="B1449" s="4">
        <v>10</v>
      </c>
      <c r="C1449" s="4">
        <v>130000</v>
      </c>
      <c r="D1449" s="4" t="str">
        <f>IF(OR(A1449&lt;$O$3, A1449&gt;$P$3), "Outlier", "Okay")</f>
        <v>Okay</v>
      </c>
      <c r="E1449" s="4" t="str">
        <f>IF(OR(B1449&lt;$O$4, B1449&gt;$P$4), "Outlier", "Okay")</f>
        <v>Okay</v>
      </c>
      <c r="F1449" s="4" t="str">
        <f>IF(OR(C1449&lt;$O$5, C1449&gt;$P$5), "Outlier", "Okay")</f>
        <v>Okay</v>
      </c>
      <c r="G1449" s="5" t="str">
        <f t="shared" si="66"/>
        <v>Okay</v>
      </c>
      <c r="H1449" s="5" t="str">
        <f t="shared" si="67"/>
        <v>Okay</v>
      </c>
      <c r="I1449" s="5" t="str">
        <f t="shared" si="68"/>
        <v>Okay</v>
      </c>
    </row>
    <row r="1450" spans="1:9" x14ac:dyDescent="0.25">
      <c r="A1450" s="4">
        <v>27</v>
      </c>
      <c r="B1450" s="4">
        <v>2</v>
      </c>
      <c r="C1450" s="4">
        <v>50000</v>
      </c>
      <c r="D1450" s="4" t="str">
        <f>IF(OR(A1450&lt;$O$3, A1450&gt;$P$3), "Outlier", "Okay")</f>
        <v>Okay</v>
      </c>
      <c r="E1450" s="4" t="str">
        <f>IF(OR(B1450&lt;$O$4, B1450&gt;$P$4), "Outlier", "Okay")</f>
        <v>Okay</v>
      </c>
      <c r="F1450" s="4" t="str">
        <f>IF(OR(C1450&lt;$O$5, C1450&gt;$P$5), "Outlier", "Okay")</f>
        <v>Okay</v>
      </c>
      <c r="G1450" s="5" t="str">
        <f t="shared" si="66"/>
        <v>Okay</v>
      </c>
      <c r="H1450" s="5" t="str">
        <f t="shared" si="67"/>
        <v>Okay</v>
      </c>
      <c r="I1450" s="5" t="str">
        <f t="shared" si="68"/>
        <v>Okay</v>
      </c>
    </row>
    <row r="1451" spans="1:9" x14ac:dyDescent="0.25">
      <c r="A1451" s="4">
        <v>42</v>
      </c>
      <c r="B1451" s="4">
        <v>18</v>
      </c>
      <c r="C1451" s="4">
        <v>180000</v>
      </c>
      <c r="D1451" s="4" t="str">
        <f>IF(OR(A1451&lt;$O$3, A1451&gt;$P$3), "Outlier", "Okay")</f>
        <v>Okay</v>
      </c>
      <c r="E1451" s="4" t="str">
        <f>IF(OR(B1451&lt;$O$4, B1451&gt;$P$4), "Outlier", "Okay")</f>
        <v>Okay</v>
      </c>
      <c r="F1451" s="4" t="str">
        <f>IF(OR(C1451&lt;$O$5, C1451&gt;$P$5), "Outlier", "Okay")</f>
        <v>Okay</v>
      </c>
      <c r="G1451" s="5" t="str">
        <f t="shared" si="66"/>
        <v>Okay</v>
      </c>
      <c r="H1451" s="5" t="str">
        <f t="shared" si="67"/>
        <v>Okay</v>
      </c>
      <c r="I1451" s="5" t="str">
        <f t="shared" si="68"/>
        <v>Okay</v>
      </c>
    </row>
    <row r="1452" spans="1:9" x14ac:dyDescent="0.25">
      <c r="A1452" s="4">
        <v>29</v>
      </c>
      <c r="B1452" s="4">
        <v>3</v>
      </c>
      <c r="C1452" s="4">
        <v>60000</v>
      </c>
      <c r="D1452" s="4" t="str">
        <f>IF(OR(A1452&lt;$O$3, A1452&gt;$P$3), "Outlier", "Okay")</f>
        <v>Okay</v>
      </c>
      <c r="E1452" s="4" t="str">
        <f>IF(OR(B1452&lt;$O$4, B1452&gt;$P$4), "Outlier", "Okay")</f>
        <v>Okay</v>
      </c>
      <c r="F1452" s="4" t="str">
        <f>IF(OR(C1452&lt;$O$5, C1452&gt;$P$5), "Outlier", "Okay")</f>
        <v>Okay</v>
      </c>
      <c r="G1452" s="5" t="str">
        <f t="shared" si="66"/>
        <v>Okay</v>
      </c>
      <c r="H1452" s="5" t="str">
        <f t="shared" si="67"/>
        <v>Okay</v>
      </c>
      <c r="I1452" s="5" t="str">
        <f t="shared" si="68"/>
        <v>Okay</v>
      </c>
    </row>
    <row r="1453" spans="1:9" x14ac:dyDescent="0.25">
      <c r="A1453" s="4">
        <v>33</v>
      </c>
      <c r="B1453" s="4">
        <v>7</v>
      </c>
      <c r="C1453" s="4">
        <v>110000</v>
      </c>
      <c r="D1453" s="4" t="str">
        <f>IF(OR(A1453&lt;$O$3, A1453&gt;$P$3), "Outlier", "Okay")</f>
        <v>Okay</v>
      </c>
      <c r="E1453" s="4" t="str">
        <f>IF(OR(B1453&lt;$O$4, B1453&gt;$P$4), "Outlier", "Okay")</f>
        <v>Okay</v>
      </c>
      <c r="F1453" s="4" t="str">
        <f>IF(OR(C1453&lt;$O$5, C1453&gt;$P$5), "Outlier", "Okay")</f>
        <v>Okay</v>
      </c>
      <c r="G1453" s="5" t="str">
        <f t="shared" si="66"/>
        <v>Okay</v>
      </c>
      <c r="H1453" s="5" t="str">
        <f t="shared" si="67"/>
        <v>Okay</v>
      </c>
      <c r="I1453" s="5" t="str">
        <f t="shared" si="68"/>
        <v>Okay</v>
      </c>
    </row>
    <row r="1454" spans="1:9" x14ac:dyDescent="0.25">
      <c r="A1454" s="4">
        <v>24</v>
      </c>
      <c r="B1454" s="4">
        <v>0</v>
      </c>
      <c r="C1454" s="4">
        <v>25000</v>
      </c>
      <c r="D1454" s="4" t="str">
        <f>IF(OR(A1454&lt;$O$3, A1454&gt;$P$3), "Outlier", "Okay")</f>
        <v>Okay</v>
      </c>
      <c r="E1454" s="4" t="str">
        <f>IF(OR(B1454&lt;$O$4, B1454&gt;$P$4), "Outlier", "Okay")</f>
        <v>Okay</v>
      </c>
      <c r="F1454" s="4" t="str">
        <f>IF(OR(C1454&lt;$O$5, C1454&gt;$P$5), "Outlier", "Okay")</f>
        <v>Okay</v>
      </c>
      <c r="G1454" s="5" t="str">
        <f t="shared" si="66"/>
        <v>Okay</v>
      </c>
      <c r="H1454" s="5" t="str">
        <f t="shared" si="67"/>
        <v>Okay</v>
      </c>
      <c r="I1454" s="5" t="str">
        <f t="shared" si="68"/>
        <v>Okay</v>
      </c>
    </row>
    <row r="1455" spans="1:9" x14ac:dyDescent="0.25">
      <c r="A1455" s="4">
        <v>30</v>
      </c>
      <c r="B1455" s="4">
        <v>6</v>
      </c>
      <c r="C1455" s="4">
        <v>100000</v>
      </c>
      <c r="D1455" s="4" t="str">
        <f>IF(OR(A1455&lt;$O$3, A1455&gt;$P$3), "Outlier", "Okay")</f>
        <v>Okay</v>
      </c>
      <c r="E1455" s="4" t="str">
        <f>IF(OR(B1455&lt;$O$4, B1455&gt;$P$4), "Outlier", "Okay")</f>
        <v>Okay</v>
      </c>
      <c r="F1455" s="4" t="str">
        <f>IF(OR(C1455&lt;$O$5, C1455&gt;$P$5), "Outlier", "Okay")</f>
        <v>Okay</v>
      </c>
      <c r="G1455" s="5" t="str">
        <f t="shared" si="66"/>
        <v>Okay</v>
      </c>
      <c r="H1455" s="5" t="str">
        <f t="shared" si="67"/>
        <v>Okay</v>
      </c>
      <c r="I1455" s="5" t="str">
        <f t="shared" si="68"/>
        <v>Okay</v>
      </c>
    </row>
    <row r="1456" spans="1:9" x14ac:dyDescent="0.25">
      <c r="A1456" s="4">
        <v>26</v>
      </c>
      <c r="B1456" s="4">
        <v>3</v>
      </c>
      <c r="C1456" s="4">
        <v>55000</v>
      </c>
      <c r="D1456" s="4" t="str">
        <f>IF(OR(A1456&lt;$O$3, A1456&gt;$P$3), "Outlier", "Okay")</f>
        <v>Okay</v>
      </c>
      <c r="E1456" s="4" t="str">
        <f>IF(OR(B1456&lt;$O$4, B1456&gt;$P$4), "Outlier", "Okay")</f>
        <v>Okay</v>
      </c>
      <c r="F1456" s="4" t="str">
        <f>IF(OR(C1456&lt;$O$5, C1456&gt;$P$5), "Outlier", "Okay")</f>
        <v>Okay</v>
      </c>
      <c r="G1456" s="5" t="str">
        <f t="shared" si="66"/>
        <v>Okay</v>
      </c>
      <c r="H1456" s="5" t="str">
        <f t="shared" si="67"/>
        <v>Okay</v>
      </c>
      <c r="I1456" s="5" t="str">
        <f t="shared" si="68"/>
        <v>Okay</v>
      </c>
    </row>
    <row r="1457" spans="1:9" x14ac:dyDescent="0.25">
      <c r="A1457" s="4">
        <v>32</v>
      </c>
      <c r="B1457" s="4">
        <v>9</v>
      </c>
      <c r="C1457" s="4">
        <v>140000</v>
      </c>
      <c r="D1457" s="4" t="str">
        <f>IF(OR(A1457&lt;$O$3, A1457&gt;$P$3), "Outlier", "Okay")</f>
        <v>Okay</v>
      </c>
      <c r="E1457" s="4" t="str">
        <f>IF(OR(B1457&lt;$O$4, B1457&gt;$P$4), "Outlier", "Okay")</f>
        <v>Okay</v>
      </c>
      <c r="F1457" s="4" t="str">
        <f>IF(OR(C1457&lt;$O$5, C1457&gt;$P$5), "Outlier", "Okay")</f>
        <v>Okay</v>
      </c>
      <c r="G1457" s="5" t="str">
        <f t="shared" si="66"/>
        <v>Okay</v>
      </c>
      <c r="H1457" s="5" t="str">
        <f t="shared" si="67"/>
        <v>Okay</v>
      </c>
      <c r="I1457" s="5" t="str">
        <f t="shared" si="68"/>
        <v>Okay</v>
      </c>
    </row>
    <row r="1458" spans="1:9" x14ac:dyDescent="0.25">
      <c r="A1458" s="4">
        <v>22</v>
      </c>
      <c r="B1458" s="4">
        <v>0</v>
      </c>
      <c r="C1458" s="4">
        <v>25000</v>
      </c>
      <c r="D1458" s="4" t="str">
        <f>IF(OR(A1458&lt;$O$3, A1458&gt;$P$3), "Outlier", "Okay")</f>
        <v>Okay</v>
      </c>
      <c r="E1458" s="4" t="str">
        <f>IF(OR(B1458&lt;$O$4, B1458&gt;$P$4), "Outlier", "Okay")</f>
        <v>Okay</v>
      </c>
      <c r="F1458" s="4" t="str">
        <f>IF(OR(C1458&lt;$O$5, C1458&gt;$P$5), "Outlier", "Okay")</f>
        <v>Okay</v>
      </c>
      <c r="G1458" s="5" t="str">
        <f t="shared" si="66"/>
        <v>Okay</v>
      </c>
      <c r="H1458" s="5" t="str">
        <f t="shared" si="67"/>
        <v>Okay</v>
      </c>
      <c r="I1458" s="5" t="str">
        <f t="shared" si="68"/>
        <v>Okay</v>
      </c>
    </row>
    <row r="1459" spans="1:9" x14ac:dyDescent="0.25">
      <c r="A1459" s="4">
        <v>37</v>
      </c>
      <c r="B1459" s="4">
        <v>12</v>
      </c>
      <c r="C1459" s="4">
        <v>150000</v>
      </c>
      <c r="D1459" s="4" t="str">
        <f>IF(OR(A1459&lt;$O$3, A1459&gt;$P$3), "Outlier", "Okay")</f>
        <v>Okay</v>
      </c>
      <c r="E1459" s="4" t="str">
        <f>IF(OR(B1459&lt;$O$4, B1459&gt;$P$4), "Outlier", "Okay")</f>
        <v>Okay</v>
      </c>
      <c r="F1459" s="4" t="str">
        <f>IF(OR(C1459&lt;$O$5, C1459&gt;$P$5), "Outlier", "Okay")</f>
        <v>Okay</v>
      </c>
      <c r="G1459" s="5" t="str">
        <f t="shared" si="66"/>
        <v>Okay</v>
      </c>
      <c r="H1459" s="5" t="str">
        <f t="shared" si="67"/>
        <v>Okay</v>
      </c>
      <c r="I1459" s="5" t="str">
        <f t="shared" si="68"/>
        <v>Okay</v>
      </c>
    </row>
    <row r="1460" spans="1:9" x14ac:dyDescent="0.25">
      <c r="A1460" s="4">
        <v>38</v>
      </c>
      <c r="B1460" s="4">
        <v>14</v>
      </c>
      <c r="C1460" s="4">
        <v>170000</v>
      </c>
      <c r="D1460" s="4" t="str">
        <f>IF(OR(A1460&lt;$O$3, A1460&gt;$P$3), "Outlier", "Okay")</f>
        <v>Okay</v>
      </c>
      <c r="E1460" s="4" t="str">
        <f>IF(OR(B1460&lt;$O$4, B1460&gt;$P$4), "Outlier", "Okay")</f>
        <v>Okay</v>
      </c>
      <c r="F1460" s="4" t="str">
        <f>IF(OR(C1460&lt;$O$5, C1460&gt;$P$5), "Outlier", "Okay")</f>
        <v>Okay</v>
      </c>
      <c r="G1460" s="5" t="str">
        <f t="shared" si="66"/>
        <v>Okay</v>
      </c>
      <c r="H1460" s="5" t="str">
        <f t="shared" si="67"/>
        <v>Okay</v>
      </c>
      <c r="I1460" s="5" t="str">
        <f t="shared" si="68"/>
        <v>Okay</v>
      </c>
    </row>
    <row r="1461" spans="1:9" x14ac:dyDescent="0.25">
      <c r="A1461" s="4">
        <v>25</v>
      </c>
      <c r="B1461" s="4">
        <v>1</v>
      </c>
      <c r="C1461" s="4">
        <v>55000</v>
      </c>
      <c r="D1461" s="4" t="str">
        <f>IF(OR(A1461&lt;$O$3, A1461&gt;$P$3), "Outlier", "Okay")</f>
        <v>Okay</v>
      </c>
      <c r="E1461" s="4" t="str">
        <f>IF(OR(B1461&lt;$O$4, B1461&gt;$P$4), "Outlier", "Okay")</f>
        <v>Okay</v>
      </c>
      <c r="F1461" s="4" t="str">
        <f>IF(OR(C1461&lt;$O$5, C1461&gt;$P$5), "Outlier", "Okay")</f>
        <v>Okay</v>
      </c>
      <c r="G1461" s="5" t="str">
        <f t="shared" si="66"/>
        <v>Okay</v>
      </c>
      <c r="H1461" s="5" t="str">
        <f t="shared" si="67"/>
        <v>Okay</v>
      </c>
      <c r="I1461" s="5" t="str">
        <f t="shared" si="68"/>
        <v>Okay</v>
      </c>
    </row>
    <row r="1462" spans="1:9" x14ac:dyDescent="0.25">
      <c r="A1462" s="4">
        <v>29</v>
      </c>
      <c r="B1462" s="4">
        <v>4</v>
      </c>
      <c r="C1462" s="4">
        <v>65000</v>
      </c>
      <c r="D1462" s="4" t="str">
        <f>IF(OR(A1462&lt;$O$3, A1462&gt;$P$3), "Outlier", "Okay")</f>
        <v>Okay</v>
      </c>
      <c r="E1462" s="4" t="str">
        <f>IF(OR(B1462&lt;$O$4, B1462&gt;$P$4), "Outlier", "Okay")</f>
        <v>Okay</v>
      </c>
      <c r="F1462" s="4" t="str">
        <f>IF(OR(C1462&lt;$O$5, C1462&gt;$P$5), "Outlier", "Okay")</f>
        <v>Okay</v>
      </c>
      <c r="G1462" s="5" t="str">
        <f t="shared" si="66"/>
        <v>Okay</v>
      </c>
      <c r="H1462" s="5" t="str">
        <f t="shared" si="67"/>
        <v>Okay</v>
      </c>
      <c r="I1462" s="5" t="str">
        <f t="shared" si="68"/>
        <v>Okay</v>
      </c>
    </row>
    <row r="1463" spans="1:9" x14ac:dyDescent="0.25">
      <c r="A1463" s="4">
        <v>27</v>
      </c>
      <c r="B1463" s="4">
        <v>3</v>
      </c>
      <c r="C1463" s="4">
        <v>60000</v>
      </c>
      <c r="D1463" s="4" t="str">
        <f>IF(OR(A1463&lt;$O$3, A1463&gt;$P$3), "Outlier", "Okay")</f>
        <v>Okay</v>
      </c>
      <c r="E1463" s="4" t="str">
        <f>IF(OR(B1463&lt;$O$4, B1463&gt;$P$4), "Outlier", "Okay")</f>
        <v>Okay</v>
      </c>
      <c r="F1463" s="4" t="str">
        <f>IF(OR(C1463&lt;$O$5, C1463&gt;$P$5), "Outlier", "Okay")</f>
        <v>Okay</v>
      </c>
      <c r="G1463" s="5" t="str">
        <f t="shared" si="66"/>
        <v>Okay</v>
      </c>
      <c r="H1463" s="5" t="str">
        <f t="shared" si="67"/>
        <v>Okay</v>
      </c>
      <c r="I1463" s="5" t="str">
        <f t="shared" si="68"/>
        <v>Okay</v>
      </c>
    </row>
    <row r="1464" spans="1:9" x14ac:dyDescent="0.25">
      <c r="A1464" s="4">
        <v>34</v>
      </c>
      <c r="B1464" s="4">
        <v>10</v>
      </c>
      <c r="C1464" s="4">
        <v>150000</v>
      </c>
      <c r="D1464" s="4" t="str">
        <f>IF(OR(A1464&lt;$O$3, A1464&gt;$P$3), "Outlier", "Okay")</f>
        <v>Okay</v>
      </c>
      <c r="E1464" s="4" t="str">
        <f>IF(OR(B1464&lt;$O$4, B1464&gt;$P$4), "Outlier", "Okay")</f>
        <v>Okay</v>
      </c>
      <c r="F1464" s="4" t="str">
        <f>IF(OR(C1464&lt;$O$5, C1464&gt;$P$5), "Outlier", "Okay")</f>
        <v>Okay</v>
      </c>
      <c r="G1464" s="5" t="str">
        <f t="shared" si="66"/>
        <v>Okay</v>
      </c>
      <c r="H1464" s="5" t="str">
        <f t="shared" si="67"/>
        <v>Okay</v>
      </c>
      <c r="I1464" s="5" t="str">
        <f t="shared" si="68"/>
        <v>Okay</v>
      </c>
    </row>
    <row r="1465" spans="1:9" x14ac:dyDescent="0.25">
      <c r="A1465" s="4">
        <v>26</v>
      </c>
      <c r="B1465" s="4">
        <v>2</v>
      </c>
      <c r="C1465" s="4">
        <v>50000</v>
      </c>
      <c r="D1465" s="4" t="str">
        <f>IF(OR(A1465&lt;$O$3, A1465&gt;$P$3), "Outlier", "Okay")</f>
        <v>Okay</v>
      </c>
      <c r="E1465" s="4" t="str">
        <f>IF(OR(B1465&lt;$O$4, B1465&gt;$P$4), "Outlier", "Okay")</f>
        <v>Okay</v>
      </c>
      <c r="F1465" s="4" t="str">
        <f>IF(OR(C1465&lt;$O$5, C1465&gt;$P$5), "Outlier", "Okay")</f>
        <v>Okay</v>
      </c>
      <c r="G1465" s="5" t="str">
        <f t="shared" si="66"/>
        <v>Okay</v>
      </c>
      <c r="H1465" s="5" t="str">
        <f t="shared" si="67"/>
        <v>Okay</v>
      </c>
      <c r="I1465" s="5" t="str">
        <f t="shared" si="68"/>
        <v>Okay</v>
      </c>
    </row>
    <row r="1466" spans="1:9" x14ac:dyDescent="0.25">
      <c r="A1466" s="4">
        <v>31</v>
      </c>
      <c r="B1466" s="4">
        <v>7</v>
      </c>
      <c r="C1466" s="4">
        <v>120000</v>
      </c>
      <c r="D1466" s="4" t="str">
        <f>IF(OR(A1466&lt;$O$3, A1466&gt;$P$3), "Outlier", "Okay")</f>
        <v>Okay</v>
      </c>
      <c r="E1466" s="4" t="str">
        <f>IF(OR(B1466&lt;$O$4, B1466&gt;$P$4), "Outlier", "Okay")</f>
        <v>Okay</v>
      </c>
      <c r="F1466" s="4" t="str">
        <f>IF(OR(C1466&lt;$O$5, C1466&gt;$P$5), "Outlier", "Okay")</f>
        <v>Okay</v>
      </c>
      <c r="G1466" s="5" t="str">
        <f t="shared" si="66"/>
        <v>Okay</v>
      </c>
      <c r="H1466" s="5" t="str">
        <f t="shared" si="67"/>
        <v>Okay</v>
      </c>
      <c r="I1466" s="5" t="str">
        <f t="shared" si="68"/>
        <v>Okay</v>
      </c>
    </row>
    <row r="1467" spans="1:9" x14ac:dyDescent="0.25">
      <c r="A1467" s="4">
        <v>28</v>
      </c>
      <c r="B1467" s="4">
        <v>3</v>
      </c>
      <c r="C1467" s="4">
        <v>85000</v>
      </c>
      <c r="D1467" s="4" t="str">
        <f>IF(OR(A1467&lt;$O$3, A1467&gt;$P$3), "Outlier", "Okay")</f>
        <v>Okay</v>
      </c>
      <c r="E1467" s="4" t="str">
        <f>IF(OR(B1467&lt;$O$4, B1467&gt;$P$4), "Outlier", "Okay")</f>
        <v>Okay</v>
      </c>
      <c r="F1467" s="4" t="str">
        <f>IF(OR(C1467&lt;$O$5, C1467&gt;$P$5), "Outlier", "Okay")</f>
        <v>Okay</v>
      </c>
      <c r="G1467" s="5" t="str">
        <f t="shared" si="66"/>
        <v>Okay</v>
      </c>
      <c r="H1467" s="5" t="str">
        <f t="shared" si="67"/>
        <v>Okay</v>
      </c>
      <c r="I1467" s="5" t="str">
        <f t="shared" si="68"/>
        <v>Okay</v>
      </c>
    </row>
    <row r="1468" spans="1:9" x14ac:dyDescent="0.25">
      <c r="A1468" s="4">
        <v>36</v>
      </c>
      <c r="B1468" s="4">
        <v>11</v>
      </c>
      <c r="C1468" s="4">
        <v>160000</v>
      </c>
      <c r="D1468" s="4" t="str">
        <f>IF(OR(A1468&lt;$O$3, A1468&gt;$P$3), "Outlier", "Okay")</f>
        <v>Okay</v>
      </c>
      <c r="E1468" s="4" t="str">
        <f>IF(OR(B1468&lt;$O$4, B1468&gt;$P$4), "Outlier", "Okay")</f>
        <v>Okay</v>
      </c>
      <c r="F1468" s="4" t="str">
        <f>IF(OR(C1468&lt;$O$5, C1468&gt;$P$5), "Outlier", "Okay")</f>
        <v>Okay</v>
      </c>
      <c r="G1468" s="5" t="str">
        <f t="shared" si="66"/>
        <v>Okay</v>
      </c>
      <c r="H1468" s="5" t="str">
        <f t="shared" si="67"/>
        <v>Okay</v>
      </c>
      <c r="I1468" s="5" t="str">
        <f t="shared" si="68"/>
        <v>Okay</v>
      </c>
    </row>
    <row r="1469" spans="1:9" x14ac:dyDescent="0.25">
      <c r="A1469" s="4">
        <v>25</v>
      </c>
      <c r="B1469" s="4">
        <v>1</v>
      </c>
      <c r="C1469" s="4">
        <v>55000</v>
      </c>
      <c r="D1469" s="4" t="str">
        <f>IF(OR(A1469&lt;$O$3, A1469&gt;$P$3), "Outlier", "Okay")</f>
        <v>Okay</v>
      </c>
      <c r="E1469" s="4" t="str">
        <f>IF(OR(B1469&lt;$O$4, B1469&gt;$P$4), "Outlier", "Okay")</f>
        <v>Okay</v>
      </c>
      <c r="F1469" s="4" t="str">
        <f>IF(OR(C1469&lt;$O$5, C1469&gt;$P$5), "Outlier", "Okay")</f>
        <v>Okay</v>
      </c>
      <c r="G1469" s="5" t="str">
        <f t="shared" si="66"/>
        <v>Okay</v>
      </c>
      <c r="H1469" s="5" t="str">
        <f t="shared" si="67"/>
        <v>Okay</v>
      </c>
      <c r="I1469" s="5" t="str">
        <f t="shared" si="68"/>
        <v>Okay</v>
      </c>
    </row>
    <row r="1470" spans="1:9" x14ac:dyDescent="0.25">
      <c r="A1470" s="4">
        <v>29</v>
      </c>
      <c r="B1470" s="4">
        <v>5</v>
      </c>
      <c r="C1470" s="4">
        <v>100000</v>
      </c>
      <c r="D1470" s="4" t="str">
        <f>IF(OR(A1470&lt;$O$3, A1470&gt;$P$3), "Outlier", "Okay")</f>
        <v>Okay</v>
      </c>
      <c r="E1470" s="4" t="str">
        <f>IF(OR(B1470&lt;$O$4, B1470&gt;$P$4), "Outlier", "Okay")</f>
        <v>Okay</v>
      </c>
      <c r="F1470" s="4" t="str">
        <f>IF(OR(C1470&lt;$O$5, C1470&gt;$P$5), "Outlier", "Okay")</f>
        <v>Okay</v>
      </c>
      <c r="G1470" s="5" t="str">
        <f t="shared" si="66"/>
        <v>Okay</v>
      </c>
      <c r="H1470" s="5" t="str">
        <f t="shared" si="67"/>
        <v>Okay</v>
      </c>
      <c r="I1470" s="5" t="str">
        <f t="shared" si="68"/>
        <v>Okay</v>
      </c>
    </row>
    <row r="1471" spans="1:9" x14ac:dyDescent="0.25">
      <c r="A1471" s="4">
        <v>33</v>
      </c>
      <c r="B1471" s="4">
        <v>8</v>
      </c>
      <c r="C1471" s="4">
        <v>120000</v>
      </c>
      <c r="D1471" s="4" t="str">
        <f>IF(OR(A1471&lt;$O$3, A1471&gt;$P$3), "Outlier", "Okay")</f>
        <v>Okay</v>
      </c>
      <c r="E1471" s="4" t="str">
        <f>IF(OR(B1471&lt;$O$4, B1471&gt;$P$4), "Outlier", "Okay")</f>
        <v>Okay</v>
      </c>
      <c r="F1471" s="4" t="str">
        <f>IF(OR(C1471&lt;$O$5, C1471&gt;$P$5), "Outlier", "Okay")</f>
        <v>Okay</v>
      </c>
      <c r="G1471" s="5" t="str">
        <f t="shared" si="66"/>
        <v>Okay</v>
      </c>
      <c r="H1471" s="5" t="str">
        <f t="shared" si="67"/>
        <v>Okay</v>
      </c>
      <c r="I1471" s="5" t="str">
        <f t="shared" si="68"/>
        <v>Okay</v>
      </c>
    </row>
    <row r="1472" spans="1:9" x14ac:dyDescent="0.25">
      <c r="A1472" s="4">
        <v>43</v>
      </c>
      <c r="B1472" s="4">
        <v>19</v>
      </c>
      <c r="C1472" s="4">
        <v>185000</v>
      </c>
      <c r="D1472" s="4" t="str">
        <f>IF(OR(A1472&lt;$O$3, A1472&gt;$P$3), "Outlier", "Okay")</f>
        <v>Okay</v>
      </c>
      <c r="E1472" s="4" t="str">
        <f>IF(OR(B1472&lt;$O$4, B1472&gt;$P$4), "Outlier", "Okay")</f>
        <v>Okay</v>
      </c>
      <c r="F1472" s="4" t="str">
        <f>IF(OR(C1472&lt;$O$5, C1472&gt;$P$5), "Outlier", "Okay")</f>
        <v>Okay</v>
      </c>
      <c r="G1472" s="5" t="str">
        <f t="shared" si="66"/>
        <v>Okay</v>
      </c>
      <c r="H1472" s="5" t="str">
        <f t="shared" si="67"/>
        <v>Okay</v>
      </c>
      <c r="I1472" s="5" t="str">
        <f t="shared" si="68"/>
        <v>Okay</v>
      </c>
    </row>
    <row r="1473" spans="1:9" x14ac:dyDescent="0.25">
      <c r="A1473" s="4">
        <v>30</v>
      </c>
      <c r="B1473" s="4">
        <v>4</v>
      </c>
      <c r="C1473" s="4">
        <v>65000</v>
      </c>
      <c r="D1473" s="4" t="str">
        <f>IF(OR(A1473&lt;$O$3, A1473&gt;$P$3), "Outlier", "Okay")</f>
        <v>Okay</v>
      </c>
      <c r="E1473" s="4" t="str">
        <f>IF(OR(B1473&lt;$O$4, B1473&gt;$P$4), "Outlier", "Okay")</f>
        <v>Okay</v>
      </c>
      <c r="F1473" s="4" t="str">
        <f>IF(OR(C1473&lt;$O$5, C1473&gt;$P$5), "Outlier", "Okay")</f>
        <v>Okay</v>
      </c>
      <c r="G1473" s="5" t="str">
        <f t="shared" si="66"/>
        <v>Okay</v>
      </c>
      <c r="H1473" s="5" t="str">
        <f t="shared" si="67"/>
        <v>Okay</v>
      </c>
      <c r="I1473" s="5" t="str">
        <f t="shared" si="68"/>
        <v>Okay</v>
      </c>
    </row>
    <row r="1474" spans="1:9" x14ac:dyDescent="0.25">
      <c r="A1474" s="4">
        <v>34</v>
      </c>
      <c r="B1474" s="4">
        <v>9</v>
      </c>
      <c r="C1474" s="4">
        <v>130000</v>
      </c>
      <c r="D1474" s="4" t="str">
        <f>IF(OR(A1474&lt;$O$3, A1474&gt;$P$3), "Outlier", "Okay")</f>
        <v>Okay</v>
      </c>
      <c r="E1474" s="4" t="str">
        <f>IF(OR(B1474&lt;$O$4, B1474&gt;$P$4), "Outlier", "Okay")</f>
        <v>Okay</v>
      </c>
      <c r="F1474" s="4" t="str">
        <f>IF(OR(C1474&lt;$O$5, C1474&gt;$P$5), "Outlier", "Okay")</f>
        <v>Okay</v>
      </c>
      <c r="G1474" s="5" t="str">
        <f t="shared" ref="G1474:G1537" si="69">IF(B1474&gt;A1474, "Inconsistent", "Okay")</f>
        <v>Okay</v>
      </c>
      <c r="H1474" s="5" t="str">
        <f t="shared" ref="H1474:H1537" si="70">IF(A1474&lt;18, "Inconsistent", "Okay")</f>
        <v>Okay</v>
      </c>
      <c r="I1474" s="5" t="str">
        <f t="shared" ref="I1474:I1537" si="71">IF(B1474&lt;0,"Inconsistent", "Okay")</f>
        <v>Okay</v>
      </c>
    </row>
    <row r="1475" spans="1:9" x14ac:dyDescent="0.25">
      <c r="A1475" s="4">
        <v>25</v>
      </c>
      <c r="B1475" s="4">
        <v>0</v>
      </c>
      <c r="C1475" s="4">
        <v>25000</v>
      </c>
      <c r="D1475" s="4" t="str">
        <f>IF(OR(A1475&lt;$O$3, A1475&gt;$P$3), "Outlier", "Okay")</f>
        <v>Okay</v>
      </c>
      <c r="E1475" s="4" t="str">
        <f>IF(OR(B1475&lt;$O$4, B1475&gt;$P$4), "Outlier", "Okay")</f>
        <v>Okay</v>
      </c>
      <c r="F1475" s="4" t="str">
        <f>IF(OR(C1475&lt;$O$5, C1475&gt;$P$5), "Outlier", "Okay")</f>
        <v>Okay</v>
      </c>
      <c r="G1475" s="5" t="str">
        <f t="shared" si="69"/>
        <v>Okay</v>
      </c>
      <c r="H1475" s="5" t="str">
        <f t="shared" si="70"/>
        <v>Okay</v>
      </c>
      <c r="I1475" s="5" t="str">
        <f t="shared" si="71"/>
        <v>Okay</v>
      </c>
    </row>
    <row r="1476" spans="1:9" x14ac:dyDescent="0.25">
      <c r="A1476" s="4">
        <v>31</v>
      </c>
      <c r="B1476" s="4">
        <v>6</v>
      </c>
      <c r="C1476" s="4">
        <v>100000</v>
      </c>
      <c r="D1476" s="4" t="str">
        <f>IF(OR(A1476&lt;$O$3, A1476&gt;$P$3), "Outlier", "Okay")</f>
        <v>Okay</v>
      </c>
      <c r="E1476" s="4" t="str">
        <f>IF(OR(B1476&lt;$O$4, B1476&gt;$P$4), "Outlier", "Okay")</f>
        <v>Okay</v>
      </c>
      <c r="F1476" s="4" t="str">
        <f>IF(OR(C1476&lt;$O$5, C1476&gt;$P$5), "Outlier", "Okay")</f>
        <v>Okay</v>
      </c>
      <c r="G1476" s="5" t="str">
        <f t="shared" si="69"/>
        <v>Okay</v>
      </c>
      <c r="H1476" s="5" t="str">
        <f t="shared" si="70"/>
        <v>Okay</v>
      </c>
      <c r="I1476" s="5" t="str">
        <f t="shared" si="71"/>
        <v>Okay</v>
      </c>
    </row>
    <row r="1477" spans="1:9" x14ac:dyDescent="0.25">
      <c r="A1477" s="4">
        <v>27</v>
      </c>
      <c r="B1477" s="4">
        <v>3</v>
      </c>
      <c r="C1477" s="4">
        <v>55000</v>
      </c>
      <c r="D1477" s="4" t="str">
        <f>IF(OR(A1477&lt;$O$3, A1477&gt;$P$3), "Outlier", "Okay")</f>
        <v>Okay</v>
      </c>
      <c r="E1477" s="4" t="str">
        <f>IF(OR(B1477&lt;$O$4, B1477&gt;$P$4), "Outlier", "Okay")</f>
        <v>Okay</v>
      </c>
      <c r="F1477" s="4" t="str">
        <f>IF(OR(C1477&lt;$O$5, C1477&gt;$P$5), "Outlier", "Okay")</f>
        <v>Okay</v>
      </c>
      <c r="G1477" s="5" t="str">
        <f t="shared" si="69"/>
        <v>Okay</v>
      </c>
      <c r="H1477" s="5" t="str">
        <f t="shared" si="70"/>
        <v>Okay</v>
      </c>
      <c r="I1477" s="5" t="str">
        <f t="shared" si="71"/>
        <v>Okay</v>
      </c>
    </row>
    <row r="1478" spans="1:9" x14ac:dyDescent="0.25">
      <c r="A1478" s="4">
        <v>33</v>
      </c>
      <c r="B1478" s="4">
        <v>10</v>
      </c>
      <c r="C1478" s="4">
        <v>150000</v>
      </c>
      <c r="D1478" s="4" t="str">
        <f>IF(OR(A1478&lt;$O$3, A1478&gt;$P$3), "Outlier", "Okay")</f>
        <v>Okay</v>
      </c>
      <c r="E1478" s="4" t="str">
        <f>IF(OR(B1478&lt;$O$4, B1478&gt;$P$4), "Outlier", "Okay")</f>
        <v>Okay</v>
      </c>
      <c r="F1478" s="4" t="str">
        <f>IF(OR(C1478&lt;$O$5, C1478&gt;$P$5), "Outlier", "Okay")</f>
        <v>Okay</v>
      </c>
      <c r="G1478" s="5" t="str">
        <f t="shared" si="69"/>
        <v>Okay</v>
      </c>
      <c r="H1478" s="5" t="str">
        <f t="shared" si="70"/>
        <v>Okay</v>
      </c>
      <c r="I1478" s="5" t="str">
        <f t="shared" si="71"/>
        <v>Okay</v>
      </c>
    </row>
    <row r="1479" spans="1:9" x14ac:dyDescent="0.25">
      <c r="A1479" s="4">
        <v>23</v>
      </c>
      <c r="B1479" s="4">
        <v>0</v>
      </c>
      <c r="C1479" s="4">
        <v>25000</v>
      </c>
      <c r="D1479" s="4" t="str">
        <f>IF(OR(A1479&lt;$O$3, A1479&gt;$P$3), "Outlier", "Okay")</f>
        <v>Okay</v>
      </c>
      <c r="E1479" s="4" t="str">
        <f>IF(OR(B1479&lt;$O$4, B1479&gt;$P$4), "Outlier", "Okay")</f>
        <v>Okay</v>
      </c>
      <c r="F1479" s="4" t="str">
        <f>IF(OR(C1479&lt;$O$5, C1479&gt;$P$5), "Outlier", "Okay")</f>
        <v>Okay</v>
      </c>
      <c r="G1479" s="5" t="str">
        <f t="shared" si="69"/>
        <v>Okay</v>
      </c>
      <c r="H1479" s="5" t="str">
        <f t="shared" si="70"/>
        <v>Okay</v>
      </c>
      <c r="I1479" s="5" t="str">
        <f t="shared" si="71"/>
        <v>Okay</v>
      </c>
    </row>
    <row r="1480" spans="1:9" x14ac:dyDescent="0.25">
      <c r="A1480" s="4">
        <v>38</v>
      </c>
      <c r="B1480" s="4">
        <v>13</v>
      </c>
      <c r="C1480" s="4">
        <v>160000</v>
      </c>
      <c r="D1480" s="4" t="str">
        <f>IF(OR(A1480&lt;$O$3, A1480&gt;$P$3), "Outlier", "Okay")</f>
        <v>Okay</v>
      </c>
      <c r="E1480" s="4" t="str">
        <f>IF(OR(B1480&lt;$O$4, B1480&gt;$P$4), "Outlier", "Okay")</f>
        <v>Okay</v>
      </c>
      <c r="F1480" s="4" t="str">
        <f>IF(OR(C1480&lt;$O$5, C1480&gt;$P$5), "Outlier", "Okay")</f>
        <v>Okay</v>
      </c>
      <c r="G1480" s="5" t="str">
        <f t="shared" si="69"/>
        <v>Okay</v>
      </c>
      <c r="H1480" s="5" t="str">
        <f t="shared" si="70"/>
        <v>Okay</v>
      </c>
      <c r="I1480" s="5" t="str">
        <f t="shared" si="71"/>
        <v>Okay</v>
      </c>
    </row>
    <row r="1481" spans="1:9" x14ac:dyDescent="0.25">
      <c r="A1481" s="4">
        <v>39</v>
      </c>
      <c r="B1481" s="4">
        <v>14</v>
      </c>
      <c r="C1481" s="4">
        <v>170000</v>
      </c>
      <c r="D1481" s="4" t="str">
        <f>IF(OR(A1481&lt;$O$3, A1481&gt;$P$3), "Outlier", "Okay")</f>
        <v>Okay</v>
      </c>
      <c r="E1481" s="4" t="str">
        <f>IF(OR(B1481&lt;$O$4, B1481&gt;$P$4), "Outlier", "Okay")</f>
        <v>Okay</v>
      </c>
      <c r="F1481" s="4" t="str">
        <f>IF(OR(C1481&lt;$O$5, C1481&gt;$P$5), "Outlier", "Okay")</f>
        <v>Okay</v>
      </c>
      <c r="G1481" s="5" t="str">
        <f t="shared" si="69"/>
        <v>Okay</v>
      </c>
      <c r="H1481" s="5" t="str">
        <f t="shared" si="70"/>
        <v>Okay</v>
      </c>
      <c r="I1481" s="5" t="str">
        <f t="shared" si="71"/>
        <v>Okay</v>
      </c>
    </row>
    <row r="1482" spans="1:9" x14ac:dyDescent="0.25">
      <c r="A1482" s="4">
        <v>26</v>
      </c>
      <c r="B1482" s="4">
        <v>1</v>
      </c>
      <c r="C1482" s="4">
        <v>55000</v>
      </c>
      <c r="D1482" s="4" t="str">
        <f>IF(OR(A1482&lt;$O$3, A1482&gt;$P$3), "Outlier", "Okay")</f>
        <v>Okay</v>
      </c>
      <c r="E1482" s="4" t="str">
        <f>IF(OR(B1482&lt;$O$4, B1482&gt;$P$4), "Outlier", "Okay")</f>
        <v>Okay</v>
      </c>
      <c r="F1482" s="4" t="str">
        <f>IF(OR(C1482&lt;$O$5, C1482&gt;$P$5), "Outlier", "Okay")</f>
        <v>Okay</v>
      </c>
      <c r="G1482" s="5" t="str">
        <f t="shared" si="69"/>
        <v>Okay</v>
      </c>
      <c r="H1482" s="5" t="str">
        <f t="shared" si="70"/>
        <v>Okay</v>
      </c>
      <c r="I1482" s="5" t="str">
        <f t="shared" si="71"/>
        <v>Okay</v>
      </c>
    </row>
    <row r="1483" spans="1:9" x14ac:dyDescent="0.25">
      <c r="A1483" s="4">
        <v>30</v>
      </c>
      <c r="B1483" s="4">
        <v>4</v>
      </c>
      <c r="C1483" s="4">
        <v>65000</v>
      </c>
      <c r="D1483" s="4" t="str">
        <f>IF(OR(A1483&lt;$O$3, A1483&gt;$P$3), "Outlier", "Okay")</f>
        <v>Okay</v>
      </c>
      <c r="E1483" s="4" t="str">
        <f>IF(OR(B1483&lt;$O$4, B1483&gt;$P$4), "Outlier", "Okay")</f>
        <v>Okay</v>
      </c>
      <c r="F1483" s="4" t="str">
        <f>IF(OR(C1483&lt;$O$5, C1483&gt;$P$5), "Outlier", "Okay")</f>
        <v>Okay</v>
      </c>
      <c r="G1483" s="5" t="str">
        <f t="shared" si="69"/>
        <v>Okay</v>
      </c>
      <c r="H1483" s="5" t="str">
        <f t="shared" si="70"/>
        <v>Okay</v>
      </c>
      <c r="I1483" s="5" t="str">
        <f t="shared" si="71"/>
        <v>Okay</v>
      </c>
    </row>
    <row r="1484" spans="1:9" x14ac:dyDescent="0.25">
      <c r="A1484" s="4">
        <v>28</v>
      </c>
      <c r="B1484" s="4">
        <v>3</v>
      </c>
      <c r="C1484" s="4">
        <v>60000</v>
      </c>
      <c r="D1484" s="4" t="str">
        <f>IF(OR(A1484&lt;$O$3, A1484&gt;$P$3), "Outlier", "Okay")</f>
        <v>Okay</v>
      </c>
      <c r="E1484" s="4" t="str">
        <f>IF(OR(B1484&lt;$O$4, B1484&gt;$P$4), "Outlier", "Okay")</f>
        <v>Okay</v>
      </c>
      <c r="F1484" s="4" t="str">
        <f>IF(OR(C1484&lt;$O$5, C1484&gt;$P$5), "Outlier", "Okay")</f>
        <v>Okay</v>
      </c>
      <c r="G1484" s="5" t="str">
        <f t="shared" si="69"/>
        <v>Okay</v>
      </c>
      <c r="H1484" s="5" t="str">
        <f t="shared" si="70"/>
        <v>Okay</v>
      </c>
      <c r="I1484" s="5" t="str">
        <f t="shared" si="71"/>
        <v>Okay</v>
      </c>
    </row>
    <row r="1485" spans="1:9" x14ac:dyDescent="0.25">
      <c r="A1485" s="4">
        <v>35</v>
      </c>
      <c r="B1485" s="4">
        <v>11</v>
      </c>
      <c r="C1485" s="4">
        <v>160000</v>
      </c>
      <c r="D1485" s="4" t="str">
        <f>IF(OR(A1485&lt;$O$3, A1485&gt;$P$3), "Outlier", "Okay")</f>
        <v>Okay</v>
      </c>
      <c r="E1485" s="4" t="str">
        <f>IF(OR(B1485&lt;$O$4, B1485&gt;$P$4), "Outlier", "Okay")</f>
        <v>Okay</v>
      </c>
      <c r="F1485" s="4" t="str">
        <f>IF(OR(C1485&lt;$O$5, C1485&gt;$P$5), "Outlier", "Okay")</f>
        <v>Okay</v>
      </c>
      <c r="G1485" s="5" t="str">
        <f t="shared" si="69"/>
        <v>Okay</v>
      </c>
      <c r="H1485" s="5" t="str">
        <f t="shared" si="70"/>
        <v>Okay</v>
      </c>
      <c r="I1485" s="5" t="str">
        <f t="shared" si="71"/>
        <v>Okay</v>
      </c>
    </row>
    <row r="1486" spans="1:9" x14ac:dyDescent="0.25">
      <c r="A1486" s="4">
        <v>27</v>
      </c>
      <c r="B1486" s="4">
        <v>2</v>
      </c>
      <c r="C1486" s="4">
        <v>50000</v>
      </c>
      <c r="D1486" s="4" t="str">
        <f>IF(OR(A1486&lt;$O$3, A1486&gt;$P$3), "Outlier", "Okay")</f>
        <v>Okay</v>
      </c>
      <c r="E1486" s="4" t="str">
        <f>IF(OR(B1486&lt;$O$4, B1486&gt;$P$4), "Outlier", "Okay")</f>
        <v>Okay</v>
      </c>
      <c r="F1486" s="4" t="str">
        <f>IF(OR(C1486&lt;$O$5, C1486&gt;$P$5), "Outlier", "Okay")</f>
        <v>Okay</v>
      </c>
      <c r="G1486" s="5" t="str">
        <f t="shared" si="69"/>
        <v>Okay</v>
      </c>
      <c r="H1486" s="5" t="str">
        <f t="shared" si="70"/>
        <v>Okay</v>
      </c>
      <c r="I1486" s="5" t="str">
        <f t="shared" si="71"/>
        <v>Okay</v>
      </c>
    </row>
    <row r="1487" spans="1:9" x14ac:dyDescent="0.25">
      <c r="A1487" s="4">
        <v>32</v>
      </c>
      <c r="B1487" s="4">
        <v>8</v>
      </c>
      <c r="C1487" s="4">
        <v>120000</v>
      </c>
      <c r="D1487" s="4" t="str">
        <f>IF(OR(A1487&lt;$O$3, A1487&gt;$P$3), "Outlier", "Okay")</f>
        <v>Okay</v>
      </c>
      <c r="E1487" s="4" t="str">
        <f>IF(OR(B1487&lt;$O$4, B1487&gt;$P$4), "Outlier", "Okay")</f>
        <v>Okay</v>
      </c>
      <c r="F1487" s="4" t="str">
        <f>IF(OR(C1487&lt;$O$5, C1487&gt;$P$5), "Outlier", "Okay")</f>
        <v>Okay</v>
      </c>
      <c r="G1487" s="5" t="str">
        <f t="shared" si="69"/>
        <v>Okay</v>
      </c>
      <c r="H1487" s="5" t="str">
        <f t="shared" si="70"/>
        <v>Okay</v>
      </c>
      <c r="I1487" s="5" t="str">
        <f t="shared" si="71"/>
        <v>Okay</v>
      </c>
    </row>
    <row r="1488" spans="1:9" x14ac:dyDescent="0.25">
      <c r="A1488" s="4">
        <v>27</v>
      </c>
      <c r="B1488" s="4">
        <v>3</v>
      </c>
      <c r="C1488" s="4">
        <v>85000</v>
      </c>
      <c r="D1488" s="4" t="str">
        <f>IF(OR(A1488&lt;$O$3, A1488&gt;$P$3), "Outlier", "Okay")</f>
        <v>Okay</v>
      </c>
      <c r="E1488" s="4" t="str">
        <f>IF(OR(B1488&lt;$O$4, B1488&gt;$P$4), "Outlier", "Okay")</f>
        <v>Okay</v>
      </c>
      <c r="F1488" s="4" t="str">
        <f>IF(OR(C1488&lt;$O$5, C1488&gt;$P$5), "Outlier", "Okay")</f>
        <v>Okay</v>
      </c>
      <c r="G1488" s="5" t="str">
        <f t="shared" si="69"/>
        <v>Okay</v>
      </c>
      <c r="H1488" s="5" t="str">
        <f t="shared" si="70"/>
        <v>Okay</v>
      </c>
      <c r="I1488" s="5" t="str">
        <f t="shared" si="71"/>
        <v>Okay</v>
      </c>
    </row>
    <row r="1489" spans="1:9" x14ac:dyDescent="0.25">
      <c r="A1489" s="4">
        <v>35</v>
      </c>
      <c r="B1489" s="4">
        <v>11</v>
      </c>
      <c r="C1489" s="4">
        <v>160000</v>
      </c>
      <c r="D1489" s="4" t="str">
        <f>IF(OR(A1489&lt;$O$3, A1489&gt;$P$3), "Outlier", "Okay")</f>
        <v>Okay</v>
      </c>
      <c r="E1489" s="4" t="str">
        <f>IF(OR(B1489&lt;$O$4, B1489&gt;$P$4), "Outlier", "Okay")</f>
        <v>Okay</v>
      </c>
      <c r="F1489" s="4" t="str">
        <f>IF(OR(C1489&lt;$O$5, C1489&gt;$P$5), "Outlier", "Okay")</f>
        <v>Okay</v>
      </c>
      <c r="G1489" s="5" t="str">
        <f t="shared" si="69"/>
        <v>Okay</v>
      </c>
      <c r="H1489" s="5" t="str">
        <f t="shared" si="70"/>
        <v>Okay</v>
      </c>
      <c r="I1489" s="5" t="str">
        <f t="shared" si="71"/>
        <v>Okay</v>
      </c>
    </row>
    <row r="1490" spans="1:9" x14ac:dyDescent="0.25">
      <c r="A1490" s="4">
        <v>24</v>
      </c>
      <c r="B1490" s="4">
        <v>1</v>
      </c>
      <c r="C1490" s="4">
        <v>55000</v>
      </c>
      <c r="D1490" s="4" t="str">
        <f>IF(OR(A1490&lt;$O$3, A1490&gt;$P$3), "Outlier", "Okay")</f>
        <v>Okay</v>
      </c>
      <c r="E1490" s="4" t="str">
        <f>IF(OR(B1490&lt;$O$4, B1490&gt;$P$4), "Outlier", "Okay")</f>
        <v>Okay</v>
      </c>
      <c r="F1490" s="4" t="str">
        <f>IF(OR(C1490&lt;$O$5, C1490&gt;$P$5), "Outlier", "Okay")</f>
        <v>Okay</v>
      </c>
      <c r="G1490" s="5" t="str">
        <f t="shared" si="69"/>
        <v>Okay</v>
      </c>
      <c r="H1490" s="5" t="str">
        <f t="shared" si="70"/>
        <v>Okay</v>
      </c>
      <c r="I1490" s="5" t="str">
        <f t="shared" si="71"/>
        <v>Okay</v>
      </c>
    </row>
    <row r="1491" spans="1:9" x14ac:dyDescent="0.25">
      <c r="A1491" s="4">
        <v>28</v>
      </c>
      <c r="B1491" s="4">
        <v>5</v>
      </c>
      <c r="C1491" s="4">
        <v>100000</v>
      </c>
      <c r="D1491" s="4" t="str">
        <f>IF(OR(A1491&lt;$O$3, A1491&gt;$P$3), "Outlier", "Okay")</f>
        <v>Okay</v>
      </c>
      <c r="E1491" s="4" t="str">
        <f>IF(OR(B1491&lt;$O$4, B1491&gt;$P$4), "Outlier", "Okay")</f>
        <v>Okay</v>
      </c>
      <c r="F1491" s="4" t="str">
        <f>IF(OR(C1491&lt;$O$5, C1491&gt;$P$5), "Outlier", "Okay")</f>
        <v>Okay</v>
      </c>
      <c r="G1491" s="5" t="str">
        <f t="shared" si="69"/>
        <v>Okay</v>
      </c>
      <c r="H1491" s="5" t="str">
        <f t="shared" si="70"/>
        <v>Okay</v>
      </c>
      <c r="I1491" s="5" t="str">
        <f t="shared" si="71"/>
        <v>Okay</v>
      </c>
    </row>
    <row r="1492" spans="1:9" x14ac:dyDescent="0.25">
      <c r="A1492" s="4">
        <v>32</v>
      </c>
      <c r="B1492" s="4">
        <v>8</v>
      </c>
      <c r="C1492" s="4">
        <v>120000</v>
      </c>
      <c r="D1492" s="4" t="str">
        <f>IF(OR(A1492&lt;$O$3, A1492&gt;$P$3), "Outlier", "Okay")</f>
        <v>Okay</v>
      </c>
      <c r="E1492" s="4" t="str">
        <f>IF(OR(B1492&lt;$O$4, B1492&gt;$P$4), "Outlier", "Okay")</f>
        <v>Okay</v>
      </c>
      <c r="F1492" s="4" t="str">
        <f>IF(OR(C1492&lt;$O$5, C1492&gt;$P$5), "Outlier", "Okay")</f>
        <v>Okay</v>
      </c>
      <c r="G1492" s="5" t="str">
        <f t="shared" si="69"/>
        <v>Okay</v>
      </c>
      <c r="H1492" s="5" t="str">
        <f t="shared" si="70"/>
        <v>Okay</v>
      </c>
      <c r="I1492" s="5" t="str">
        <f t="shared" si="71"/>
        <v>Okay</v>
      </c>
    </row>
    <row r="1493" spans="1:9" x14ac:dyDescent="0.25">
      <c r="A1493" s="4">
        <v>26</v>
      </c>
      <c r="B1493" s="4">
        <v>2</v>
      </c>
      <c r="C1493" s="4">
        <v>50000</v>
      </c>
      <c r="D1493" s="4" t="str">
        <f>IF(OR(A1493&lt;$O$3, A1493&gt;$P$3), "Outlier", "Okay")</f>
        <v>Okay</v>
      </c>
      <c r="E1493" s="4" t="str">
        <f>IF(OR(B1493&lt;$O$4, B1493&gt;$P$4), "Outlier", "Okay")</f>
        <v>Okay</v>
      </c>
      <c r="F1493" s="4" t="str">
        <f>IF(OR(C1493&lt;$O$5, C1493&gt;$P$5), "Outlier", "Okay")</f>
        <v>Okay</v>
      </c>
      <c r="G1493" s="5" t="str">
        <f t="shared" si="69"/>
        <v>Okay</v>
      </c>
      <c r="H1493" s="5" t="str">
        <f t="shared" si="70"/>
        <v>Okay</v>
      </c>
      <c r="I1493" s="5" t="str">
        <f t="shared" si="71"/>
        <v>Okay</v>
      </c>
    </row>
    <row r="1494" spans="1:9" x14ac:dyDescent="0.25">
      <c r="A1494" s="4">
        <v>41</v>
      </c>
      <c r="B1494" s="4">
        <v>19</v>
      </c>
      <c r="C1494" s="4">
        <v>185000</v>
      </c>
      <c r="D1494" s="4" t="str">
        <f>IF(OR(A1494&lt;$O$3, A1494&gt;$P$3), "Outlier", "Okay")</f>
        <v>Okay</v>
      </c>
      <c r="E1494" s="4" t="str">
        <f>IF(OR(B1494&lt;$O$4, B1494&gt;$P$4), "Outlier", "Okay")</f>
        <v>Okay</v>
      </c>
      <c r="F1494" s="4" t="str">
        <f>IF(OR(C1494&lt;$O$5, C1494&gt;$P$5), "Outlier", "Okay")</f>
        <v>Okay</v>
      </c>
      <c r="G1494" s="5" t="str">
        <f t="shared" si="69"/>
        <v>Okay</v>
      </c>
      <c r="H1494" s="5" t="str">
        <f t="shared" si="70"/>
        <v>Okay</v>
      </c>
      <c r="I1494" s="5" t="str">
        <f t="shared" si="71"/>
        <v>Okay</v>
      </c>
    </row>
    <row r="1495" spans="1:9" x14ac:dyDescent="0.25">
      <c r="A1495" s="4">
        <v>29</v>
      </c>
      <c r="B1495" s="4">
        <v>4</v>
      </c>
      <c r="C1495" s="4">
        <v>65000</v>
      </c>
      <c r="D1495" s="4" t="str">
        <f>IF(OR(A1495&lt;$O$3, A1495&gt;$P$3), "Outlier", "Okay")</f>
        <v>Okay</v>
      </c>
      <c r="E1495" s="4" t="str">
        <f>IF(OR(B1495&lt;$O$4, B1495&gt;$P$4), "Outlier", "Okay")</f>
        <v>Okay</v>
      </c>
      <c r="F1495" s="4" t="str">
        <f>IF(OR(C1495&lt;$O$5, C1495&gt;$P$5), "Outlier", "Okay")</f>
        <v>Okay</v>
      </c>
      <c r="G1495" s="5" t="str">
        <f t="shared" si="69"/>
        <v>Okay</v>
      </c>
      <c r="H1495" s="5" t="str">
        <f t="shared" si="70"/>
        <v>Okay</v>
      </c>
      <c r="I1495" s="5" t="str">
        <f t="shared" si="71"/>
        <v>Okay</v>
      </c>
    </row>
    <row r="1496" spans="1:9" x14ac:dyDescent="0.25">
      <c r="A1496" s="4">
        <v>33</v>
      </c>
      <c r="B1496" s="4">
        <v>9</v>
      </c>
      <c r="C1496" s="4">
        <v>130000</v>
      </c>
      <c r="D1496" s="4" t="str">
        <f>IF(OR(A1496&lt;$O$3, A1496&gt;$P$3), "Outlier", "Okay")</f>
        <v>Okay</v>
      </c>
      <c r="E1496" s="4" t="str">
        <f>IF(OR(B1496&lt;$O$4, B1496&gt;$P$4), "Outlier", "Okay")</f>
        <v>Okay</v>
      </c>
      <c r="F1496" s="4" t="str">
        <f>IF(OR(C1496&lt;$O$5, C1496&gt;$P$5), "Outlier", "Okay")</f>
        <v>Okay</v>
      </c>
      <c r="G1496" s="5" t="str">
        <f t="shared" si="69"/>
        <v>Okay</v>
      </c>
      <c r="H1496" s="5" t="str">
        <f t="shared" si="70"/>
        <v>Okay</v>
      </c>
      <c r="I1496" s="5" t="str">
        <f t="shared" si="71"/>
        <v>Okay</v>
      </c>
    </row>
    <row r="1497" spans="1:9" x14ac:dyDescent="0.25">
      <c r="A1497" s="4">
        <v>32</v>
      </c>
      <c r="B1497" s="4">
        <v>10</v>
      </c>
      <c r="C1497" s="4">
        <v>150000</v>
      </c>
      <c r="D1497" s="4" t="str">
        <f>IF(OR(A1497&lt;$O$3, A1497&gt;$P$3), "Outlier", "Okay")</f>
        <v>Okay</v>
      </c>
      <c r="E1497" s="4" t="str">
        <f>IF(OR(B1497&lt;$O$4, B1497&gt;$P$4), "Outlier", "Okay")</f>
        <v>Okay</v>
      </c>
      <c r="F1497" s="4" t="str">
        <f>IF(OR(C1497&lt;$O$5, C1497&gt;$P$5), "Outlier", "Okay")</f>
        <v>Okay</v>
      </c>
      <c r="G1497" s="5" t="str">
        <f t="shared" si="69"/>
        <v>Okay</v>
      </c>
      <c r="H1497" s="5" t="str">
        <f t="shared" si="70"/>
        <v>Okay</v>
      </c>
      <c r="I1497" s="5" t="str">
        <f t="shared" si="71"/>
        <v>Okay</v>
      </c>
    </row>
    <row r="1498" spans="1:9" x14ac:dyDescent="0.25">
      <c r="A1498" s="4">
        <v>37</v>
      </c>
      <c r="B1498" s="4">
        <v>13</v>
      </c>
      <c r="C1498" s="4">
        <v>160000</v>
      </c>
      <c r="D1498" s="4" t="str">
        <f>IF(OR(A1498&lt;$O$3, A1498&gt;$P$3), "Outlier", "Okay")</f>
        <v>Okay</v>
      </c>
      <c r="E1498" s="4" t="str">
        <f>IF(OR(B1498&lt;$O$4, B1498&gt;$P$4), "Outlier", "Okay")</f>
        <v>Okay</v>
      </c>
      <c r="F1498" s="4" t="str">
        <f>IF(OR(C1498&lt;$O$5, C1498&gt;$P$5), "Outlier", "Okay")</f>
        <v>Okay</v>
      </c>
      <c r="G1498" s="5" t="str">
        <f t="shared" si="69"/>
        <v>Okay</v>
      </c>
      <c r="H1498" s="5" t="str">
        <f t="shared" si="70"/>
        <v>Okay</v>
      </c>
      <c r="I1498" s="5" t="str">
        <f t="shared" si="71"/>
        <v>Okay</v>
      </c>
    </row>
    <row r="1499" spans="1:9" x14ac:dyDescent="0.25">
      <c r="A1499" s="4">
        <v>38</v>
      </c>
      <c r="B1499" s="4">
        <v>14</v>
      </c>
      <c r="C1499" s="4">
        <v>170000</v>
      </c>
      <c r="D1499" s="4" t="str">
        <f>IF(OR(A1499&lt;$O$3, A1499&gt;$P$3), "Outlier", "Okay")</f>
        <v>Okay</v>
      </c>
      <c r="E1499" s="4" t="str">
        <f>IF(OR(B1499&lt;$O$4, B1499&gt;$P$4), "Outlier", "Okay")</f>
        <v>Okay</v>
      </c>
      <c r="F1499" s="4" t="str">
        <f>IF(OR(C1499&lt;$O$5, C1499&gt;$P$5), "Outlier", "Okay")</f>
        <v>Okay</v>
      </c>
      <c r="G1499" s="5" t="str">
        <f t="shared" si="69"/>
        <v>Okay</v>
      </c>
      <c r="H1499" s="5" t="str">
        <f t="shared" si="70"/>
        <v>Okay</v>
      </c>
      <c r="I1499" s="5" t="str">
        <f t="shared" si="71"/>
        <v>Okay</v>
      </c>
    </row>
    <row r="1500" spans="1:9" x14ac:dyDescent="0.25">
      <c r="A1500" s="4">
        <v>27</v>
      </c>
      <c r="B1500" s="4">
        <v>1</v>
      </c>
      <c r="C1500" s="4">
        <v>55000</v>
      </c>
      <c r="D1500" s="4" t="str">
        <f>IF(OR(A1500&lt;$O$3, A1500&gt;$P$3), "Outlier", "Okay")</f>
        <v>Okay</v>
      </c>
      <c r="E1500" s="4" t="str">
        <f>IF(OR(B1500&lt;$O$4, B1500&gt;$P$4), "Outlier", "Okay")</f>
        <v>Okay</v>
      </c>
      <c r="F1500" s="4" t="str">
        <f>IF(OR(C1500&lt;$O$5, C1500&gt;$P$5), "Outlier", "Okay")</f>
        <v>Okay</v>
      </c>
      <c r="G1500" s="5" t="str">
        <f t="shared" si="69"/>
        <v>Okay</v>
      </c>
      <c r="H1500" s="5" t="str">
        <f t="shared" si="70"/>
        <v>Okay</v>
      </c>
      <c r="I1500" s="5" t="str">
        <f t="shared" si="71"/>
        <v>Okay</v>
      </c>
    </row>
    <row r="1501" spans="1:9" x14ac:dyDescent="0.25">
      <c r="A1501" s="4">
        <v>31</v>
      </c>
      <c r="B1501" s="4">
        <v>4</v>
      </c>
      <c r="C1501" s="4">
        <v>65000</v>
      </c>
      <c r="D1501" s="4" t="str">
        <f>IF(OR(A1501&lt;$O$3, A1501&gt;$P$3), "Outlier", "Okay")</f>
        <v>Okay</v>
      </c>
      <c r="E1501" s="4" t="str">
        <f>IF(OR(B1501&lt;$O$4, B1501&gt;$P$4), "Outlier", "Okay")</f>
        <v>Okay</v>
      </c>
      <c r="F1501" s="4" t="str">
        <f>IF(OR(C1501&lt;$O$5, C1501&gt;$P$5), "Outlier", "Okay")</f>
        <v>Okay</v>
      </c>
      <c r="G1501" s="5" t="str">
        <f t="shared" si="69"/>
        <v>Okay</v>
      </c>
      <c r="H1501" s="5" t="str">
        <f t="shared" si="70"/>
        <v>Okay</v>
      </c>
      <c r="I1501" s="5" t="str">
        <f t="shared" si="71"/>
        <v>Okay</v>
      </c>
    </row>
    <row r="1502" spans="1:9" x14ac:dyDescent="0.25">
      <c r="A1502" s="4">
        <v>29</v>
      </c>
      <c r="B1502" s="4">
        <v>3</v>
      </c>
      <c r="C1502" s="4">
        <v>60000</v>
      </c>
      <c r="D1502" s="4" t="str">
        <f>IF(OR(A1502&lt;$O$3, A1502&gt;$P$3), "Outlier", "Okay")</f>
        <v>Okay</v>
      </c>
      <c r="E1502" s="4" t="str">
        <f>IF(OR(B1502&lt;$O$4, B1502&gt;$P$4), "Outlier", "Okay")</f>
        <v>Okay</v>
      </c>
      <c r="F1502" s="4" t="str">
        <f>IF(OR(C1502&lt;$O$5, C1502&gt;$P$5), "Outlier", "Okay")</f>
        <v>Okay</v>
      </c>
      <c r="G1502" s="5" t="str">
        <f t="shared" si="69"/>
        <v>Okay</v>
      </c>
      <c r="H1502" s="5" t="str">
        <f t="shared" si="70"/>
        <v>Okay</v>
      </c>
      <c r="I1502" s="5" t="str">
        <f t="shared" si="71"/>
        <v>Okay</v>
      </c>
    </row>
    <row r="1503" spans="1:9" x14ac:dyDescent="0.25">
      <c r="A1503" s="4">
        <v>34</v>
      </c>
      <c r="B1503" s="4">
        <v>11</v>
      </c>
      <c r="C1503" s="4">
        <v>160000</v>
      </c>
      <c r="D1503" s="4" t="str">
        <f>IF(OR(A1503&lt;$O$3, A1503&gt;$P$3), "Outlier", "Okay")</f>
        <v>Okay</v>
      </c>
      <c r="E1503" s="4" t="str">
        <f>IF(OR(B1503&lt;$O$4, B1503&gt;$P$4), "Outlier", "Okay")</f>
        <v>Okay</v>
      </c>
      <c r="F1503" s="4" t="str">
        <f>IF(OR(C1503&lt;$O$5, C1503&gt;$P$5), "Outlier", "Okay")</f>
        <v>Okay</v>
      </c>
      <c r="G1503" s="5" t="str">
        <f t="shared" si="69"/>
        <v>Okay</v>
      </c>
      <c r="H1503" s="5" t="str">
        <f t="shared" si="70"/>
        <v>Okay</v>
      </c>
      <c r="I1503" s="5" t="str">
        <f t="shared" si="71"/>
        <v>Okay</v>
      </c>
    </row>
    <row r="1504" spans="1:9" x14ac:dyDescent="0.25">
      <c r="A1504" s="4">
        <v>31</v>
      </c>
      <c r="B1504" s="4">
        <v>8</v>
      </c>
      <c r="C1504" s="4">
        <v>120000</v>
      </c>
      <c r="D1504" s="4" t="str">
        <f>IF(OR(A1504&lt;$O$3, A1504&gt;$P$3), "Outlier", "Okay")</f>
        <v>Okay</v>
      </c>
      <c r="E1504" s="4" t="str">
        <f>IF(OR(B1504&lt;$O$4, B1504&gt;$P$4), "Outlier", "Okay")</f>
        <v>Okay</v>
      </c>
      <c r="F1504" s="4" t="str">
        <f>IF(OR(C1504&lt;$O$5, C1504&gt;$P$5), "Outlier", "Okay")</f>
        <v>Okay</v>
      </c>
      <c r="G1504" s="5" t="str">
        <f t="shared" si="69"/>
        <v>Okay</v>
      </c>
      <c r="H1504" s="5" t="str">
        <f t="shared" si="70"/>
        <v>Okay</v>
      </c>
      <c r="I1504" s="5" t="str">
        <f t="shared" si="71"/>
        <v>Okay</v>
      </c>
    </row>
    <row r="1505" spans="1:9" x14ac:dyDescent="0.25">
      <c r="A1505" s="4">
        <v>26</v>
      </c>
      <c r="B1505" s="4">
        <v>7</v>
      </c>
      <c r="C1505" s="4">
        <v>100000</v>
      </c>
      <c r="D1505" s="4" t="str">
        <f>IF(OR(A1505&lt;$O$3, A1505&gt;$P$3), "Outlier", "Okay")</f>
        <v>Okay</v>
      </c>
      <c r="E1505" s="4" t="str">
        <f>IF(OR(B1505&lt;$O$4, B1505&gt;$P$4), "Outlier", "Okay")</f>
        <v>Okay</v>
      </c>
      <c r="F1505" s="4" t="str">
        <f>IF(OR(C1505&lt;$O$5, C1505&gt;$P$5), "Outlier", "Okay")</f>
        <v>Okay</v>
      </c>
      <c r="G1505" s="5" t="str">
        <f t="shared" si="69"/>
        <v>Okay</v>
      </c>
      <c r="H1505" s="5" t="str">
        <f t="shared" si="70"/>
        <v>Okay</v>
      </c>
      <c r="I1505" s="5" t="str">
        <f t="shared" si="71"/>
        <v>Okay</v>
      </c>
    </row>
    <row r="1506" spans="1:9" x14ac:dyDescent="0.25">
      <c r="A1506" s="4">
        <v>31</v>
      </c>
      <c r="B1506" s="4">
        <v>7</v>
      </c>
      <c r="C1506" s="4">
        <v>120000</v>
      </c>
      <c r="D1506" s="4" t="str">
        <f>IF(OR(A1506&lt;$O$3, A1506&gt;$P$3), "Outlier", "Okay")</f>
        <v>Okay</v>
      </c>
      <c r="E1506" s="4" t="str">
        <f>IF(OR(B1506&lt;$O$4, B1506&gt;$P$4), "Outlier", "Okay")</f>
        <v>Okay</v>
      </c>
      <c r="F1506" s="4" t="str">
        <f>IF(OR(C1506&lt;$O$5, C1506&gt;$P$5), "Outlier", "Okay")</f>
        <v>Okay</v>
      </c>
      <c r="G1506" s="5" t="str">
        <f t="shared" si="69"/>
        <v>Okay</v>
      </c>
      <c r="H1506" s="5" t="str">
        <f t="shared" si="70"/>
        <v>Okay</v>
      </c>
      <c r="I1506" s="5" t="str">
        <f t="shared" si="71"/>
        <v>Okay</v>
      </c>
    </row>
    <row r="1507" spans="1:9" x14ac:dyDescent="0.25">
      <c r="A1507" s="4">
        <v>33</v>
      </c>
      <c r="B1507" s="4">
        <v>9</v>
      </c>
      <c r="C1507" s="4">
        <v>130000</v>
      </c>
      <c r="D1507" s="4" t="str">
        <f>IF(OR(A1507&lt;$O$3, A1507&gt;$P$3), "Outlier", "Okay")</f>
        <v>Okay</v>
      </c>
      <c r="E1507" s="4" t="str">
        <f>IF(OR(B1507&lt;$O$4, B1507&gt;$P$4), "Outlier", "Okay")</f>
        <v>Okay</v>
      </c>
      <c r="F1507" s="4" t="str">
        <f>IF(OR(C1507&lt;$O$5, C1507&gt;$P$5), "Outlier", "Okay")</f>
        <v>Okay</v>
      </c>
      <c r="G1507" s="5" t="str">
        <f t="shared" si="69"/>
        <v>Okay</v>
      </c>
      <c r="H1507" s="5" t="str">
        <f t="shared" si="70"/>
        <v>Okay</v>
      </c>
      <c r="I1507" s="5" t="str">
        <f t="shared" si="71"/>
        <v>Okay</v>
      </c>
    </row>
    <row r="1508" spans="1:9" x14ac:dyDescent="0.25">
      <c r="A1508" s="4">
        <v>29</v>
      </c>
      <c r="B1508" s="4">
        <v>3</v>
      </c>
      <c r="C1508" s="4">
        <v>35000</v>
      </c>
      <c r="D1508" s="4" t="str">
        <f>IF(OR(A1508&lt;$O$3, A1508&gt;$P$3), "Outlier", "Okay")</f>
        <v>Okay</v>
      </c>
      <c r="E1508" s="4" t="str">
        <f>IF(OR(B1508&lt;$O$4, B1508&gt;$P$4), "Outlier", "Okay")</f>
        <v>Okay</v>
      </c>
      <c r="F1508" s="4" t="str">
        <f>IF(OR(C1508&lt;$O$5, C1508&gt;$P$5), "Outlier", "Okay")</f>
        <v>Okay</v>
      </c>
      <c r="G1508" s="5" t="str">
        <f t="shared" si="69"/>
        <v>Okay</v>
      </c>
      <c r="H1508" s="5" t="str">
        <f t="shared" si="70"/>
        <v>Okay</v>
      </c>
      <c r="I1508" s="5" t="str">
        <f t="shared" si="71"/>
        <v>Okay</v>
      </c>
    </row>
    <row r="1509" spans="1:9" x14ac:dyDescent="0.25">
      <c r="A1509" s="4">
        <v>36</v>
      </c>
      <c r="B1509" s="4">
        <v>13</v>
      </c>
      <c r="C1509" s="4">
        <v>160000</v>
      </c>
      <c r="D1509" s="4" t="str">
        <f>IF(OR(A1509&lt;$O$3, A1509&gt;$P$3), "Outlier", "Okay")</f>
        <v>Okay</v>
      </c>
      <c r="E1509" s="4" t="str">
        <f>IF(OR(B1509&lt;$O$4, B1509&gt;$P$4), "Outlier", "Okay")</f>
        <v>Okay</v>
      </c>
      <c r="F1509" s="4" t="str">
        <f>IF(OR(C1509&lt;$O$5, C1509&gt;$P$5), "Outlier", "Okay")</f>
        <v>Okay</v>
      </c>
      <c r="G1509" s="5" t="str">
        <f t="shared" si="69"/>
        <v>Okay</v>
      </c>
      <c r="H1509" s="5" t="str">
        <f t="shared" si="70"/>
        <v>Okay</v>
      </c>
      <c r="I1509" s="5" t="str">
        <f t="shared" si="71"/>
        <v>Okay</v>
      </c>
    </row>
    <row r="1510" spans="1:9" x14ac:dyDescent="0.25">
      <c r="A1510" s="4">
        <v>27</v>
      </c>
      <c r="B1510" s="4">
        <v>2</v>
      </c>
      <c r="C1510" s="4">
        <v>50000</v>
      </c>
      <c r="D1510" s="4" t="str">
        <f>IF(OR(A1510&lt;$O$3, A1510&gt;$P$3), "Outlier", "Okay")</f>
        <v>Okay</v>
      </c>
      <c r="E1510" s="4" t="str">
        <f>IF(OR(B1510&lt;$O$4, B1510&gt;$P$4), "Outlier", "Okay")</f>
        <v>Okay</v>
      </c>
      <c r="F1510" s="4" t="str">
        <f>IF(OR(C1510&lt;$O$5, C1510&gt;$P$5), "Outlier", "Okay")</f>
        <v>Okay</v>
      </c>
      <c r="G1510" s="5" t="str">
        <f t="shared" si="69"/>
        <v>Okay</v>
      </c>
      <c r="H1510" s="5" t="str">
        <f t="shared" si="70"/>
        <v>Okay</v>
      </c>
      <c r="I1510" s="5" t="str">
        <f t="shared" si="71"/>
        <v>Okay</v>
      </c>
    </row>
    <row r="1511" spans="1:9" x14ac:dyDescent="0.25">
      <c r="A1511" s="4">
        <v>31</v>
      </c>
      <c r="B1511" s="4">
        <v>6</v>
      </c>
      <c r="C1511" s="4">
        <v>100000</v>
      </c>
      <c r="D1511" s="4" t="str">
        <f>IF(OR(A1511&lt;$O$3, A1511&gt;$P$3), "Outlier", "Okay")</f>
        <v>Okay</v>
      </c>
      <c r="E1511" s="4" t="str">
        <f>IF(OR(B1511&lt;$O$4, B1511&gt;$P$4), "Outlier", "Okay")</f>
        <v>Okay</v>
      </c>
      <c r="F1511" s="4" t="str">
        <f>IF(OR(C1511&lt;$O$5, C1511&gt;$P$5), "Outlier", "Okay")</f>
        <v>Okay</v>
      </c>
      <c r="G1511" s="5" t="str">
        <f t="shared" si="69"/>
        <v>Okay</v>
      </c>
      <c r="H1511" s="5" t="str">
        <f t="shared" si="70"/>
        <v>Okay</v>
      </c>
      <c r="I1511" s="5" t="str">
        <f t="shared" si="71"/>
        <v>Okay</v>
      </c>
    </row>
    <row r="1512" spans="1:9" x14ac:dyDescent="0.25">
      <c r="A1512" s="4">
        <v>28</v>
      </c>
      <c r="B1512" s="4">
        <v>4</v>
      </c>
      <c r="C1512" s="4">
        <v>80000</v>
      </c>
      <c r="D1512" s="4" t="str">
        <f>IF(OR(A1512&lt;$O$3, A1512&gt;$P$3), "Outlier", "Okay")</f>
        <v>Okay</v>
      </c>
      <c r="E1512" s="4" t="str">
        <f>IF(OR(B1512&lt;$O$4, B1512&gt;$P$4), "Outlier", "Okay")</f>
        <v>Okay</v>
      </c>
      <c r="F1512" s="4" t="str">
        <f>IF(OR(C1512&lt;$O$5, C1512&gt;$P$5), "Outlier", "Okay")</f>
        <v>Okay</v>
      </c>
      <c r="G1512" s="5" t="str">
        <f t="shared" si="69"/>
        <v>Okay</v>
      </c>
      <c r="H1512" s="5" t="str">
        <f t="shared" si="70"/>
        <v>Okay</v>
      </c>
      <c r="I1512" s="5" t="str">
        <f t="shared" si="71"/>
        <v>Okay</v>
      </c>
    </row>
    <row r="1513" spans="1:9" x14ac:dyDescent="0.25">
      <c r="A1513" s="4">
        <v>25</v>
      </c>
      <c r="B1513" s="4">
        <v>1</v>
      </c>
      <c r="C1513" s="4">
        <v>60000</v>
      </c>
      <c r="D1513" s="4" t="str">
        <f>IF(OR(A1513&lt;$O$3, A1513&gt;$P$3), "Outlier", "Okay")</f>
        <v>Okay</v>
      </c>
      <c r="E1513" s="4" t="str">
        <f>IF(OR(B1513&lt;$O$4, B1513&gt;$P$4), "Outlier", "Okay")</f>
        <v>Okay</v>
      </c>
      <c r="F1513" s="4" t="str">
        <f>IF(OR(C1513&lt;$O$5, C1513&gt;$P$5), "Outlier", "Okay")</f>
        <v>Okay</v>
      </c>
      <c r="G1513" s="5" t="str">
        <f t="shared" si="69"/>
        <v>Okay</v>
      </c>
      <c r="H1513" s="5" t="str">
        <f t="shared" si="70"/>
        <v>Okay</v>
      </c>
      <c r="I1513" s="5" t="str">
        <f t="shared" si="71"/>
        <v>Okay</v>
      </c>
    </row>
    <row r="1514" spans="1:9" x14ac:dyDescent="0.25">
      <c r="A1514" s="4">
        <v>30</v>
      </c>
      <c r="B1514" s="4">
        <v>5</v>
      </c>
      <c r="C1514" s="4">
        <v>90000</v>
      </c>
      <c r="D1514" s="4" t="str">
        <f>IF(OR(A1514&lt;$O$3, A1514&gt;$P$3), "Outlier", "Okay")</f>
        <v>Okay</v>
      </c>
      <c r="E1514" s="4" t="str">
        <f>IF(OR(B1514&lt;$O$4, B1514&gt;$P$4), "Outlier", "Okay")</f>
        <v>Okay</v>
      </c>
      <c r="F1514" s="4" t="str">
        <f>IF(OR(C1514&lt;$O$5, C1514&gt;$P$5), "Outlier", "Okay")</f>
        <v>Okay</v>
      </c>
      <c r="G1514" s="5" t="str">
        <f t="shared" si="69"/>
        <v>Okay</v>
      </c>
      <c r="H1514" s="5" t="str">
        <f t="shared" si="70"/>
        <v>Okay</v>
      </c>
      <c r="I1514" s="5" t="str">
        <f t="shared" si="71"/>
        <v>Okay</v>
      </c>
    </row>
    <row r="1515" spans="1:9" x14ac:dyDescent="0.25">
      <c r="A1515" s="4">
        <v>34</v>
      </c>
      <c r="B1515" s="4">
        <v>11</v>
      </c>
      <c r="C1515" s="4">
        <v>170000</v>
      </c>
      <c r="D1515" s="4" t="str">
        <f>IF(OR(A1515&lt;$O$3, A1515&gt;$P$3), "Outlier", "Okay")</f>
        <v>Okay</v>
      </c>
      <c r="E1515" s="4" t="str">
        <f>IF(OR(B1515&lt;$O$4, B1515&gt;$P$4), "Outlier", "Okay")</f>
        <v>Okay</v>
      </c>
      <c r="F1515" s="4" t="str">
        <f>IF(OR(C1515&lt;$O$5, C1515&gt;$P$5), "Outlier", "Okay")</f>
        <v>Okay</v>
      </c>
      <c r="G1515" s="5" t="str">
        <f t="shared" si="69"/>
        <v>Okay</v>
      </c>
      <c r="H1515" s="5" t="str">
        <f t="shared" si="70"/>
        <v>Okay</v>
      </c>
      <c r="I1515" s="5" t="str">
        <f t="shared" si="71"/>
        <v>Okay</v>
      </c>
    </row>
    <row r="1516" spans="1:9" x14ac:dyDescent="0.25">
      <c r="A1516" s="4">
        <v>28</v>
      </c>
      <c r="B1516" s="4">
        <v>3</v>
      </c>
      <c r="C1516" s="4">
        <v>60000</v>
      </c>
      <c r="D1516" s="4" t="str">
        <f>IF(OR(A1516&lt;$O$3, A1516&gt;$P$3), "Outlier", "Okay")</f>
        <v>Okay</v>
      </c>
      <c r="E1516" s="4" t="str">
        <f>IF(OR(B1516&lt;$O$4, B1516&gt;$P$4), "Outlier", "Okay")</f>
        <v>Okay</v>
      </c>
      <c r="F1516" s="4" t="str">
        <f>IF(OR(C1516&lt;$O$5, C1516&gt;$P$5), "Outlier", "Okay")</f>
        <v>Okay</v>
      </c>
      <c r="G1516" s="5" t="str">
        <f t="shared" si="69"/>
        <v>Okay</v>
      </c>
      <c r="H1516" s="5" t="str">
        <f t="shared" si="70"/>
        <v>Okay</v>
      </c>
      <c r="I1516" s="5" t="str">
        <f t="shared" si="71"/>
        <v>Okay</v>
      </c>
    </row>
    <row r="1517" spans="1:9" x14ac:dyDescent="0.25">
      <c r="A1517" s="4">
        <v>32</v>
      </c>
      <c r="B1517" s="4">
        <v>7</v>
      </c>
      <c r="C1517" s="4">
        <v>120000</v>
      </c>
      <c r="D1517" s="4" t="str">
        <f>IF(OR(A1517&lt;$O$3, A1517&gt;$P$3), "Outlier", "Okay")</f>
        <v>Okay</v>
      </c>
      <c r="E1517" s="4" t="str">
        <f>IF(OR(B1517&lt;$O$4, B1517&gt;$P$4), "Outlier", "Okay")</f>
        <v>Okay</v>
      </c>
      <c r="F1517" s="4" t="str">
        <f>IF(OR(C1517&lt;$O$5, C1517&gt;$P$5), "Outlier", "Okay")</f>
        <v>Okay</v>
      </c>
      <c r="G1517" s="5" t="str">
        <f t="shared" si="69"/>
        <v>Okay</v>
      </c>
      <c r="H1517" s="5" t="str">
        <f t="shared" si="70"/>
        <v>Okay</v>
      </c>
      <c r="I1517" s="5" t="str">
        <f t="shared" si="71"/>
        <v>Okay</v>
      </c>
    </row>
    <row r="1518" spans="1:9" x14ac:dyDescent="0.25">
      <c r="A1518" s="4">
        <v>24</v>
      </c>
      <c r="B1518" s="4">
        <v>0</v>
      </c>
      <c r="C1518" s="4">
        <v>25000</v>
      </c>
      <c r="D1518" s="4" t="str">
        <f>IF(OR(A1518&lt;$O$3, A1518&gt;$P$3), "Outlier", "Okay")</f>
        <v>Okay</v>
      </c>
      <c r="E1518" s="4" t="str">
        <f>IF(OR(B1518&lt;$O$4, B1518&gt;$P$4), "Outlier", "Okay")</f>
        <v>Okay</v>
      </c>
      <c r="F1518" s="4" t="str">
        <f>IF(OR(C1518&lt;$O$5, C1518&gt;$P$5), "Outlier", "Okay")</f>
        <v>Okay</v>
      </c>
      <c r="G1518" s="5" t="str">
        <f t="shared" si="69"/>
        <v>Okay</v>
      </c>
      <c r="H1518" s="5" t="str">
        <f t="shared" si="70"/>
        <v>Okay</v>
      </c>
      <c r="I1518" s="5" t="str">
        <f t="shared" si="71"/>
        <v>Okay</v>
      </c>
    </row>
    <row r="1519" spans="1:9" x14ac:dyDescent="0.25">
      <c r="A1519" s="4">
        <v>37</v>
      </c>
      <c r="B1519" s="4">
        <v>14</v>
      </c>
      <c r="C1519" s="4">
        <v>180000</v>
      </c>
      <c r="D1519" s="4" t="str">
        <f>IF(OR(A1519&lt;$O$3, A1519&gt;$P$3), "Outlier", "Okay")</f>
        <v>Okay</v>
      </c>
      <c r="E1519" s="4" t="str">
        <f>IF(OR(B1519&lt;$O$4, B1519&gt;$P$4), "Outlier", "Okay")</f>
        <v>Okay</v>
      </c>
      <c r="F1519" s="4" t="str">
        <f>IF(OR(C1519&lt;$O$5, C1519&gt;$P$5), "Outlier", "Okay")</f>
        <v>Okay</v>
      </c>
      <c r="G1519" s="5" t="str">
        <f t="shared" si="69"/>
        <v>Okay</v>
      </c>
      <c r="H1519" s="5" t="str">
        <f t="shared" si="70"/>
        <v>Okay</v>
      </c>
      <c r="I1519" s="5" t="str">
        <f t="shared" si="71"/>
        <v>Okay</v>
      </c>
    </row>
    <row r="1520" spans="1:9" x14ac:dyDescent="0.25">
      <c r="A1520" s="4">
        <v>39</v>
      </c>
      <c r="B1520" s="4">
        <v>16</v>
      </c>
      <c r="C1520" s="4">
        <v>200000</v>
      </c>
      <c r="D1520" s="4" t="str">
        <f>IF(OR(A1520&lt;$O$3, A1520&gt;$P$3), "Outlier", "Okay")</f>
        <v>Okay</v>
      </c>
      <c r="E1520" s="4" t="str">
        <f>IF(OR(B1520&lt;$O$4, B1520&gt;$P$4), "Outlier", "Okay")</f>
        <v>Okay</v>
      </c>
      <c r="F1520" s="4" t="str">
        <f>IF(OR(C1520&lt;$O$5, C1520&gt;$P$5), "Outlier", "Okay")</f>
        <v>Okay</v>
      </c>
      <c r="G1520" s="5" t="str">
        <f t="shared" si="69"/>
        <v>Okay</v>
      </c>
      <c r="H1520" s="5" t="str">
        <f t="shared" si="70"/>
        <v>Okay</v>
      </c>
      <c r="I1520" s="5" t="str">
        <f t="shared" si="71"/>
        <v>Okay</v>
      </c>
    </row>
    <row r="1521" spans="1:9" x14ac:dyDescent="0.25">
      <c r="A1521" s="4">
        <v>26</v>
      </c>
      <c r="B1521" s="4">
        <v>2</v>
      </c>
      <c r="C1521" s="4">
        <v>50000</v>
      </c>
      <c r="D1521" s="4" t="str">
        <f>IF(OR(A1521&lt;$O$3, A1521&gt;$P$3), "Outlier", "Okay")</f>
        <v>Okay</v>
      </c>
      <c r="E1521" s="4" t="str">
        <f>IF(OR(B1521&lt;$O$4, B1521&gt;$P$4), "Outlier", "Okay")</f>
        <v>Okay</v>
      </c>
      <c r="F1521" s="4" t="str">
        <f>IF(OR(C1521&lt;$O$5, C1521&gt;$P$5), "Outlier", "Okay")</f>
        <v>Okay</v>
      </c>
      <c r="G1521" s="5" t="str">
        <f t="shared" si="69"/>
        <v>Okay</v>
      </c>
      <c r="H1521" s="5" t="str">
        <f t="shared" si="70"/>
        <v>Okay</v>
      </c>
      <c r="I1521" s="5" t="str">
        <f t="shared" si="71"/>
        <v>Okay</v>
      </c>
    </row>
    <row r="1522" spans="1:9" x14ac:dyDescent="0.25">
      <c r="A1522" s="4">
        <v>31</v>
      </c>
      <c r="B1522" s="4">
        <v>8</v>
      </c>
      <c r="C1522" s="4">
        <v>140000</v>
      </c>
      <c r="D1522" s="4" t="str">
        <f>IF(OR(A1522&lt;$O$3, A1522&gt;$P$3), "Outlier", "Okay")</f>
        <v>Okay</v>
      </c>
      <c r="E1522" s="4" t="str">
        <f>IF(OR(B1522&lt;$O$4, B1522&gt;$P$4), "Outlier", "Okay")</f>
        <v>Okay</v>
      </c>
      <c r="F1522" s="4" t="str">
        <f>IF(OR(C1522&lt;$O$5, C1522&gt;$P$5), "Outlier", "Okay")</f>
        <v>Okay</v>
      </c>
      <c r="G1522" s="5" t="str">
        <f t="shared" si="69"/>
        <v>Okay</v>
      </c>
      <c r="H1522" s="5" t="str">
        <f t="shared" si="70"/>
        <v>Okay</v>
      </c>
      <c r="I1522" s="5" t="str">
        <f t="shared" si="71"/>
        <v>Okay</v>
      </c>
    </row>
    <row r="1523" spans="1:9" x14ac:dyDescent="0.25">
      <c r="A1523" s="4">
        <v>29</v>
      </c>
      <c r="B1523" s="4">
        <v>4</v>
      </c>
      <c r="C1523" s="4">
        <v>70000</v>
      </c>
      <c r="D1523" s="4" t="str">
        <f>IF(OR(A1523&lt;$O$3, A1523&gt;$P$3), "Outlier", "Okay")</f>
        <v>Okay</v>
      </c>
      <c r="E1523" s="4" t="str">
        <f>IF(OR(B1523&lt;$O$4, B1523&gt;$P$4), "Outlier", "Okay")</f>
        <v>Okay</v>
      </c>
      <c r="F1523" s="4" t="str">
        <f>IF(OR(C1523&lt;$O$5, C1523&gt;$P$5), "Outlier", "Okay")</f>
        <v>Okay</v>
      </c>
      <c r="G1523" s="5" t="str">
        <f t="shared" si="69"/>
        <v>Okay</v>
      </c>
      <c r="H1523" s="5" t="str">
        <f t="shared" si="70"/>
        <v>Okay</v>
      </c>
      <c r="I1523" s="5" t="str">
        <f t="shared" si="71"/>
        <v>Okay</v>
      </c>
    </row>
    <row r="1524" spans="1:9" x14ac:dyDescent="0.25">
      <c r="A1524" s="4">
        <v>33</v>
      </c>
      <c r="B1524" s="4">
        <v>9</v>
      </c>
      <c r="C1524" s="4">
        <v>130000</v>
      </c>
      <c r="D1524" s="4" t="str">
        <f>IF(OR(A1524&lt;$O$3, A1524&gt;$P$3), "Outlier", "Okay")</f>
        <v>Okay</v>
      </c>
      <c r="E1524" s="4" t="str">
        <f>IF(OR(B1524&lt;$O$4, B1524&gt;$P$4), "Outlier", "Okay")</f>
        <v>Okay</v>
      </c>
      <c r="F1524" s="4" t="str">
        <f>IF(OR(C1524&lt;$O$5, C1524&gt;$P$5), "Outlier", "Okay")</f>
        <v>Okay</v>
      </c>
      <c r="G1524" s="5" t="str">
        <f t="shared" si="69"/>
        <v>Okay</v>
      </c>
      <c r="H1524" s="5" t="str">
        <f t="shared" si="70"/>
        <v>Okay</v>
      </c>
      <c r="I1524" s="5" t="str">
        <f t="shared" si="71"/>
        <v>Okay</v>
      </c>
    </row>
    <row r="1525" spans="1:9" x14ac:dyDescent="0.25">
      <c r="A1525" s="4">
        <v>27</v>
      </c>
      <c r="B1525" s="4">
        <v>3</v>
      </c>
      <c r="C1525" s="4">
        <v>80000</v>
      </c>
      <c r="D1525" s="4" t="str">
        <f>IF(OR(A1525&lt;$O$3, A1525&gt;$P$3), "Outlier", "Okay")</f>
        <v>Okay</v>
      </c>
      <c r="E1525" s="4" t="str">
        <f>IF(OR(B1525&lt;$O$4, B1525&gt;$P$4), "Outlier", "Okay")</f>
        <v>Okay</v>
      </c>
      <c r="F1525" s="4" t="str">
        <f>IF(OR(C1525&lt;$O$5, C1525&gt;$P$5), "Outlier", "Okay")</f>
        <v>Okay</v>
      </c>
      <c r="G1525" s="5" t="str">
        <f t="shared" si="69"/>
        <v>Okay</v>
      </c>
      <c r="H1525" s="5" t="str">
        <f t="shared" si="70"/>
        <v>Okay</v>
      </c>
      <c r="I1525" s="5" t="str">
        <f t="shared" si="71"/>
        <v>Okay</v>
      </c>
    </row>
    <row r="1526" spans="1:9" x14ac:dyDescent="0.25">
      <c r="A1526" s="4">
        <v>36</v>
      </c>
      <c r="B1526" s="4">
        <v>12</v>
      </c>
      <c r="C1526" s="4">
        <v>160000</v>
      </c>
      <c r="D1526" s="4" t="str">
        <f>IF(OR(A1526&lt;$O$3, A1526&gt;$P$3), "Outlier", "Okay")</f>
        <v>Okay</v>
      </c>
      <c r="E1526" s="4" t="str">
        <f>IF(OR(B1526&lt;$O$4, B1526&gt;$P$4), "Outlier", "Okay")</f>
        <v>Okay</v>
      </c>
      <c r="F1526" s="4" t="str">
        <f>IF(OR(C1526&lt;$O$5, C1526&gt;$P$5), "Outlier", "Okay")</f>
        <v>Okay</v>
      </c>
      <c r="G1526" s="5" t="str">
        <f t="shared" si="69"/>
        <v>Okay</v>
      </c>
      <c r="H1526" s="5" t="str">
        <f t="shared" si="70"/>
        <v>Okay</v>
      </c>
      <c r="I1526" s="5" t="str">
        <f t="shared" si="71"/>
        <v>Okay</v>
      </c>
    </row>
    <row r="1527" spans="1:9" x14ac:dyDescent="0.25">
      <c r="A1527" s="4">
        <v>25</v>
      </c>
      <c r="B1527" s="4">
        <v>1</v>
      </c>
      <c r="C1527" s="4">
        <v>55000</v>
      </c>
      <c r="D1527" s="4" t="str">
        <f>IF(OR(A1527&lt;$O$3, A1527&gt;$P$3), "Outlier", "Okay")</f>
        <v>Okay</v>
      </c>
      <c r="E1527" s="4" t="str">
        <f>IF(OR(B1527&lt;$O$4, B1527&gt;$P$4), "Outlier", "Okay")</f>
        <v>Okay</v>
      </c>
      <c r="F1527" s="4" t="str">
        <f>IF(OR(C1527&lt;$O$5, C1527&gt;$P$5), "Outlier", "Okay")</f>
        <v>Okay</v>
      </c>
      <c r="G1527" s="5" t="str">
        <f t="shared" si="69"/>
        <v>Okay</v>
      </c>
      <c r="H1527" s="5" t="str">
        <f t="shared" si="70"/>
        <v>Okay</v>
      </c>
      <c r="I1527" s="5" t="str">
        <f t="shared" si="71"/>
        <v>Okay</v>
      </c>
    </row>
    <row r="1528" spans="1:9" x14ac:dyDescent="0.25">
      <c r="A1528" s="4">
        <v>30</v>
      </c>
      <c r="B1528" s="4">
        <v>5</v>
      </c>
      <c r="C1528" s="4">
        <v>85000</v>
      </c>
      <c r="D1528" s="4" t="str">
        <f>IF(OR(A1528&lt;$O$3, A1528&gt;$P$3), "Outlier", "Okay")</f>
        <v>Okay</v>
      </c>
      <c r="E1528" s="4" t="str">
        <f>IF(OR(B1528&lt;$O$4, B1528&gt;$P$4), "Outlier", "Okay")</f>
        <v>Okay</v>
      </c>
      <c r="F1528" s="4" t="str">
        <f>IF(OR(C1528&lt;$O$5, C1528&gt;$P$5), "Outlier", "Okay")</f>
        <v>Okay</v>
      </c>
      <c r="G1528" s="5" t="str">
        <f t="shared" si="69"/>
        <v>Okay</v>
      </c>
      <c r="H1528" s="5" t="str">
        <f t="shared" si="70"/>
        <v>Okay</v>
      </c>
      <c r="I1528" s="5" t="str">
        <f t="shared" si="71"/>
        <v>Okay</v>
      </c>
    </row>
    <row r="1529" spans="1:9" x14ac:dyDescent="0.25">
      <c r="A1529" s="4">
        <v>28</v>
      </c>
      <c r="B1529" s="4">
        <v>3</v>
      </c>
      <c r="C1529" s="4">
        <v>60000</v>
      </c>
      <c r="D1529" s="4" t="str">
        <f>IF(OR(A1529&lt;$O$3, A1529&gt;$P$3), "Outlier", "Okay")</f>
        <v>Okay</v>
      </c>
      <c r="E1529" s="4" t="str">
        <f>IF(OR(B1529&lt;$O$4, B1529&gt;$P$4), "Outlier", "Okay")</f>
        <v>Okay</v>
      </c>
      <c r="F1529" s="4" t="str">
        <f>IF(OR(C1529&lt;$O$5, C1529&gt;$P$5), "Outlier", "Okay")</f>
        <v>Okay</v>
      </c>
      <c r="G1529" s="5" t="str">
        <f t="shared" si="69"/>
        <v>Okay</v>
      </c>
      <c r="H1529" s="5" t="str">
        <f t="shared" si="70"/>
        <v>Okay</v>
      </c>
      <c r="I1529" s="5" t="str">
        <f t="shared" si="71"/>
        <v>Okay</v>
      </c>
    </row>
    <row r="1530" spans="1:9" x14ac:dyDescent="0.25">
      <c r="A1530" s="4">
        <v>33</v>
      </c>
      <c r="B1530" s="4">
        <v>9</v>
      </c>
      <c r="C1530" s="4">
        <v>120000</v>
      </c>
      <c r="D1530" s="4" t="str">
        <f>IF(OR(A1530&lt;$O$3, A1530&gt;$P$3), "Outlier", "Okay")</f>
        <v>Okay</v>
      </c>
      <c r="E1530" s="4" t="str">
        <f>IF(OR(B1530&lt;$O$4, B1530&gt;$P$4), "Outlier", "Okay")</f>
        <v>Okay</v>
      </c>
      <c r="F1530" s="4" t="str">
        <f>IF(OR(C1530&lt;$O$5, C1530&gt;$P$5), "Outlier", "Okay")</f>
        <v>Okay</v>
      </c>
      <c r="G1530" s="5" t="str">
        <f t="shared" si="69"/>
        <v>Okay</v>
      </c>
      <c r="H1530" s="5" t="str">
        <f t="shared" si="70"/>
        <v>Okay</v>
      </c>
      <c r="I1530" s="5" t="str">
        <f t="shared" si="71"/>
        <v>Okay</v>
      </c>
    </row>
    <row r="1531" spans="1:9" x14ac:dyDescent="0.25">
      <c r="A1531" s="4">
        <v>26</v>
      </c>
      <c r="B1531" s="4">
        <v>1</v>
      </c>
      <c r="C1531" s="4">
        <v>45000</v>
      </c>
      <c r="D1531" s="4" t="str">
        <f>IF(OR(A1531&lt;$O$3, A1531&gt;$P$3), "Outlier", "Okay")</f>
        <v>Okay</v>
      </c>
      <c r="E1531" s="4" t="str">
        <f>IF(OR(B1531&lt;$O$4, B1531&gt;$P$4), "Outlier", "Okay")</f>
        <v>Okay</v>
      </c>
      <c r="F1531" s="4" t="str">
        <f>IF(OR(C1531&lt;$O$5, C1531&gt;$P$5), "Outlier", "Okay")</f>
        <v>Okay</v>
      </c>
      <c r="G1531" s="5" t="str">
        <f t="shared" si="69"/>
        <v>Okay</v>
      </c>
      <c r="H1531" s="5" t="str">
        <f t="shared" si="70"/>
        <v>Okay</v>
      </c>
      <c r="I1531" s="5" t="str">
        <f t="shared" si="71"/>
        <v>Okay</v>
      </c>
    </row>
    <row r="1532" spans="1:9" x14ac:dyDescent="0.25">
      <c r="A1532" s="4">
        <v>29</v>
      </c>
      <c r="B1532" s="4">
        <v>5</v>
      </c>
      <c r="C1532" s="4">
        <v>80000</v>
      </c>
      <c r="D1532" s="4" t="str">
        <f>IF(OR(A1532&lt;$O$3, A1532&gt;$P$3), "Outlier", "Okay")</f>
        <v>Okay</v>
      </c>
      <c r="E1532" s="4" t="str">
        <f>IF(OR(B1532&lt;$O$4, B1532&gt;$P$4), "Outlier", "Okay")</f>
        <v>Okay</v>
      </c>
      <c r="F1532" s="4" t="str">
        <f>IF(OR(C1532&lt;$O$5, C1532&gt;$P$5), "Outlier", "Okay")</f>
        <v>Okay</v>
      </c>
      <c r="G1532" s="5" t="str">
        <f t="shared" si="69"/>
        <v>Okay</v>
      </c>
      <c r="H1532" s="5" t="str">
        <f t="shared" si="70"/>
        <v>Okay</v>
      </c>
      <c r="I1532" s="5" t="str">
        <f t="shared" si="71"/>
        <v>Okay</v>
      </c>
    </row>
    <row r="1533" spans="1:9" x14ac:dyDescent="0.25">
      <c r="A1533" s="4">
        <v>35</v>
      </c>
      <c r="B1533" s="4">
        <v>11</v>
      </c>
      <c r="C1533" s="4">
        <v>150000</v>
      </c>
      <c r="D1533" s="4" t="str">
        <f>IF(OR(A1533&lt;$O$3, A1533&gt;$P$3), "Outlier", "Okay")</f>
        <v>Okay</v>
      </c>
      <c r="E1533" s="4" t="str">
        <f>IF(OR(B1533&lt;$O$4, B1533&gt;$P$4), "Outlier", "Okay")</f>
        <v>Okay</v>
      </c>
      <c r="F1533" s="4" t="str">
        <f>IF(OR(C1533&lt;$O$5, C1533&gt;$P$5), "Outlier", "Okay")</f>
        <v>Okay</v>
      </c>
      <c r="G1533" s="5" t="str">
        <f t="shared" si="69"/>
        <v>Okay</v>
      </c>
      <c r="H1533" s="5" t="str">
        <f t="shared" si="70"/>
        <v>Okay</v>
      </c>
      <c r="I1533" s="5" t="str">
        <f t="shared" si="71"/>
        <v>Okay</v>
      </c>
    </row>
    <row r="1534" spans="1:9" x14ac:dyDescent="0.25">
      <c r="A1534" s="4">
        <v>27</v>
      </c>
      <c r="B1534" s="4">
        <v>2</v>
      </c>
      <c r="C1534" s="4">
        <v>65000</v>
      </c>
      <c r="D1534" s="4" t="str">
        <f>IF(OR(A1534&lt;$O$3, A1534&gt;$P$3), "Outlier", "Okay")</f>
        <v>Okay</v>
      </c>
      <c r="E1534" s="4" t="str">
        <f>IF(OR(B1534&lt;$O$4, B1534&gt;$P$4), "Outlier", "Okay")</f>
        <v>Okay</v>
      </c>
      <c r="F1534" s="4" t="str">
        <f>IF(OR(C1534&lt;$O$5, C1534&gt;$P$5), "Outlier", "Okay")</f>
        <v>Okay</v>
      </c>
      <c r="G1534" s="5" t="str">
        <f t="shared" si="69"/>
        <v>Okay</v>
      </c>
      <c r="H1534" s="5" t="str">
        <f t="shared" si="70"/>
        <v>Okay</v>
      </c>
      <c r="I1534" s="5" t="str">
        <f t="shared" si="71"/>
        <v>Okay</v>
      </c>
    </row>
    <row r="1535" spans="1:9" x14ac:dyDescent="0.25">
      <c r="A1535" s="4">
        <v>31</v>
      </c>
      <c r="B1535" s="4">
        <v>7</v>
      </c>
      <c r="C1535" s="4">
        <v>100000</v>
      </c>
      <c r="D1535" s="4" t="str">
        <f>IF(OR(A1535&lt;$O$3, A1535&gt;$P$3), "Outlier", "Okay")</f>
        <v>Okay</v>
      </c>
      <c r="E1535" s="4" t="str">
        <f>IF(OR(B1535&lt;$O$4, B1535&gt;$P$4), "Outlier", "Okay")</f>
        <v>Okay</v>
      </c>
      <c r="F1535" s="4" t="str">
        <f>IF(OR(C1535&lt;$O$5, C1535&gt;$P$5), "Outlier", "Okay")</f>
        <v>Okay</v>
      </c>
      <c r="G1535" s="5" t="str">
        <f t="shared" si="69"/>
        <v>Okay</v>
      </c>
      <c r="H1535" s="5" t="str">
        <f t="shared" si="70"/>
        <v>Okay</v>
      </c>
      <c r="I1535" s="5" t="str">
        <f t="shared" si="71"/>
        <v>Okay</v>
      </c>
    </row>
    <row r="1536" spans="1:9" x14ac:dyDescent="0.25">
      <c r="A1536" s="4">
        <v>28</v>
      </c>
      <c r="B1536" s="4">
        <v>4</v>
      </c>
      <c r="C1536" s="4">
        <v>90000</v>
      </c>
      <c r="D1536" s="4" t="str">
        <f>IF(OR(A1536&lt;$O$3, A1536&gt;$P$3), "Outlier", "Okay")</f>
        <v>Okay</v>
      </c>
      <c r="E1536" s="4" t="str">
        <f>IF(OR(B1536&lt;$O$4, B1536&gt;$P$4), "Outlier", "Okay")</f>
        <v>Okay</v>
      </c>
      <c r="F1536" s="4" t="str">
        <f>IF(OR(C1536&lt;$O$5, C1536&gt;$P$5), "Outlier", "Okay")</f>
        <v>Okay</v>
      </c>
      <c r="G1536" s="5" t="str">
        <f t="shared" si="69"/>
        <v>Okay</v>
      </c>
      <c r="H1536" s="5" t="str">
        <f t="shared" si="70"/>
        <v>Okay</v>
      </c>
      <c r="I1536" s="5" t="str">
        <f t="shared" si="71"/>
        <v>Okay</v>
      </c>
    </row>
    <row r="1537" spans="1:9" x14ac:dyDescent="0.25">
      <c r="A1537" s="4">
        <v>24</v>
      </c>
      <c r="B1537" s="4">
        <v>0</v>
      </c>
      <c r="C1537" s="4">
        <v>40000</v>
      </c>
      <c r="D1537" s="4" t="str">
        <f>IF(OR(A1537&lt;$O$3, A1537&gt;$P$3), "Outlier", "Okay")</f>
        <v>Okay</v>
      </c>
      <c r="E1537" s="4" t="str">
        <f>IF(OR(B1537&lt;$O$4, B1537&gt;$P$4), "Outlier", "Okay")</f>
        <v>Okay</v>
      </c>
      <c r="F1537" s="4" t="str">
        <f>IF(OR(C1537&lt;$O$5, C1537&gt;$P$5), "Outlier", "Okay")</f>
        <v>Okay</v>
      </c>
      <c r="G1537" s="5" t="str">
        <f t="shared" si="69"/>
        <v>Okay</v>
      </c>
      <c r="H1537" s="5" t="str">
        <f t="shared" si="70"/>
        <v>Okay</v>
      </c>
      <c r="I1537" s="5" t="str">
        <f t="shared" si="71"/>
        <v>Okay</v>
      </c>
    </row>
    <row r="1538" spans="1:9" x14ac:dyDescent="0.25">
      <c r="A1538" s="4">
        <v>30</v>
      </c>
      <c r="B1538" s="4">
        <v>6</v>
      </c>
      <c r="C1538" s="4">
        <v>110000</v>
      </c>
      <c r="D1538" s="4" t="str">
        <f>IF(OR(A1538&lt;$O$3, A1538&gt;$P$3), "Outlier", "Okay")</f>
        <v>Okay</v>
      </c>
      <c r="E1538" s="4" t="str">
        <f>IF(OR(B1538&lt;$O$4, B1538&gt;$P$4), "Outlier", "Okay")</f>
        <v>Okay</v>
      </c>
      <c r="F1538" s="4" t="str">
        <f>IF(OR(C1538&lt;$O$5, C1538&gt;$P$5), "Outlier", "Okay")</f>
        <v>Okay</v>
      </c>
      <c r="G1538" s="5" t="str">
        <f t="shared" ref="G1538:G1601" si="72">IF(B1538&gt;A1538, "Inconsistent", "Okay")</f>
        <v>Okay</v>
      </c>
      <c r="H1538" s="5" t="str">
        <f t="shared" ref="H1538:H1601" si="73">IF(A1538&lt;18, "Inconsistent", "Okay")</f>
        <v>Okay</v>
      </c>
      <c r="I1538" s="5" t="str">
        <f t="shared" ref="I1538:I1601" si="74">IF(B1538&lt;0,"Inconsistent", "Okay")</f>
        <v>Okay</v>
      </c>
    </row>
    <row r="1539" spans="1:9" x14ac:dyDescent="0.25">
      <c r="A1539" s="4">
        <v>34</v>
      </c>
      <c r="B1539" s="4">
        <v>12</v>
      </c>
      <c r="C1539" s="4">
        <v>170000</v>
      </c>
      <c r="D1539" s="4" t="str">
        <f>IF(OR(A1539&lt;$O$3, A1539&gt;$P$3), "Outlier", "Okay")</f>
        <v>Okay</v>
      </c>
      <c r="E1539" s="4" t="str">
        <f>IF(OR(B1539&lt;$O$4, B1539&gt;$P$4), "Outlier", "Okay")</f>
        <v>Okay</v>
      </c>
      <c r="F1539" s="4" t="str">
        <f>IF(OR(C1539&lt;$O$5, C1539&gt;$P$5), "Outlier", "Okay")</f>
        <v>Okay</v>
      </c>
      <c r="G1539" s="5" t="str">
        <f t="shared" si="72"/>
        <v>Okay</v>
      </c>
      <c r="H1539" s="5" t="str">
        <f t="shared" si="73"/>
        <v>Okay</v>
      </c>
      <c r="I1539" s="5" t="str">
        <f t="shared" si="74"/>
        <v>Okay</v>
      </c>
    </row>
    <row r="1540" spans="1:9" x14ac:dyDescent="0.25">
      <c r="A1540" s="4">
        <v>27</v>
      </c>
      <c r="B1540" s="4">
        <v>3</v>
      </c>
      <c r="C1540" s="4">
        <v>75000</v>
      </c>
      <c r="D1540" s="4" t="str">
        <f>IF(OR(A1540&lt;$O$3, A1540&gt;$P$3), "Outlier", "Okay")</f>
        <v>Okay</v>
      </c>
      <c r="E1540" s="4" t="str">
        <f>IF(OR(B1540&lt;$O$4, B1540&gt;$P$4), "Outlier", "Okay")</f>
        <v>Okay</v>
      </c>
      <c r="F1540" s="4" t="str">
        <f>IF(OR(C1540&lt;$O$5, C1540&gt;$P$5), "Outlier", "Okay")</f>
        <v>Okay</v>
      </c>
      <c r="G1540" s="5" t="str">
        <f t="shared" si="72"/>
        <v>Okay</v>
      </c>
      <c r="H1540" s="5" t="str">
        <f t="shared" si="73"/>
        <v>Okay</v>
      </c>
      <c r="I1540" s="5" t="str">
        <f t="shared" si="74"/>
        <v>Okay</v>
      </c>
    </row>
    <row r="1541" spans="1:9" x14ac:dyDescent="0.25">
      <c r="A1541" s="4">
        <v>33</v>
      </c>
      <c r="B1541" s="4">
        <v>8</v>
      </c>
      <c r="C1541" s="4">
        <v>120000</v>
      </c>
      <c r="D1541" s="4" t="str">
        <f>IF(OR(A1541&lt;$O$3, A1541&gt;$P$3), "Outlier", "Okay")</f>
        <v>Okay</v>
      </c>
      <c r="E1541" s="4" t="str">
        <f>IF(OR(B1541&lt;$O$4, B1541&gt;$P$4), "Outlier", "Okay")</f>
        <v>Okay</v>
      </c>
      <c r="F1541" s="4" t="str">
        <f>IF(OR(C1541&lt;$O$5, C1541&gt;$P$5), "Outlier", "Okay")</f>
        <v>Okay</v>
      </c>
      <c r="G1541" s="5" t="str">
        <f t="shared" si="72"/>
        <v>Okay</v>
      </c>
      <c r="H1541" s="5" t="str">
        <f t="shared" si="73"/>
        <v>Okay</v>
      </c>
      <c r="I1541" s="5" t="str">
        <f t="shared" si="74"/>
        <v>Okay</v>
      </c>
    </row>
    <row r="1542" spans="1:9" x14ac:dyDescent="0.25">
      <c r="A1542" s="4">
        <v>25</v>
      </c>
      <c r="B1542" s="4">
        <v>1</v>
      </c>
      <c r="C1542" s="4">
        <v>30000</v>
      </c>
      <c r="D1542" s="4" t="str">
        <f>IF(OR(A1542&lt;$O$3, A1542&gt;$P$3), "Outlier", "Okay")</f>
        <v>Okay</v>
      </c>
      <c r="E1542" s="4" t="str">
        <f>IF(OR(B1542&lt;$O$4, B1542&gt;$P$4), "Outlier", "Okay")</f>
        <v>Okay</v>
      </c>
      <c r="F1542" s="4" t="str">
        <f>IF(OR(C1542&lt;$O$5, C1542&gt;$P$5), "Outlier", "Okay")</f>
        <v>Okay</v>
      </c>
      <c r="G1542" s="5" t="str">
        <f t="shared" si="72"/>
        <v>Okay</v>
      </c>
      <c r="H1542" s="5" t="str">
        <f t="shared" si="73"/>
        <v>Okay</v>
      </c>
      <c r="I1542" s="5" t="str">
        <f t="shared" si="74"/>
        <v>Okay</v>
      </c>
    </row>
    <row r="1543" spans="1:9" x14ac:dyDescent="0.25">
      <c r="A1543" s="4">
        <v>36</v>
      </c>
      <c r="B1543" s="4">
        <v>13</v>
      </c>
      <c r="C1543" s="4">
        <v>180000</v>
      </c>
      <c r="D1543" s="4" t="str">
        <f>IF(OR(A1543&lt;$O$3, A1543&gt;$P$3), "Outlier", "Okay")</f>
        <v>Okay</v>
      </c>
      <c r="E1543" s="4" t="str">
        <f>IF(OR(B1543&lt;$O$4, B1543&gt;$P$4), "Outlier", "Okay")</f>
        <v>Okay</v>
      </c>
      <c r="F1543" s="4" t="str">
        <f>IF(OR(C1543&lt;$O$5, C1543&gt;$P$5), "Outlier", "Okay")</f>
        <v>Okay</v>
      </c>
      <c r="G1543" s="5" t="str">
        <f t="shared" si="72"/>
        <v>Okay</v>
      </c>
      <c r="H1543" s="5" t="str">
        <f t="shared" si="73"/>
        <v>Okay</v>
      </c>
      <c r="I1543" s="5" t="str">
        <f t="shared" si="74"/>
        <v>Okay</v>
      </c>
    </row>
    <row r="1544" spans="1:9" x14ac:dyDescent="0.25">
      <c r="A1544" s="4">
        <v>39</v>
      </c>
      <c r="B1544" s="4">
        <v>15</v>
      </c>
      <c r="C1544" s="4">
        <v>200000</v>
      </c>
      <c r="D1544" s="4" t="str">
        <f>IF(OR(A1544&lt;$O$3, A1544&gt;$P$3), "Outlier", "Okay")</f>
        <v>Okay</v>
      </c>
      <c r="E1544" s="4" t="str">
        <f>IF(OR(B1544&lt;$O$4, B1544&gt;$P$4), "Outlier", "Okay")</f>
        <v>Okay</v>
      </c>
      <c r="F1544" s="4" t="str">
        <f>IF(OR(C1544&lt;$O$5, C1544&gt;$P$5), "Outlier", "Okay")</f>
        <v>Okay</v>
      </c>
      <c r="G1544" s="5" t="str">
        <f t="shared" si="72"/>
        <v>Okay</v>
      </c>
      <c r="H1544" s="5" t="str">
        <f t="shared" si="73"/>
        <v>Okay</v>
      </c>
      <c r="I1544" s="5" t="str">
        <f t="shared" si="74"/>
        <v>Okay</v>
      </c>
    </row>
    <row r="1545" spans="1:9" x14ac:dyDescent="0.25">
      <c r="A1545" s="4">
        <v>26</v>
      </c>
      <c r="B1545" s="4">
        <v>1</v>
      </c>
      <c r="C1545" s="4">
        <v>50000</v>
      </c>
      <c r="D1545" s="4" t="str">
        <f>IF(OR(A1545&lt;$O$3, A1545&gt;$P$3), "Outlier", "Okay")</f>
        <v>Okay</v>
      </c>
      <c r="E1545" s="4" t="str">
        <f>IF(OR(B1545&lt;$O$4, B1545&gt;$P$4), "Outlier", "Okay")</f>
        <v>Okay</v>
      </c>
      <c r="F1545" s="4" t="str">
        <f>IF(OR(C1545&lt;$O$5, C1545&gt;$P$5), "Outlier", "Okay")</f>
        <v>Okay</v>
      </c>
      <c r="G1545" s="5" t="str">
        <f t="shared" si="72"/>
        <v>Okay</v>
      </c>
      <c r="H1545" s="5" t="str">
        <f t="shared" si="73"/>
        <v>Okay</v>
      </c>
      <c r="I1545" s="5" t="str">
        <f t="shared" si="74"/>
        <v>Okay</v>
      </c>
    </row>
    <row r="1546" spans="1:9" x14ac:dyDescent="0.25">
      <c r="A1546" s="4">
        <v>28</v>
      </c>
      <c r="B1546" s="4">
        <v>3</v>
      </c>
      <c r="C1546" s="4">
        <v>65000</v>
      </c>
      <c r="D1546" s="4" t="str">
        <f>IF(OR(A1546&lt;$O$3, A1546&gt;$P$3), "Outlier", "Okay")</f>
        <v>Okay</v>
      </c>
      <c r="E1546" s="4" t="str">
        <f>IF(OR(B1546&lt;$O$4, B1546&gt;$P$4), "Outlier", "Okay")</f>
        <v>Okay</v>
      </c>
      <c r="F1546" s="4" t="str">
        <f>IF(OR(C1546&lt;$O$5, C1546&gt;$P$5), "Outlier", "Okay")</f>
        <v>Okay</v>
      </c>
      <c r="G1546" s="5" t="str">
        <f t="shared" si="72"/>
        <v>Okay</v>
      </c>
      <c r="H1546" s="5" t="str">
        <f t="shared" si="73"/>
        <v>Okay</v>
      </c>
      <c r="I1546" s="5" t="str">
        <f t="shared" si="74"/>
        <v>Okay</v>
      </c>
    </row>
    <row r="1547" spans="1:9" x14ac:dyDescent="0.25">
      <c r="A1547" s="4">
        <v>32</v>
      </c>
      <c r="B1547" s="4">
        <v>7</v>
      </c>
      <c r="C1547" s="4">
        <v>110000</v>
      </c>
      <c r="D1547" s="4" t="str">
        <f>IF(OR(A1547&lt;$O$3, A1547&gt;$P$3), "Outlier", "Okay")</f>
        <v>Okay</v>
      </c>
      <c r="E1547" s="4" t="str">
        <f>IF(OR(B1547&lt;$O$4, B1547&gt;$P$4), "Outlier", "Okay")</f>
        <v>Okay</v>
      </c>
      <c r="F1547" s="4" t="str">
        <f>IF(OR(C1547&lt;$O$5, C1547&gt;$P$5), "Outlier", "Okay")</f>
        <v>Okay</v>
      </c>
      <c r="G1547" s="5" t="str">
        <f t="shared" si="72"/>
        <v>Okay</v>
      </c>
      <c r="H1547" s="5" t="str">
        <f t="shared" si="73"/>
        <v>Okay</v>
      </c>
      <c r="I1547" s="5" t="str">
        <f t="shared" si="74"/>
        <v>Okay</v>
      </c>
    </row>
    <row r="1548" spans="1:9" x14ac:dyDescent="0.25">
      <c r="A1548" s="4">
        <v>24</v>
      </c>
      <c r="B1548" s="4">
        <v>0</v>
      </c>
      <c r="C1548" s="4">
        <v>28000</v>
      </c>
      <c r="D1548" s="4" t="str">
        <f>IF(OR(A1548&lt;$O$3, A1548&gt;$P$3), "Outlier", "Okay")</f>
        <v>Okay</v>
      </c>
      <c r="E1548" s="4" t="str">
        <f>IF(OR(B1548&lt;$O$4, B1548&gt;$P$4), "Outlier", "Okay")</f>
        <v>Okay</v>
      </c>
      <c r="F1548" s="4" t="str">
        <f>IF(OR(C1548&lt;$O$5, C1548&gt;$P$5), "Outlier", "Okay")</f>
        <v>Okay</v>
      </c>
      <c r="G1548" s="5" t="str">
        <f t="shared" si="72"/>
        <v>Okay</v>
      </c>
      <c r="H1548" s="5" t="str">
        <f t="shared" si="73"/>
        <v>Okay</v>
      </c>
      <c r="I1548" s="5" t="str">
        <f t="shared" si="74"/>
        <v>Okay</v>
      </c>
    </row>
    <row r="1549" spans="1:9" x14ac:dyDescent="0.25">
      <c r="A1549" s="4">
        <v>37</v>
      </c>
      <c r="B1549" s="4">
        <v>14</v>
      </c>
      <c r="C1549" s="4">
        <v>190000</v>
      </c>
      <c r="D1549" s="4" t="str">
        <f>IF(OR(A1549&lt;$O$3, A1549&gt;$P$3), "Outlier", "Okay")</f>
        <v>Okay</v>
      </c>
      <c r="E1549" s="4" t="str">
        <f>IF(OR(B1549&lt;$O$4, B1549&gt;$P$4), "Outlier", "Okay")</f>
        <v>Okay</v>
      </c>
      <c r="F1549" s="4" t="str">
        <f>IF(OR(C1549&lt;$O$5, C1549&gt;$P$5), "Outlier", "Okay")</f>
        <v>Okay</v>
      </c>
      <c r="G1549" s="5" t="str">
        <f t="shared" si="72"/>
        <v>Okay</v>
      </c>
      <c r="H1549" s="5" t="str">
        <f t="shared" si="73"/>
        <v>Okay</v>
      </c>
      <c r="I1549" s="5" t="str">
        <f t="shared" si="74"/>
        <v>Okay</v>
      </c>
    </row>
    <row r="1550" spans="1:9" x14ac:dyDescent="0.25">
      <c r="A1550" s="4">
        <v>39</v>
      </c>
      <c r="B1550" s="4">
        <v>16</v>
      </c>
      <c r="C1550" s="4">
        <v>210000</v>
      </c>
      <c r="D1550" s="4" t="str">
        <f>IF(OR(A1550&lt;$O$3, A1550&gt;$P$3), "Outlier", "Okay")</f>
        <v>Okay</v>
      </c>
      <c r="E1550" s="4" t="str">
        <f>IF(OR(B1550&lt;$O$4, B1550&gt;$P$4), "Outlier", "Okay")</f>
        <v>Okay</v>
      </c>
      <c r="F1550" s="4" t="str">
        <f>IF(OR(C1550&lt;$O$5, C1550&gt;$P$5), "Outlier", "Okay")</f>
        <v>Okay</v>
      </c>
      <c r="G1550" s="5" t="str">
        <f t="shared" si="72"/>
        <v>Okay</v>
      </c>
      <c r="H1550" s="5" t="str">
        <f t="shared" si="73"/>
        <v>Okay</v>
      </c>
      <c r="I1550" s="5" t="str">
        <f t="shared" si="74"/>
        <v>Okay</v>
      </c>
    </row>
    <row r="1551" spans="1:9" x14ac:dyDescent="0.25">
      <c r="A1551" s="4">
        <v>26</v>
      </c>
      <c r="B1551" s="4">
        <v>2</v>
      </c>
      <c r="C1551" s="4">
        <v>55000</v>
      </c>
      <c r="D1551" s="4" t="str">
        <f>IF(OR(A1551&lt;$O$3, A1551&gt;$P$3), "Outlier", "Okay")</f>
        <v>Okay</v>
      </c>
      <c r="E1551" s="4" t="str">
        <f>IF(OR(B1551&lt;$O$4, B1551&gt;$P$4), "Outlier", "Okay")</f>
        <v>Okay</v>
      </c>
      <c r="F1551" s="4" t="str">
        <f>IF(OR(C1551&lt;$O$5, C1551&gt;$P$5), "Outlier", "Okay")</f>
        <v>Okay</v>
      </c>
      <c r="G1551" s="5" t="str">
        <f t="shared" si="72"/>
        <v>Okay</v>
      </c>
      <c r="H1551" s="5" t="str">
        <f t="shared" si="73"/>
        <v>Okay</v>
      </c>
      <c r="I1551" s="5" t="str">
        <f t="shared" si="74"/>
        <v>Okay</v>
      </c>
    </row>
    <row r="1552" spans="1:9" x14ac:dyDescent="0.25">
      <c r="A1552" s="4">
        <v>36</v>
      </c>
      <c r="B1552" s="4">
        <v>12</v>
      </c>
      <c r="C1552" s="4">
        <v>170000</v>
      </c>
      <c r="D1552" s="4" t="str">
        <f>IF(OR(A1552&lt;$O$3, A1552&gt;$P$3), "Outlier", "Okay")</f>
        <v>Okay</v>
      </c>
      <c r="E1552" s="4" t="str">
        <f>IF(OR(B1552&lt;$O$4, B1552&gt;$P$4), "Outlier", "Okay")</f>
        <v>Okay</v>
      </c>
      <c r="F1552" s="4" t="str">
        <f>IF(OR(C1552&lt;$O$5, C1552&gt;$P$5), "Outlier", "Okay")</f>
        <v>Okay</v>
      </c>
      <c r="G1552" s="5" t="str">
        <f t="shared" si="72"/>
        <v>Okay</v>
      </c>
      <c r="H1552" s="5" t="str">
        <f t="shared" si="73"/>
        <v>Okay</v>
      </c>
      <c r="I1552" s="5" t="str">
        <f t="shared" si="74"/>
        <v>Okay</v>
      </c>
    </row>
    <row r="1553" spans="1:9" x14ac:dyDescent="0.25">
      <c r="A1553" s="4">
        <v>25</v>
      </c>
      <c r="B1553" s="4">
        <v>1</v>
      </c>
      <c r="C1553" s="4">
        <v>60000</v>
      </c>
      <c r="D1553" s="4" t="str">
        <f>IF(OR(A1553&lt;$O$3, A1553&gt;$P$3), "Outlier", "Okay")</f>
        <v>Okay</v>
      </c>
      <c r="E1553" s="4" t="str">
        <f>IF(OR(B1553&lt;$O$4, B1553&gt;$P$4), "Outlier", "Okay")</f>
        <v>Okay</v>
      </c>
      <c r="F1553" s="4" t="str">
        <f>IF(OR(C1553&lt;$O$5, C1553&gt;$P$5), "Outlier", "Okay")</f>
        <v>Okay</v>
      </c>
      <c r="G1553" s="5" t="str">
        <f t="shared" si="72"/>
        <v>Okay</v>
      </c>
      <c r="H1553" s="5" t="str">
        <f t="shared" si="73"/>
        <v>Okay</v>
      </c>
      <c r="I1553" s="5" t="str">
        <f t="shared" si="74"/>
        <v>Okay</v>
      </c>
    </row>
    <row r="1554" spans="1:9" x14ac:dyDescent="0.25">
      <c r="A1554" s="4">
        <v>30</v>
      </c>
      <c r="B1554" s="4">
        <v>5</v>
      </c>
      <c r="C1554" s="4">
        <v>90000</v>
      </c>
      <c r="D1554" s="4" t="str">
        <f>IF(OR(A1554&lt;$O$3, A1554&gt;$P$3), "Outlier", "Okay")</f>
        <v>Okay</v>
      </c>
      <c r="E1554" s="4" t="str">
        <f>IF(OR(B1554&lt;$O$4, B1554&gt;$P$4), "Outlier", "Okay")</f>
        <v>Okay</v>
      </c>
      <c r="F1554" s="4" t="str">
        <f>IF(OR(C1554&lt;$O$5, C1554&gt;$P$5), "Outlier", "Okay")</f>
        <v>Okay</v>
      </c>
      <c r="G1554" s="5" t="str">
        <f t="shared" si="72"/>
        <v>Okay</v>
      </c>
      <c r="H1554" s="5" t="str">
        <f t="shared" si="73"/>
        <v>Okay</v>
      </c>
      <c r="I1554" s="5" t="str">
        <f t="shared" si="74"/>
        <v>Okay</v>
      </c>
    </row>
    <row r="1555" spans="1:9" x14ac:dyDescent="0.25">
      <c r="A1555" s="4">
        <v>34</v>
      </c>
      <c r="B1555" s="4">
        <v>11</v>
      </c>
      <c r="C1555" s="4">
        <v>160000</v>
      </c>
      <c r="D1555" s="4" t="str">
        <f>IF(OR(A1555&lt;$O$3, A1555&gt;$P$3), "Outlier", "Okay")</f>
        <v>Okay</v>
      </c>
      <c r="E1555" s="4" t="str">
        <f>IF(OR(B1555&lt;$O$4, B1555&gt;$P$4), "Outlier", "Okay")</f>
        <v>Okay</v>
      </c>
      <c r="F1555" s="4" t="str">
        <f>IF(OR(C1555&lt;$O$5, C1555&gt;$P$5), "Outlier", "Okay")</f>
        <v>Okay</v>
      </c>
      <c r="G1555" s="5" t="str">
        <f t="shared" si="72"/>
        <v>Okay</v>
      </c>
      <c r="H1555" s="5" t="str">
        <f t="shared" si="73"/>
        <v>Okay</v>
      </c>
      <c r="I1555" s="5" t="str">
        <f t="shared" si="74"/>
        <v>Okay</v>
      </c>
    </row>
    <row r="1556" spans="1:9" x14ac:dyDescent="0.25">
      <c r="A1556" s="4">
        <v>29</v>
      </c>
      <c r="B1556" s="4">
        <v>3</v>
      </c>
      <c r="C1556" s="4">
        <v>75000</v>
      </c>
      <c r="D1556" s="4" t="str">
        <f>IF(OR(A1556&lt;$O$3, A1556&gt;$P$3), "Outlier", "Okay")</f>
        <v>Okay</v>
      </c>
      <c r="E1556" s="4" t="str">
        <f>IF(OR(B1556&lt;$O$4, B1556&gt;$P$4), "Outlier", "Okay")</f>
        <v>Okay</v>
      </c>
      <c r="F1556" s="4" t="str">
        <f>IF(OR(C1556&lt;$O$5, C1556&gt;$P$5), "Outlier", "Okay")</f>
        <v>Okay</v>
      </c>
      <c r="G1556" s="5" t="str">
        <f t="shared" si="72"/>
        <v>Okay</v>
      </c>
      <c r="H1556" s="5" t="str">
        <f t="shared" si="73"/>
        <v>Okay</v>
      </c>
      <c r="I1556" s="5" t="str">
        <f t="shared" si="74"/>
        <v>Okay</v>
      </c>
    </row>
    <row r="1557" spans="1:9" x14ac:dyDescent="0.25">
      <c r="A1557" s="4">
        <v>32</v>
      </c>
      <c r="B1557" s="4">
        <v>8</v>
      </c>
      <c r="C1557" s="4">
        <v>120000</v>
      </c>
      <c r="D1557" s="4" t="str">
        <f>IF(OR(A1557&lt;$O$3, A1557&gt;$P$3), "Outlier", "Okay")</f>
        <v>Okay</v>
      </c>
      <c r="E1557" s="4" t="str">
        <f>IF(OR(B1557&lt;$O$4, B1557&gt;$P$4), "Outlier", "Okay")</f>
        <v>Okay</v>
      </c>
      <c r="F1557" s="4" t="str">
        <f>IF(OR(C1557&lt;$O$5, C1557&gt;$P$5), "Outlier", "Okay")</f>
        <v>Okay</v>
      </c>
      <c r="G1557" s="5" t="str">
        <f t="shared" si="72"/>
        <v>Okay</v>
      </c>
      <c r="H1557" s="5" t="str">
        <f t="shared" si="73"/>
        <v>Okay</v>
      </c>
      <c r="I1557" s="5" t="str">
        <f t="shared" si="74"/>
        <v>Okay</v>
      </c>
    </row>
    <row r="1558" spans="1:9" x14ac:dyDescent="0.25">
      <c r="A1558" s="4">
        <v>27</v>
      </c>
      <c r="B1558" s="4">
        <v>2</v>
      </c>
      <c r="C1558" s="4">
        <v>65000</v>
      </c>
      <c r="D1558" s="4" t="str">
        <f>IF(OR(A1558&lt;$O$3, A1558&gt;$P$3), "Outlier", "Okay")</f>
        <v>Okay</v>
      </c>
      <c r="E1558" s="4" t="str">
        <f>IF(OR(B1558&lt;$O$4, B1558&gt;$P$4), "Outlier", "Okay")</f>
        <v>Okay</v>
      </c>
      <c r="F1558" s="4" t="str">
        <f>IF(OR(C1558&lt;$O$5, C1558&gt;$P$5), "Outlier", "Okay")</f>
        <v>Okay</v>
      </c>
      <c r="G1558" s="5" t="str">
        <f t="shared" si="72"/>
        <v>Okay</v>
      </c>
      <c r="H1558" s="5" t="str">
        <f t="shared" si="73"/>
        <v>Okay</v>
      </c>
      <c r="I1558" s="5" t="str">
        <f t="shared" si="74"/>
        <v>Okay</v>
      </c>
    </row>
    <row r="1559" spans="1:9" x14ac:dyDescent="0.25">
      <c r="A1559" s="4">
        <v>30</v>
      </c>
      <c r="B1559" s="4">
        <v>6</v>
      </c>
      <c r="C1559" s="4">
        <v>100000</v>
      </c>
      <c r="D1559" s="4" t="str">
        <f>IF(OR(A1559&lt;$O$3, A1559&gt;$P$3), "Outlier", "Okay")</f>
        <v>Okay</v>
      </c>
      <c r="E1559" s="4" t="str">
        <f>IF(OR(B1559&lt;$O$4, B1559&gt;$P$4), "Outlier", "Okay")</f>
        <v>Okay</v>
      </c>
      <c r="F1559" s="4" t="str">
        <f>IF(OR(C1559&lt;$O$5, C1559&gt;$P$5), "Outlier", "Okay")</f>
        <v>Okay</v>
      </c>
      <c r="G1559" s="5" t="str">
        <f t="shared" si="72"/>
        <v>Okay</v>
      </c>
      <c r="H1559" s="5" t="str">
        <f t="shared" si="73"/>
        <v>Okay</v>
      </c>
      <c r="I1559" s="5" t="str">
        <f t="shared" si="74"/>
        <v>Okay</v>
      </c>
    </row>
    <row r="1560" spans="1:9" x14ac:dyDescent="0.25">
      <c r="A1560" s="4">
        <v>36</v>
      </c>
      <c r="B1560" s="4">
        <v>11</v>
      </c>
      <c r="C1560" s="4">
        <v>150000</v>
      </c>
      <c r="D1560" s="4" t="str">
        <f>IF(OR(A1560&lt;$O$3, A1560&gt;$P$3), "Outlier", "Okay")</f>
        <v>Okay</v>
      </c>
      <c r="E1560" s="4" t="str">
        <f>IF(OR(B1560&lt;$O$4, B1560&gt;$P$4), "Outlier", "Okay")</f>
        <v>Okay</v>
      </c>
      <c r="F1560" s="4" t="str">
        <f>IF(OR(C1560&lt;$O$5, C1560&gt;$P$5), "Outlier", "Okay")</f>
        <v>Okay</v>
      </c>
      <c r="G1560" s="5" t="str">
        <f t="shared" si="72"/>
        <v>Okay</v>
      </c>
      <c r="H1560" s="5" t="str">
        <f t="shared" si="73"/>
        <v>Okay</v>
      </c>
      <c r="I1560" s="5" t="str">
        <f t="shared" si="74"/>
        <v>Okay</v>
      </c>
    </row>
    <row r="1561" spans="1:9" x14ac:dyDescent="0.25">
      <c r="A1561" s="4">
        <v>27</v>
      </c>
      <c r="B1561" s="4">
        <v>7</v>
      </c>
      <c r="C1561" s="4">
        <v>120000</v>
      </c>
      <c r="D1561" s="4" t="str">
        <f>IF(OR(A1561&lt;$O$3, A1561&gt;$P$3), "Outlier", "Okay")</f>
        <v>Okay</v>
      </c>
      <c r="E1561" s="4" t="str">
        <f>IF(OR(B1561&lt;$O$4, B1561&gt;$P$4), "Outlier", "Okay")</f>
        <v>Okay</v>
      </c>
      <c r="F1561" s="4" t="str">
        <f>IF(OR(C1561&lt;$O$5, C1561&gt;$P$5), "Outlier", "Okay")</f>
        <v>Okay</v>
      </c>
      <c r="G1561" s="5" t="str">
        <f t="shared" si="72"/>
        <v>Okay</v>
      </c>
      <c r="H1561" s="5" t="str">
        <f t="shared" si="73"/>
        <v>Okay</v>
      </c>
      <c r="I1561" s="5" t="str">
        <f t="shared" si="74"/>
        <v>Okay</v>
      </c>
    </row>
    <row r="1562" spans="1:9" x14ac:dyDescent="0.25">
      <c r="A1562" s="4">
        <v>33</v>
      </c>
      <c r="B1562" s="4">
        <v>8</v>
      </c>
      <c r="C1562" s="4">
        <v>120000</v>
      </c>
      <c r="D1562" s="4" t="str">
        <f>IF(OR(A1562&lt;$O$3, A1562&gt;$P$3), "Outlier", "Okay")</f>
        <v>Okay</v>
      </c>
      <c r="E1562" s="4" t="str">
        <f>IF(OR(B1562&lt;$O$4, B1562&gt;$P$4), "Outlier", "Okay")</f>
        <v>Okay</v>
      </c>
      <c r="F1562" s="4" t="str">
        <f>IF(OR(C1562&lt;$O$5, C1562&gt;$P$5), "Outlier", "Okay")</f>
        <v>Okay</v>
      </c>
      <c r="G1562" s="5" t="str">
        <f t="shared" si="72"/>
        <v>Okay</v>
      </c>
      <c r="H1562" s="5" t="str">
        <f t="shared" si="73"/>
        <v>Okay</v>
      </c>
      <c r="I1562" s="5" t="str">
        <f t="shared" si="74"/>
        <v>Okay</v>
      </c>
    </row>
    <row r="1563" spans="1:9" x14ac:dyDescent="0.25">
      <c r="A1563" s="4">
        <v>27</v>
      </c>
      <c r="B1563" s="4">
        <v>2</v>
      </c>
      <c r="C1563" s="4">
        <v>65000</v>
      </c>
      <c r="D1563" s="4" t="str">
        <f>IF(OR(A1563&lt;$O$3, A1563&gt;$P$3), "Outlier", "Okay")</f>
        <v>Okay</v>
      </c>
      <c r="E1563" s="4" t="str">
        <f>IF(OR(B1563&lt;$O$4, B1563&gt;$P$4), "Outlier", "Okay")</f>
        <v>Okay</v>
      </c>
      <c r="F1563" s="4" t="str">
        <f>IF(OR(C1563&lt;$O$5, C1563&gt;$P$5), "Outlier", "Okay")</f>
        <v>Okay</v>
      </c>
      <c r="G1563" s="5" t="str">
        <f t="shared" si="72"/>
        <v>Okay</v>
      </c>
      <c r="H1563" s="5" t="str">
        <f t="shared" si="73"/>
        <v>Okay</v>
      </c>
      <c r="I1563" s="5" t="str">
        <f t="shared" si="74"/>
        <v>Okay</v>
      </c>
    </row>
    <row r="1564" spans="1:9" x14ac:dyDescent="0.25">
      <c r="A1564" s="4">
        <v>30</v>
      </c>
      <c r="B1564" s="4">
        <v>6</v>
      </c>
      <c r="C1564" s="4">
        <v>100000</v>
      </c>
      <c r="D1564" s="4" t="str">
        <f>IF(OR(A1564&lt;$O$3, A1564&gt;$P$3), "Outlier", "Okay")</f>
        <v>Okay</v>
      </c>
      <c r="E1564" s="4" t="str">
        <f>IF(OR(B1564&lt;$O$4, B1564&gt;$P$4), "Outlier", "Okay")</f>
        <v>Okay</v>
      </c>
      <c r="F1564" s="4" t="str">
        <f>IF(OR(C1564&lt;$O$5, C1564&gt;$P$5), "Outlier", "Okay")</f>
        <v>Okay</v>
      </c>
      <c r="G1564" s="5" t="str">
        <f t="shared" si="72"/>
        <v>Okay</v>
      </c>
      <c r="H1564" s="5" t="str">
        <f t="shared" si="73"/>
        <v>Okay</v>
      </c>
      <c r="I1564" s="5" t="str">
        <f t="shared" si="74"/>
        <v>Okay</v>
      </c>
    </row>
    <row r="1565" spans="1:9" x14ac:dyDescent="0.25">
      <c r="A1565" s="4">
        <v>36</v>
      </c>
      <c r="B1565" s="4">
        <v>11</v>
      </c>
      <c r="C1565" s="4">
        <v>150000</v>
      </c>
      <c r="D1565" s="4" t="str">
        <f>IF(OR(A1565&lt;$O$3, A1565&gt;$P$3), "Outlier", "Okay")</f>
        <v>Okay</v>
      </c>
      <c r="E1565" s="4" t="str">
        <f>IF(OR(B1565&lt;$O$4, B1565&gt;$P$4), "Outlier", "Okay")</f>
        <v>Okay</v>
      </c>
      <c r="F1565" s="4" t="str">
        <f>IF(OR(C1565&lt;$O$5, C1565&gt;$P$5), "Outlier", "Okay")</f>
        <v>Okay</v>
      </c>
      <c r="G1565" s="5" t="str">
        <f t="shared" si="72"/>
        <v>Okay</v>
      </c>
      <c r="H1565" s="5" t="str">
        <f t="shared" si="73"/>
        <v>Okay</v>
      </c>
      <c r="I1565" s="5" t="str">
        <f t="shared" si="74"/>
        <v>Okay</v>
      </c>
    </row>
    <row r="1566" spans="1:9" x14ac:dyDescent="0.25">
      <c r="A1566" s="4">
        <v>29</v>
      </c>
      <c r="B1566" s="4">
        <v>3</v>
      </c>
      <c r="C1566" s="4">
        <v>65000</v>
      </c>
      <c r="D1566" s="4" t="str">
        <f>IF(OR(A1566&lt;$O$3, A1566&gt;$P$3), "Outlier", "Okay")</f>
        <v>Okay</v>
      </c>
      <c r="E1566" s="4" t="str">
        <f>IF(OR(B1566&lt;$O$4, B1566&gt;$P$4), "Outlier", "Okay")</f>
        <v>Okay</v>
      </c>
      <c r="F1566" s="4" t="str">
        <f>IF(OR(C1566&lt;$O$5, C1566&gt;$P$5), "Outlier", "Okay")</f>
        <v>Okay</v>
      </c>
      <c r="G1566" s="5" t="str">
        <f t="shared" si="72"/>
        <v>Okay</v>
      </c>
      <c r="H1566" s="5" t="str">
        <f t="shared" si="73"/>
        <v>Okay</v>
      </c>
      <c r="I1566" s="5" t="str">
        <f t="shared" si="74"/>
        <v>Okay</v>
      </c>
    </row>
    <row r="1567" spans="1:9" x14ac:dyDescent="0.25">
      <c r="A1567" s="4">
        <v>32</v>
      </c>
      <c r="B1567" s="4">
        <v>9</v>
      </c>
      <c r="C1567" s="4">
        <v>120000</v>
      </c>
      <c r="D1567" s="4" t="str">
        <f>IF(OR(A1567&lt;$O$3, A1567&gt;$P$3), "Outlier", "Okay")</f>
        <v>Okay</v>
      </c>
      <c r="E1567" s="4" t="str">
        <f>IF(OR(B1567&lt;$O$4, B1567&gt;$P$4), "Outlier", "Okay")</f>
        <v>Okay</v>
      </c>
      <c r="F1567" s="4" t="str">
        <f>IF(OR(C1567&lt;$O$5, C1567&gt;$P$5), "Outlier", "Okay")</f>
        <v>Okay</v>
      </c>
      <c r="G1567" s="5" t="str">
        <f t="shared" si="72"/>
        <v>Okay</v>
      </c>
      <c r="H1567" s="5" t="str">
        <f t="shared" si="73"/>
        <v>Okay</v>
      </c>
      <c r="I1567" s="5" t="str">
        <f t="shared" si="74"/>
        <v>Okay</v>
      </c>
    </row>
    <row r="1568" spans="1:9" x14ac:dyDescent="0.25">
      <c r="A1568" s="4">
        <v>26</v>
      </c>
      <c r="B1568" s="4">
        <v>1</v>
      </c>
      <c r="C1568" s="4">
        <v>45000</v>
      </c>
      <c r="D1568" s="4" t="str">
        <f>IF(OR(A1568&lt;$O$3, A1568&gt;$P$3), "Outlier", "Okay")</f>
        <v>Okay</v>
      </c>
      <c r="E1568" s="4" t="str">
        <f>IF(OR(B1568&lt;$O$4, B1568&gt;$P$4), "Outlier", "Okay")</f>
        <v>Okay</v>
      </c>
      <c r="F1568" s="4" t="str">
        <f>IF(OR(C1568&lt;$O$5, C1568&gt;$P$5), "Outlier", "Okay")</f>
        <v>Okay</v>
      </c>
      <c r="G1568" s="5" t="str">
        <f t="shared" si="72"/>
        <v>Okay</v>
      </c>
      <c r="H1568" s="5" t="str">
        <f t="shared" si="73"/>
        <v>Okay</v>
      </c>
      <c r="I1568" s="5" t="str">
        <f t="shared" si="74"/>
        <v>Okay</v>
      </c>
    </row>
    <row r="1569" spans="1:9" x14ac:dyDescent="0.25">
      <c r="A1569" s="4">
        <v>29</v>
      </c>
      <c r="B1569" s="4">
        <v>5</v>
      </c>
      <c r="C1569" s="4">
        <v>80000</v>
      </c>
      <c r="D1569" s="4" t="str">
        <f>IF(OR(A1569&lt;$O$3, A1569&gt;$P$3), "Outlier", "Okay")</f>
        <v>Okay</v>
      </c>
      <c r="E1569" s="4" t="str">
        <f>IF(OR(B1569&lt;$O$4, B1569&gt;$P$4), "Outlier", "Okay")</f>
        <v>Okay</v>
      </c>
      <c r="F1569" s="4" t="str">
        <f>IF(OR(C1569&lt;$O$5, C1569&gt;$P$5), "Outlier", "Okay")</f>
        <v>Okay</v>
      </c>
      <c r="G1569" s="5" t="str">
        <f t="shared" si="72"/>
        <v>Okay</v>
      </c>
      <c r="H1569" s="5" t="str">
        <f t="shared" si="73"/>
        <v>Okay</v>
      </c>
      <c r="I1569" s="5" t="str">
        <f t="shared" si="74"/>
        <v>Okay</v>
      </c>
    </row>
    <row r="1570" spans="1:9" x14ac:dyDescent="0.25">
      <c r="A1570" s="4">
        <v>35</v>
      </c>
      <c r="B1570" s="4">
        <v>11</v>
      </c>
      <c r="C1570" s="4">
        <v>150000</v>
      </c>
      <c r="D1570" s="4" t="str">
        <f>IF(OR(A1570&lt;$O$3, A1570&gt;$P$3), "Outlier", "Okay")</f>
        <v>Okay</v>
      </c>
      <c r="E1570" s="4" t="str">
        <f>IF(OR(B1570&lt;$O$4, B1570&gt;$P$4), "Outlier", "Okay")</f>
        <v>Okay</v>
      </c>
      <c r="F1570" s="4" t="str">
        <f>IF(OR(C1570&lt;$O$5, C1570&gt;$P$5), "Outlier", "Okay")</f>
        <v>Okay</v>
      </c>
      <c r="G1570" s="5" t="str">
        <f t="shared" si="72"/>
        <v>Okay</v>
      </c>
      <c r="H1570" s="5" t="str">
        <f t="shared" si="73"/>
        <v>Okay</v>
      </c>
      <c r="I1570" s="5" t="str">
        <f t="shared" si="74"/>
        <v>Okay</v>
      </c>
    </row>
    <row r="1571" spans="1:9" x14ac:dyDescent="0.25">
      <c r="A1571" s="4">
        <v>34</v>
      </c>
      <c r="B1571" s="4">
        <v>9</v>
      </c>
      <c r="C1571" s="4">
        <v>125000</v>
      </c>
      <c r="D1571" s="4" t="str">
        <f>IF(OR(A1571&lt;$O$3, A1571&gt;$P$3), "Outlier", "Okay")</f>
        <v>Okay</v>
      </c>
      <c r="E1571" s="4" t="str">
        <f>IF(OR(B1571&lt;$O$4, B1571&gt;$P$4), "Outlier", "Okay")</f>
        <v>Okay</v>
      </c>
      <c r="F1571" s="4" t="str">
        <f>IF(OR(C1571&lt;$O$5, C1571&gt;$P$5), "Outlier", "Okay")</f>
        <v>Okay</v>
      </c>
      <c r="G1571" s="5" t="str">
        <f t="shared" si="72"/>
        <v>Okay</v>
      </c>
      <c r="H1571" s="5" t="str">
        <f t="shared" si="73"/>
        <v>Okay</v>
      </c>
      <c r="I1571" s="5" t="str">
        <f t="shared" si="74"/>
        <v>Okay</v>
      </c>
    </row>
    <row r="1572" spans="1:9" x14ac:dyDescent="0.25">
      <c r="A1572" s="4">
        <v>28</v>
      </c>
      <c r="B1572" s="4">
        <v>3</v>
      </c>
      <c r="C1572" s="4">
        <v>70000</v>
      </c>
      <c r="D1572" s="4" t="str">
        <f>IF(OR(A1572&lt;$O$3, A1572&gt;$P$3), "Outlier", "Okay")</f>
        <v>Okay</v>
      </c>
      <c r="E1572" s="4" t="str">
        <f>IF(OR(B1572&lt;$O$4, B1572&gt;$P$4), "Outlier", "Okay")</f>
        <v>Okay</v>
      </c>
      <c r="F1572" s="4" t="str">
        <f>IF(OR(C1572&lt;$O$5, C1572&gt;$P$5), "Outlier", "Okay")</f>
        <v>Okay</v>
      </c>
      <c r="G1572" s="5" t="str">
        <f t="shared" si="72"/>
        <v>Okay</v>
      </c>
      <c r="H1572" s="5" t="str">
        <f t="shared" si="73"/>
        <v>Okay</v>
      </c>
      <c r="I1572" s="5" t="str">
        <f t="shared" si="74"/>
        <v>Okay</v>
      </c>
    </row>
    <row r="1573" spans="1:9" x14ac:dyDescent="0.25">
      <c r="A1573" s="4">
        <v>31</v>
      </c>
      <c r="B1573" s="4">
        <v>7</v>
      </c>
      <c r="C1573" s="4">
        <v>110000</v>
      </c>
      <c r="D1573" s="4" t="str">
        <f>IF(OR(A1573&lt;$O$3, A1573&gt;$P$3), "Outlier", "Okay")</f>
        <v>Okay</v>
      </c>
      <c r="E1573" s="4" t="str">
        <f>IF(OR(B1573&lt;$O$4, B1573&gt;$P$4), "Outlier", "Okay")</f>
        <v>Okay</v>
      </c>
      <c r="F1573" s="4" t="str">
        <f>IF(OR(C1573&lt;$O$5, C1573&gt;$P$5), "Outlier", "Okay")</f>
        <v>Okay</v>
      </c>
      <c r="G1573" s="5" t="str">
        <f t="shared" si="72"/>
        <v>Okay</v>
      </c>
      <c r="H1573" s="5" t="str">
        <f t="shared" si="73"/>
        <v>Okay</v>
      </c>
      <c r="I1573" s="5" t="str">
        <f t="shared" si="74"/>
        <v>Okay</v>
      </c>
    </row>
    <row r="1574" spans="1:9" x14ac:dyDescent="0.25">
      <c r="A1574" s="4">
        <v>37</v>
      </c>
      <c r="B1574" s="4">
        <v>12</v>
      </c>
      <c r="C1574" s="4">
        <v>160000</v>
      </c>
      <c r="D1574" s="4" t="str">
        <f>IF(OR(A1574&lt;$O$3, A1574&gt;$P$3), "Outlier", "Okay")</f>
        <v>Okay</v>
      </c>
      <c r="E1574" s="4" t="str">
        <f>IF(OR(B1574&lt;$O$4, B1574&gt;$P$4), "Outlier", "Okay")</f>
        <v>Okay</v>
      </c>
      <c r="F1574" s="4" t="str">
        <f>IF(OR(C1574&lt;$O$5, C1574&gt;$P$5), "Outlier", "Okay")</f>
        <v>Okay</v>
      </c>
      <c r="G1574" s="5" t="str">
        <f t="shared" si="72"/>
        <v>Okay</v>
      </c>
      <c r="H1574" s="5" t="str">
        <f t="shared" si="73"/>
        <v>Okay</v>
      </c>
      <c r="I1574" s="5" t="str">
        <f t="shared" si="74"/>
        <v>Okay</v>
      </c>
    </row>
    <row r="1575" spans="1:9" x14ac:dyDescent="0.25">
      <c r="A1575" s="4">
        <v>30</v>
      </c>
      <c r="B1575" s="4">
        <v>4</v>
      </c>
      <c r="C1575" s="4">
        <v>75000</v>
      </c>
      <c r="D1575" s="4" t="str">
        <f>IF(OR(A1575&lt;$O$3, A1575&gt;$P$3), "Outlier", "Okay")</f>
        <v>Okay</v>
      </c>
      <c r="E1575" s="4" t="str">
        <f>IF(OR(B1575&lt;$O$4, B1575&gt;$P$4), "Outlier", "Okay")</f>
        <v>Okay</v>
      </c>
      <c r="F1575" s="4" t="str">
        <f>IF(OR(C1575&lt;$O$5, C1575&gt;$P$5), "Outlier", "Okay")</f>
        <v>Okay</v>
      </c>
      <c r="G1575" s="5" t="str">
        <f t="shared" si="72"/>
        <v>Okay</v>
      </c>
      <c r="H1575" s="5" t="str">
        <f t="shared" si="73"/>
        <v>Okay</v>
      </c>
      <c r="I1575" s="5" t="str">
        <f t="shared" si="74"/>
        <v>Okay</v>
      </c>
    </row>
    <row r="1576" spans="1:9" x14ac:dyDescent="0.25">
      <c r="A1576" s="4">
        <v>33</v>
      </c>
      <c r="B1576" s="4">
        <v>8</v>
      </c>
      <c r="C1576" s="4">
        <v>120000</v>
      </c>
      <c r="D1576" s="4" t="str">
        <f>IF(OR(A1576&lt;$O$3, A1576&gt;$P$3), "Outlier", "Okay")</f>
        <v>Okay</v>
      </c>
      <c r="E1576" s="4" t="str">
        <f>IF(OR(B1576&lt;$O$4, B1576&gt;$P$4), "Outlier", "Okay")</f>
        <v>Okay</v>
      </c>
      <c r="F1576" s="4" t="str">
        <f>IF(OR(C1576&lt;$O$5, C1576&gt;$P$5), "Outlier", "Okay")</f>
        <v>Okay</v>
      </c>
      <c r="G1576" s="5" t="str">
        <f t="shared" si="72"/>
        <v>Okay</v>
      </c>
      <c r="H1576" s="5" t="str">
        <f t="shared" si="73"/>
        <v>Okay</v>
      </c>
      <c r="I1576" s="5" t="str">
        <f t="shared" si="74"/>
        <v>Okay</v>
      </c>
    </row>
    <row r="1577" spans="1:9" x14ac:dyDescent="0.25">
      <c r="A1577" s="4">
        <v>27</v>
      </c>
      <c r="B1577" s="4">
        <v>2</v>
      </c>
      <c r="C1577" s="4">
        <v>50000</v>
      </c>
      <c r="D1577" s="4" t="str">
        <f>IF(OR(A1577&lt;$O$3, A1577&gt;$P$3), "Outlier", "Okay")</f>
        <v>Okay</v>
      </c>
      <c r="E1577" s="4" t="str">
        <f>IF(OR(B1577&lt;$O$4, B1577&gt;$P$4), "Outlier", "Okay")</f>
        <v>Okay</v>
      </c>
      <c r="F1577" s="4" t="str">
        <f>IF(OR(C1577&lt;$O$5, C1577&gt;$P$5), "Outlier", "Okay")</f>
        <v>Okay</v>
      </c>
      <c r="G1577" s="5" t="str">
        <f t="shared" si="72"/>
        <v>Okay</v>
      </c>
      <c r="H1577" s="5" t="str">
        <f t="shared" si="73"/>
        <v>Okay</v>
      </c>
      <c r="I1577" s="5" t="str">
        <f t="shared" si="74"/>
        <v>Okay</v>
      </c>
    </row>
    <row r="1578" spans="1:9" x14ac:dyDescent="0.25">
      <c r="A1578" s="4">
        <v>30</v>
      </c>
      <c r="B1578" s="4">
        <v>5</v>
      </c>
      <c r="C1578" s="4">
        <v>85000</v>
      </c>
      <c r="D1578" s="4" t="str">
        <f>IF(OR(A1578&lt;$O$3, A1578&gt;$P$3), "Outlier", "Okay")</f>
        <v>Okay</v>
      </c>
      <c r="E1578" s="4" t="str">
        <f>IF(OR(B1578&lt;$O$4, B1578&gt;$P$4), "Outlier", "Okay")</f>
        <v>Okay</v>
      </c>
      <c r="F1578" s="4" t="str">
        <f>IF(OR(C1578&lt;$O$5, C1578&gt;$P$5), "Outlier", "Okay")</f>
        <v>Okay</v>
      </c>
      <c r="G1578" s="5" t="str">
        <f t="shared" si="72"/>
        <v>Okay</v>
      </c>
      <c r="H1578" s="5" t="str">
        <f t="shared" si="73"/>
        <v>Okay</v>
      </c>
      <c r="I1578" s="5" t="str">
        <f t="shared" si="74"/>
        <v>Okay</v>
      </c>
    </row>
    <row r="1579" spans="1:9" x14ac:dyDescent="0.25">
      <c r="A1579" s="4">
        <v>36</v>
      </c>
      <c r="B1579" s="4">
        <v>11</v>
      </c>
      <c r="C1579" s="4">
        <v>155000</v>
      </c>
      <c r="D1579" s="4" t="str">
        <f>IF(OR(A1579&lt;$O$3, A1579&gt;$P$3), "Outlier", "Okay")</f>
        <v>Okay</v>
      </c>
      <c r="E1579" s="4" t="str">
        <f>IF(OR(B1579&lt;$O$4, B1579&gt;$P$4), "Outlier", "Okay")</f>
        <v>Okay</v>
      </c>
      <c r="F1579" s="4" t="str">
        <f>IF(OR(C1579&lt;$O$5, C1579&gt;$P$5), "Outlier", "Okay")</f>
        <v>Okay</v>
      </c>
      <c r="G1579" s="5" t="str">
        <f t="shared" si="72"/>
        <v>Okay</v>
      </c>
      <c r="H1579" s="5" t="str">
        <f t="shared" si="73"/>
        <v>Okay</v>
      </c>
      <c r="I1579" s="5" t="str">
        <f t="shared" si="74"/>
        <v>Okay</v>
      </c>
    </row>
    <row r="1580" spans="1:9" x14ac:dyDescent="0.25">
      <c r="A1580" s="4">
        <v>28</v>
      </c>
      <c r="B1580" s="4">
        <v>3</v>
      </c>
      <c r="C1580" s="4">
        <v>70000</v>
      </c>
      <c r="D1580" s="4" t="str">
        <f>IF(OR(A1580&lt;$O$3, A1580&gt;$P$3), "Outlier", "Okay")</f>
        <v>Okay</v>
      </c>
      <c r="E1580" s="4" t="str">
        <f>IF(OR(B1580&lt;$O$4, B1580&gt;$P$4), "Outlier", "Okay")</f>
        <v>Okay</v>
      </c>
      <c r="F1580" s="4" t="str">
        <f>IF(OR(C1580&lt;$O$5, C1580&gt;$P$5), "Outlier", "Okay")</f>
        <v>Okay</v>
      </c>
      <c r="G1580" s="5" t="str">
        <f t="shared" si="72"/>
        <v>Okay</v>
      </c>
      <c r="H1580" s="5" t="str">
        <f t="shared" si="73"/>
        <v>Okay</v>
      </c>
      <c r="I1580" s="5" t="str">
        <f t="shared" si="74"/>
        <v>Okay</v>
      </c>
    </row>
    <row r="1581" spans="1:9" x14ac:dyDescent="0.25">
      <c r="A1581" s="4">
        <v>32</v>
      </c>
      <c r="B1581" s="4">
        <v>8</v>
      </c>
      <c r="C1581" s="4">
        <v>115000</v>
      </c>
      <c r="D1581" s="4" t="str">
        <f>IF(OR(A1581&lt;$O$3, A1581&gt;$P$3), "Outlier", "Okay")</f>
        <v>Okay</v>
      </c>
      <c r="E1581" s="4" t="str">
        <f>IF(OR(B1581&lt;$O$4, B1581&gt;$P$4), "Outlier", "Okay")</f>
        <v>Okay</v>
      </c>
      <c r="F1581" s="4" t="str">
        <f>IF(OR(C1581&lt;$O$5, C1581&gt;$P$5), "Outlier", "Okay")</f>
        <v>Okay</v>
      </c>
      <c r="G1581" s="5" t="str">
        <f t="shared" si="72"/>
        <v>Okay</v>
      </c>
      <c r="H1581" s="5" t="str">
        <f t="shared" si="73"/>
        <v>Okay</v>
      </c>
      <c r="I1581" s="5" t="str">
        <f t="shared" si="74"/>
        <v>Okay</v>
      </c>
    </row>
    <row r="1582" spans="1:9" x14ac:dyDescent="0.25">
      <c r="A1582" s="4">
        <v>29</v>
      </c>
      <c r="B1582" s="4">
        <v>5</v>
      </c>
      <c r="C1582" s="4">
        <v>95000</v>
      </c>
      <c r="D1582" s="4" t="str">
        <f>IF(OR(A1582&lt;$O$3, A1582&gt;$P$3), "Outlier", "Okay")</f>
        <v>Okay</v>
      </c>
      <c r="E1582" s="4" t="str">
        <f>IF(OR(B1582&lt;$O$4, B1582&gt;$P$4), "Outlier", "Okay")</f>
        <v>Okay</v>
      </c>
      <c r="F1582" s="4" t="str">
        <f>IF(OR(C1582&lt;$O$5, C1582&gt;$P$5), "Outlier", "Okay")</f>
        <v>Okay</v>
      </c>
      <c r="G1582" s="5" t="str">
        <f t="shared" si="72"/>
        <v>Okay</v>
      </c>
      <c r="H1582" s="5" t="str">
        <f t="shared" si="73"/>
        <v>Okay</v>
      </c>
      <c r="I1582" s="5" t="str">
        <f t="shared" si="74"/>
        <v>Okay</v>
      </c>
    </row>
    <row r="1583" spans="1:9" x14ac:dyDescent="0.25">
      <c r="A1583" s="4">
        <v>25</v>
      </c>
      <c r="B1583" s="4">
        <v>0</v>
      </c>
      <c r="C1583" s="4">
        <v>40000</v>
      </c>
      <c r="D1583" s="4" t="str">
        <f>IF(OR(A1583&lt;$O$3, A1583&gt;$P$3), "Outlier", "Okay")</f>
        <v>Okay</v>
      </c>
      <c r="E1583" s="4" t="str">
        <f>IF(OR(B1583&lt;$O$4, B1583&gt;$P$4), "Outlier", "Okay")</f>
        <v>Okay</v>
      </c>
      <c r="F1583" s="4" t="str">
        <f>IF(OR(C1583&lt;$O$5, C1583&gt;$P$5), "Outlier", "Okay")</f>
        <v>Okay</v>
      </c>
      <c r="G1583" s="5" t="str">
        <f t="shared" si="72"/>
        <v>Okay</v>
      </c>
      <c r="H1583" s="5" t="str">
        <f t="shared" si="73"/>
        <v>Okay</v>
      </c>
      <c r="I1583" s="5" t="str">
        <f t="shared" si="74"/>
        <v>Okay</v>
      </c>
    </row>
    <row r="1584" spans="1:9" x14ac:dyDescent="0.25">
      <c r="A1584" s="4">
        <v>31</v>
      </c>
      <c r="B1584" s="4">
        <v>6</v>
      </c>
      <c r="C1584" s="4">
        <v>115000</v>
      </c>
      <c r="D1584" s="4" t="str">
        <f>IF(OR(A1584&lt;$O$3, A1584&gt;$P$3), "Outlier", "Okay")</f>
        <v>Okay</v>
      </c>
      <c r="E1584" s="4" t="str">
        <f>IF(OR(B1584&lt;$O$4, B1584&gt;$P$4), "Outlier", "Okay")</f>
        <v>Okay</v>
      </c>
      <c r="F1584" s="4" t="str">
        <f>IF(OR(C1584&lt;$O$5, C1584&gt;$P$5), "Outlier", "Okay")</f>
        <v>Okay</v>
      </c>
      <c r="G1584" s="5" t="str">
        <f t="shared" si="72"/>
        <v>Okay</v>
      </c>
      <c r="H1584" s="5" t="str">
        <f t="shared" si="73"/>
        <v>Okay</v>
      </c>
      <c r="I1584" s="5" t="str">
        <f t="shared" si="74"/>
        <v>Okay</v>
      </c>
    </row>
    <row r="1585" spans="1:9" x14ac:dyDescent="0.25">
      <c r="A1585" s="4">
        <v>35</v>
      </c>
      <c r="B1585" s="4">
        <v>12</v>
      </c>
      <c r="C1585" s="4">
        <v>175000</v>
      </c>
      <c r="D1585" s="4" t="str">
        <f>IF(OR(A1585&lt;$O$3, A1585&gt;$P$3), "Outlier", "Okay")</f>
        <v>Okay</v>
      </c>
      <c r="E1585" s="4" t="str">
        <f>IF(OR(B1585&lt;$O$4, B1585&gt;$P$4), "Outlier", "Okay")</f>
        <v>Okay</v>
      </c>
      <c r="F1585" s="4" t="str">
        <f>IF(OR(C1585&lt;$O$5, C1585&gt;$P$5), "Outlier", "Okay")</f>
        <v>Okay</v>
      </c>
      <c r="G1585" s="5" t="str">
        <f t="shared" si="72"/>
        <v>Okay</v>
      </c>
      <c r="H1585" s="5" t="str">
        <f t="shared" si="73"/>
        <v>Okay</v>
      </c>
      <c r="I1585" s="5" t="str">
        <f t="shared" si="74"/>
        <v>Okay</v>
      </c>
    </row>
    <row r="1586" spans="1:9" x14ac:dyDescent="0.25">
      <c r="A1586" s="4">
        <v>33</v>
      </c>
      <c r="B1586" s="4">
        <v>9</v>
      </c>
      <c r="C1586" s="4">
        <v>135000</v>
      </c>
      <c r="D1586" s="4" t="str">
        <f>IF(OR(A1586&lt;$O$3, A1586&gt;$P$3), "Outlier", "Okay")</f>
        <v>Okay</v>
      </c>
      <c r="E1586" s="4" t="str">
        <f>IF(OR(B1586&lt;$O$4, B1586&gt;$P$4), "Outlier", "Okay")</f>
        <v>Okay</v>
      </c>
      <c r="F1586" s="4" t="str">
        <f>IF(OR(C1586&lt;$O$5, C1586&gt;$P$5), "Outlier", "Okay")</f>
        <v>Okay</v>
      </c>
      <c r="G1586" s="5" t="str">
        <f t="shared" si="72"/>
        <v>Okay</v>
      </c>
      <c r="H1586" s="5" t="str">
        <f t="shared" si="73"/>
        <v>Okay</v>
      </c>
      <c r="I1586" s="5" t="str">
        <f t="shared" si="74"/>
        <v>Okay</v>
      </c>
    </row>
    <row r="1587" spans="1:9" x14ac:dyDescent="0.25">
      <c r="A1587" s="4">
        <v>29</v>
      </c>
      <c r="B1587" s="4">
        <v>4</v>
      </c>
      <c r="C1587" s="4">
        <v>75000</v>
      </c>
      <c r="D1587" s="4" t="str">
        <f>IF(OR(A1587&lt;$O$3, A1587&gt;$P$3), "Outlier", "Okay")</f>
        <v>Okay</v>
      </c>
      <c r="E1587" s="4" t="str">
        <f>IF(OR(B1587&lt;$O$4, B1587&gt;$P$4), "Outlier", "Okay")</f>
        <v>Okay</v>
      </c>
      <c r="F1587" s="4" t="str">
        <f>IF(OR(C1587&lt;$O$5, C1587&gt;$P$5), "Outlier", "Okay")</f>
        <v>Okay</v>
      </c>
      <c r="G1587" s="5" t="str">
        <f t="shared" si="72"/>
        <v>Okay</v>
      </c>
      <c r="H1587" s="5" t="str">
        <f t="shared" si="73"/>
        <v>Okay</v>
      </c>
      <c r="I1587" s="5" t="str">
        <f t="shared" si="74"/>
        <v>Okay</v>
      </c>
    </row>
    <row r="1588" spans="1:9" x14ac:dyDescent="0.25">
      <c r="A1588" s="4">
        <v>36</v>
      </c>
      <c r="B1588" s="4">
        <v>13</v>
      </c>
      <c r="C1588" s="4">
        <v>185000</v>
      </c>
      <c r="D1588" s="4" t="str">
        <f>IF(OR(A1588&lt;$O$3, A1588&gt;$P$3), "Outlier", "Okay")</f>
        <v>Okay</v>
      </c>
      <c r="E1588" s="4" t="str">
        <f>IF(OR(B1588&lt;$O$4, B1588&gt;$P$4), "Outlier", "Okay")</f>
        <v>Okay</v>
      </c>
      <c r="F1588" s="4" t="str">
        <f>IF(OR(C1588&lt;$O$5, C1588&gt;$P$5), "Outlier", "Okay")</f>
        <v>Okay</v>
      </c>
      <c r="G1588" s="5" t="str">
        <f t="shared" si="72"/>
        <v>Okay</v>
      </c>
      <c r="H1588" s="5" t="str">
        <f t="shared" si="73"/>
        <v>Okay</v>
      </c>
      <c r="I1588" s="5" t="str">
        <f t="shared" si="74"/>
        <v>Okay</v>
      </c>
    </row>
    <row r="1589" spans="1:9" x14ac:dyDescent="0.25">
      <c r="A1589" s="4">
        <v>40</v>
      </c>
      <c r="B1589" s="4">
        <v>15</v>
      </c>
      <c r="C1589" s="4">
        <v>210000</v>
      </c>
      <c r="D1589" s="4" t="str">
        <f>IF(OR(A1589&lt;$O$3, A1589&gt;$P$3), "Outlier", "Okay")</f>
        <v>Okay</v>
      </c>
      <c r="E1589" s="4" t="str">
        <f>IF(OR(B1589&lt;$O$4, B1589&gt;$P$4), "Outlier", "Okay")</f>
        <v>Okay</v>
      </c>
      <c r="F1589" s="4" t="str">
        <f>IF(OR(C1589&lt;$O$5, C1589&gt;$P$5), "Outlier", "Okay")</f>
        <v>Okay</v>
      </c>
      <c r="G1589" s="5" t="str">
        <f t="shared" si="72"/>
        <v>Okay</v>
      </c>
      <c r="H1589" s="5" t="str">
        <f t="shared" si="73"/>
        <v>Okay</v>
      </c>
      <c r="I1589" s="5" t="str">
        <f t="shared" si="74"/>
        <v>Okay</v>
      </c>
    </row>
    <row r="1590" spans="1:9" x14ac:dyDescent="0.25">
      <c r="A1590" s="4">
        <v>27</v>
      </c>
      <c r="B1590" s="4">
        <v>1</v>
      </c>
      <c r="C1590" s="4">
        <v>45000</v>
      </c>
      <c r="D1590" s="4" t="str">
        <f>IF(OR(A1590&lt;$O$3, A1590&gt;$P$3), "Outlier", "Okay")</f>
        <v>Okay</v>
      </c>
      <c r="E1590" s="4" t="str">
        <f>IF(OR(B1590&lt;$O$4, B1590&gt;$P$4), "Outlier", "Okay")</f>
        <v>Okay</v>
      </c>
      <c r="F1590" s="4" t="str">
        <f>IF(OR(C1590&lt;$O$5, C1590&gt;$P$5), "Outlier", "Okay")</f>
        <v>Okay</v>
      </c>
      <c r="G1590" s="5" t="str">
        <f t="shared" si="72"/>
        <v>Okay</v>
      </c>
      <c r="H1590" s="5" t="str">
        <f t="shared" si="73"/>
        <v>Okay</v>
      </c>
      <c r="I1590" s="5" t="str">
        <f t="shared" si="74"/>
        <v>Okay</v>
      </c>
    </row>
    <row r="1591" spans="1:9" x14ac:dyDescent="0.25">
      <c r="A1591" s="4">
        <v>32</v>
      </c>
      <c r="B1591" s="4">
        <v>9</v>
      </c>
      <c r="C1591" s="4">
        <v>145000</v>
      </c>
      <c r="D1591" s="4" t="str">
        <f>IF(OR(A1591&lt;$O$3, A1591&gt;$P$3), "Outlier", "Okay")</f>
        <v>Okay</v>
      </c>
      <c r="E1591" s="4" t="str">
        <f>IF(OR(B1591&lt;$O$4, B1591&gt;$P$4), "Outlier", "Okay")</f>
        <v>Okay</v>
      </c>
      <c r="F1591" s="4" t="str">
        <f>IF(OR(C1591&lt;$O$5, C1591&gt;$P$5), "Outlier", "Okay")</f>
        <v>Okay</v>
      </c>
      <c r="G1591" s="5" t="str">
        <f t="shared" si="72"/>
        <v>Okay</v>
      </c>
      <c r="H1591" s="5" t="str">
        <f t="shared" si="73"/>
        <v>Okay</v>
      </c>
      <c r="I1591" s="5" t="str">
        <f t="shared" si="74"/>
        <v>Okay</v>
      </c>
    </row>
    <row r="1592" spans="1:9" x14ac:dyDescent="0.25">
      <c r="A1592" s="4">
        <v>28</v>
      </c>
      <c r="B1592" s="4">
        <v>3</v>
      </c>
      <c r="C1592" s="4">
        <v>70000</v>
      </c>
      <c r="D1592" s="4" t="str">
        <f>IF(OR(A1592&lt;$O$3, A1592&gt;$P$3), "Outlier", "Okay")</f>
        <v>Okay</v>
      </c>
      <c r="E1592" s="4" t="str">
        <f>IF(OR(B1592&lt;$O$4, B1592&gt;$P$4), "Outlier", "Okay")</f>
        <v>Okay</v>
      </c>
      <c r="F1592" s="4" t="str">
        <f>IF(OR(C1592&lt;$O$5, C1592&gt;$P$5), "Outlier", "Okay")</f>
        <v>Okay</v>
      </c>
      <c r="G1592" s="5" t="str">
        <f t="shared" si="72"/>
        <v>Okay</v>
      </c>
      <c r="H1592" s="5" t="str">
        <f t="shared" si="73"/>
        <v>Okay</v>
      </c>
      <c r="I1592" s="5" t="str">
        <f t="shared" si="74"/>
        <v>Okay</v>
      </c>
    </row>
    <row r="1593" spans="1:9" x14ac:dyDescent="0.25">
      <c r="A1593" s="4">
        <v>32</v>
      </c>
      <c r="B1593" s="4">
        <v>7</v>
      </c>
      <c r="C1593" s="4">
        <v>120000</v>
      </c>
      <c r="D1593" s="4" t="str">
        <f>IF(OR(A1593&lt;$O$3, A1593&gt;$P$3), "Outlier", "Okay")</f>
        <v>Okay</v>
      </c>
      <c r="E1593" s="4" t="str">
        <f>IF(OR(B1593&lt;$O$4, B1593&gt;$P$4), "Outlier", "Okay")</f>
        <v>Okay</v>
      </c>
      <c r="F1593" s="4" t="str">
        <f>IF(OR(C1593&lt;$O$5, C1593&gt;$P$5), "Outlier", "Okay")</f>
        <v>Okay</v>
      </c>
      <c r="G1593" s="5" t="str">
        <f t="shared" si="72"/>
        <v>Okay</v>
      </c>
      <c r="H1593" s="5" t="str">
        <f t="shared" si="73"/>
        <v>Okay</v>
      </c>
      <c r="I1593" s="5" t="str">
        <f t="shared" si="74"/>
        <v>Okay</v>
      </c>
    </row>
    <row r="1594" spans="1:9" x14ac:dyDescent="0.25">
      <c r="A1594" s="4">
        <v>38</v>
      </c>
      <c r="B1594" s="4">
        <v>14</v>
      </c>
      <c r="C1594" s="4">
        <v>195000</v>
      </c>
      <c r="D1594" s="4" t="str">
        <f>IF(OR(A1594&lt;$O$3, A1594&gt;$P$3), "Outlier", "Okay")</f>
        <v>Okay</v>
      </c>
      <c r="E1594" s="4" t="str">
        <f>IF(OR(B1594&lt;$O$4, B1594&gt;$P$4), "Outlier", "Okay")</f>
        <v>Okay</v>
      </c>
      <c r="F1594" s="4" t="str">
        <f>IF(OR(C1594&lt;$O$5, C1594&gt;$P$5), "Outlier", "Okay")</f>
        <v>Okay</v>
      </c>
      <c r="G1594" s="5" t="str">
        <f t="shared" si="72"/>
        <v>Okay</v>
      </c>
      <c r="H1594" s="5" t="str">
        <f t="shared" si="73"/>
        <v>Okay</v>
      </c>
      <c r="I1594" s="5" t="str">
        <f t="shared" si="74"/>
        <v>Okay</v>
      </c>
    </row>
    <row r="1595" spans="1:9" x14ac:dyDescent="0.25">
      <c r="A1595" s="4">
        <v>40</v>
      </c>
      <c r="B1595" s="4">
        <v>16</v>
      </c>
      <c r="C1595" s="4">
        <v>215000</v>
      </c>
      <c r="D1595" s="4" t="str">
        <f>IF(OR(A1595&lt;$O$3, A1595&gt;$P$3), "Outlier", "Okay")</f>
        <v>Okay</v>
      </c>
      <c r="E1595" s="4" t="str">
        <f>IF(OR(B1595&lt;$O$4, B1595&gt;$P$4), "Outlier", "Okay")</f>
        <v>Okay</v>
      </c>
      <c r="F1595" s="4" t="str">
        <f>IF(OR(C1595&lt;$O$5, C1595&gt;$P$5), "Outlier", "Okay")</f>
        <v>Okay</v>
      </c>
      <c r="G1595" s="5" t="str">
        <f t="shared" si="72"/>
        <v>Okay</v>
      </c>
      <c r="H1595" s="5" t="str">
        <f t="shared" si="73"/>
        <v>Okay</v>
      </c>
      <c r="I1595" s="5" t="str">
        <f t="shared" si="74"/>
        <v>Okay</v>
      </c>
    </row>
    <row r="1596" spans="1:9" x14ac:dyDescent="0.25">
      <c r="A1596" s="4">
        <v>27</v>
      </c>
      <c r="B1596" s="4">
        <v>2</v>
      </c>
      <c r="C1596" s="4">
        <v>55000</v>
      </c>
      <c r="D1596" s="4" t="str">
        <f>IF(OR(A1596&lt;$O$3, A1596&gt;$P$3), "Outlier", "Okay")</f>
        <v>Okay</v>
      </c>
      <c r="E1596" s="4" t="str">
        <f>IF(OR(B1596&lt;$O$4, B1596&gt;$P$4), "Outlier", "Okay")</f>
        <v>Okay</v>
      </c>
      <c r="F1596" s="4" t="str">
        <f>IF(OR(C1596&lt;$O$5, C1596&gt;$P$5), "Outlier", "Okay")</f>
        <v>Okay</v>
      </c>
      <c r="G1596" s="5" t="str">
        <f t="shared" si="72"/>
        <v>Okay</v>
      </c>
      <c r="H1596" s="5" t="str">
        <f t="shared" si="73"/>
        <v>Okay</v>
      </c>
      <c r="I1596" s="5" t="str">
        <f t="shared" si="74"/>
        <v>Okay</v>
      </c>
    </row>
    <row r="1597" spans="1:9" x14ac:dyDescent="0.25">
      <c r="A1597" s="4">
        <v>36</v>
      </c>
      <c r="B1597" s="4">
        <v>13</v>
      </c>
      <c r="C1597" s="4">
        <v>185000</v>
      </c>
      <c r="D1597" s="4" t="str">
        <f>IF(OR(A1597&lt;$O$3, A1597&gt;$P$3), "Outlier", "Okay")</f>
        <v>Okay</v>
      </c>
      <c r="E1597" s="4" t="str">
        <f>IF(OR(B1597&lt;$O$4, B1597&gt;$P$4), "Outlier", "Okay")</f>
        <v>Okay</v>
      </c>
      <c r="F1597" s="4" t="str">
        <f>IF(OR(C1597&lt;$O$5, C1597&gt;$P$5), "Outlier", "Okay")</f>
        <v>Okay</v>
      </c>
      <c r="G1597" s="5" t="str">
        <f t="shared" si="72"/>
        <v>Okay</v>
      </c>
      <c r="H1597" s="5" t="str">
        <f t="shared" si="73"/>
        <v>Okay</v>
      </c>
      <c r="I1597" s="5" t="str">
        <f t="shared" si="74"/>
        <v>Okay</v>
      </c>
    </row>
    <row r="1598" spans="1:9" x14ac:dyDescent="0.25">
      <c r="A1598" s="4">
        <v>30</v>
      </c>
      <c r="B1598" s="4">
        <v>5</v>
      </c>
      <c r="C1598" s="4">
        <v>95000</v>
      </c>
      <c r="D1598" s="4" t="str">
        <f>IF(OR(A1598&lt;$O$3, A1598&gt;$P$3), "Outlier", "Okay")</f>
        <v>Okay</v>
      </c>
      <c r="E1598" s="4" t="str">
        <f>IF(OR(B1598&lt;$O$4, B1598&gt;$P$4), "Outlier", "Okay")</f>
        <v>Okay</v>
      </c>
      <c r="F1598" s="4" t="str">
        <f>IF(OR(C1598&lt;$O$5, C1598&gt;$P$5), "Outlier", "Okay")</f>
        <v>Okay</v>
      </c>
      <c r="G1598" s="5" t="str">
        <f t="shared" si="72"/>
        <v>Okay</v>
      </c>
      <c r="H1598" s="5" t="str">
        <f t="shared" si="73"/>
        <v>Okay</v>
      </c>
      <c r="I1598" s="5" t="str">
        <f t="shared" si="74"/>
        <v>Okay</v>
      </c>
    </row>
    <row r="1599" spans="1:9" x14ac:dyDescent="0.25">
      <c r="A1599" s="4">
        <v>34</v>
      </c>
      <c r="B1599" s="4">
        <v>12</v>
      </c>
      <c r="C1599" s="4">
        <v>170000</v>
      </c>
      <c r="D1599" s="4" t="str">
        <f>IF(OR(A1599&lt;$O$3, A1599&gt;$P$3), "Outlier", "Okay")</f>
        <v>Okay</v>
      </c>
      <c r="E1599" s="4" t="str">
        <f>IF(OR(B1599&lt;$O$4, B1599&gt;$P$4), "Outlier", "Okay")</f>
        <v>Okay</v>
      </c>
      <c r="F1599" s="4" t="str">
        <f>IF(OR(C1599&lt;$O$5, C1599&gt;$P$5), "Outlier", "Okay")</f>
        <v>Okay</v>
      </c>
      <c r="G1599" s="5" t="str">
        <f t="shared" si="72"/>
        <v>Okay</v>
      </c>
      <c r="H1599" s="5" t="str">
        <f t="shared" si="73"/>
        <v>Okay</v>
      </c>
      <c r="I1599" s="5" t="str">
        <f t="shared" si="74"/>
        <v>Okay</v>
      </c>
    </row>
    <row r="1600" spans="1:9" x14ac:dyDescent="0.25">
      <c r="A1600" s="4">
        <v>28</v>
      </c>
      <c r="B1600" s="4">
        <v>3</v>
      </c>
      <c r="C1600" s="4">
        <v>65000</v>
      </c>
      <c r="D1600" s="4" t="str">
        <f>IF(OR(A1600&lt;$O$3, A1600&gt;$P$3), "Outlier", "Okay")</f>
        <v>Okay</v>
      </c>
      <c r="E1600" s="4" t="str">
        <f>IF(OR(B1600&lt;$O$4, B1600&gt;$P$4), "Outlier", "Okay")</f>
        <v>Okay</v>
      </c>
      <c r="F1600" s="4" t="str">
        <f>IF(OR(C1600&lt;$O$5, C1600&gt;$P$5), "Outlier", "Okay")</f>
        <v>Okay</v>
      </c>
      <c r="G1600" s="5" t="str">
        <f t="shared" si="72"/>
        <v>Okay</v>
      </c>
      <c r="H1600" s="5" t="str">
        <f t="shared" si="73"/>
        <v>Okay</v>
      </c>
      <c r="I1600" s="5" t="str">
        <f t="shared" si="74"/>
        <v>Okay</v>
      </c>
    </row>
    <row r="1601" spans="1:9" x14ac:dyDescent="0.25">
      <c r="A1601" s="4">
        <v>26</v>
      </c>
      <c r="B1601" s="4">
        <v>2</v>
      </c>
      <c r="C1601" s="4">
        <v>75000</v>
      </c>
      <c r="D1601" s="4" t="str">
        <f>IF(OR(A1601&lt;$O$3, A1601&gt;$P$3), "Outlier", "Okay")</f>
        <v>Okay</v>
      </c>
      <c r="E1601" s="4" t="str">
        <f>IF(OR(B1601&lt;$O$4, B1601&gt;$P$4), "Outlier", "Okay")</f>
        <v>Okay</v>
      </c>
      <c r="F1601" s="4" t="str">
        <f>IF(OR(C1601&lt;$O$5, C1601&gt;$P$5), "Outlier", "Okay")</f>
        <v>Okay</v>
      </c>
      <c r="G1601" s="5" t="str">
        <f t="shared" si="72"/>
        <v>Okay</v>
      </c>
      <c r="H1601" s="5" t="str">
        <f t="shared" si="73"/>
        <v>Okay</v>
      </c>
      <c r="I1601" s="5" t="str">
        <f t="shared" si="74"/>
        <v>Okay</v>
      </c>
    </row>
    <row r="1602" spans="1:9" x14ac:dyDescent="0.25">
      <c r="A1602" s="4">
        <v>39</v>
      </c>
      <c r="B1602" s="4">
        <v>14</v>
      </c>
      <c r="C1602" s="4">
        <v>185000</v>
      </c>
      <c r="D1602" s="4" t="str">
        <f>IF(OR(A1602&lt;$O$3, A1602&gt;$P$3), "Outlier", "Okay")</f>
        <v>Okay</v>
      </c>
      <c r="E1602" s="4" t="str">
        <f>IF(OR(B1602&lt;$O$4, B1602&gt;$P$4), "Outlier", "Okay")</f>
        <v>Okay</v>
      </c>
      <c r="F1602" s="4" t="str">
        <f>IF(OR(C1602&lt;$O$5, C1602&gt;$P$5), "Outlier", "Okay")</f>
        <v>Okay</v>
      </c>
      <c r="G1602" s="5" t="str">
        <f t="shared" ref="G1602:G1665" si="75">IF(B1602&gt;A1602, "Inconsistent", "Okay")</f>
        <v>Okay</v>
      </c>
      <c r="H1602" s="5" t="str">
        <f t="shared" ref="H1602:H1665" si="76">IF(A1602&lt;18, "Inconsistent", "Okay")</f>
        <v>Okay</v>
      </c>
      <c r="I1602" s="5" t="str">
        <f t="shared" ref="I1602:I1665" si="77">IF(B1602&lt;0,"Inconsistent", "Okay")</f>
        <v>Okay</v>
      </c>
    </row>
    <row r="1603" spans="1:9" x14ac:dyDescent="0.25">
      <c r="A1603" s="4">
        <v>32</v>
      </c>
      <c r="B1603" s="4">
        <v>7</v>
      </c>
      <c r="C1603" s="4">
        <v>120000</v>
      </c>
      <c r="D1603" s="4" t="str">
        <f>IF(OR(A1603&lt;$O$3, A1603&gt;$P$3), "Outlier", "Okay")</f>
        <v>Okay</v>
      </c>
      <c r="E1603" s="4" t="str">
        <f>IF(OR(B1603&lt;$O$4, B1603&gt;$P$4), "Outlier", "Okay")</f>
        <v>Okay</v>
      </c>
      <c r="F1603" s="4" t="str">
        <f>IF(OR(C1603&lt;$O$5, C1603&gt;$P$5), "Outlier", "Okay")</f>
        <v>Okay</v>
      </c>
      <c r="G1603" s="5" t="str">
        <f t="shared" si="75"/>
        <v>Okay</v>
      </c>
      <c r="H1603" s="5" t="str">
        <f t="shared" si="76"/>
        <v>Okay</v>
      </c>
      <c r="I1603" s="5" t="str">
        <f t="shared" si="77"/>
        <v>Okay</v>
      </c>
    </row>
    <row r="1604" spans="1:9" x14ac:dyDescent="0.25">
      <c r="A1604" s="4">
        <v>28</v>
      </c>
      <c r="B1604" s="4">
        <v>3</v>
      </c>
      <c r="C1604" s="4">
        <v>60000</v>
      </c>
      <c r="D1604" s="4" t="str">
        <f>IF(OR(A1604&lt;$O$3, A1604&gt;$P$3), "Outlier", "Okay")</f>
        <v>Okay</v>
      </c>
      <c r="E1604" s="4" t="str">
        <f>IF(OR(B1604&lt;$O$4, B1604&gt;$P$4), "Outlier", "Okay")</f>
        <v>Okay</v>
      </c>
      <c r="F1604" s="4" t="str">
        <f>IF(OR(C1604&lt;$O$5, C1604&gt;$P$5), "Outlier", "Okay")</f>
        <v>Okay</v>
      </c>
      <c r="G1604" s="5" t="str">
        <f t="shared" si="75"/>
        <v>Okay</v>
      </c>
      <c r="H1604" s="5" t="str">
        <f t="shared" si="76"/>
        <v>Okay</v>
      </c>
      <c r="I1604" s="5" t="str">
        <f t="shared" si="77"/>
        <v>Okay</v>
      </c>
    </row>
    <row r="1605" spans="1:9" x14ac:dyDescent="0.25">
      <c r="A1605" s="4">
        <v>35</v>
      </c>
      <c r="B1605" s="4">
        <v>10</v>
      </c>
      <c r="C1605" s="4">
        <v>145000</v>
      </c>
      <c r="D1605" s="4" t="str">
        <f>IF(OR(A1605&lt;$O$3, A1605&gt;$P$3), "Outlier", "Okay")</f>
        <v>Okay</v>
      </c>
      <c r="E1605" s="4" t="str">
        <f>IF(OR(B1605&lt;$O$4, B1605&gt;$P$4), "Outlier", "Okay")</f>
        <v>Okay</v>
      </c>
      <c r="F1605" s="4" t="str">
        <f>IF(OR(C1605&lt;$O$5, C1605&gt;$P$5), "Outlier", "Okay")</f>
        <v>Okay</v>
      </c>
      <c r="G1605" s="5" t="str">
        <f t="shared" si="75"/>
        <v>Okay</v>
      </c>
      <c r="H1605" s="5" t="str">
        <f t="shared" si="76"/>
        <v>Okay</v>
      </c>
      <c r="I1605" s="5" t="str">
        <f t="shared" si="77"/>
        <v>Okay</v>
      </c>
    </row>
    <row r="1606" spans="1:9" x14ac:dyDescent="0.25">
      <c r="A1606" s="4">
        <v>33</v>
      </c>
      <c r="B1606" s="4">
        <v>8</v>
      </c>
      <c r="C1606" s="4">
        <v>135000</v>
      </c>
      <c r="D1606" s="4" t="str">
        <f>IF(OR(A1606&lt;$O$3, A1606&gt;$P$3), "Outlier", "Okay")</f>
        <v>Okay</v>
      </c>
      <c r="E1606" s="4" t="str">
        <f>IF(OR(B1606&lt;$O$4, B1606&gt;$P$4), "Outlier", "Okay")</f>
        <v>Okay</v>
      </c>
      <c r="F1606" s="4" t="str">
        <f>IF(OR(C1606&lt;$O$5, C1606&gt;$P$5), "Outlier", "Okay")</f>
        <v>Okay</v>
      </c>
      <c r="G1606" s="5" t="str">
        <f t="shared" si="75"/>
        <v>Okay</v>
      </c>
      <c r="H1606" s="5" t="str">
        <f t="shared" si="76"/>
        <v>Okay</v>
      </c>
      <c r="I1606" s="5" t="str">
        <f t="shared" si="77"/>
        <v>Okay</v>
      </c>
    </row>
    <row r="1607" spans="1:9" x14ac:dyDescent="0.25">
      <c r="A1607" s="4">
        <v>27</v>
      </c>
      <c r="B1607" s="4">
        <v>2</v>
      </c>
      <c r="C1607" s="4">
        <v>70000</v>
      </c>
      <c r="D1607" s="4" t="str">
        <f>IF(OR(A1607&lt;$O$3, A1607&gt;$P$3), "Outlier", "Okay")</f>
        <v>Okay</v>
      </c>
      <c r="E1607" s="4" t="str">
        <f>IF(OR(B1607&lt;$O$4, B1607&gt;$P$4), "Outlier", "Okay")</f>
        <v>Okay</v>
      </c>
      <c r="F1607" s="4" t="str">
        <f>IF(OR(C1607&lt;$O$5, C1607&gt;$P$5), "Outlier", "Okay")</f>
        <v>Okay</v>
      </c>
      <c r="G1607" s="5" t="str">
        <f t="shared" si="75"/>
        <v>Okay</v>
      </c>
      <c r="H1607" s="5" t="str">
        <f t="shared" si="76"/>
        <v>Okay</v>
      </c>
      <c r="I1607" s="5" t="str">
        <f t="shared" si="77"/>
        <v>Okay</v>
      </c>
    </row>
    <row r="1608" spans="1:9" x14ac:dyDescent="0.25">
      <c r="A1608" s="4">
        <v>36</v>
      </c>
      <c r="B1608" s="4">
        <v>12</v>
      </c>
      <c r="C1608" s="4">
        <v>175000</v>
      </c>
      <c r="D1608" s="4" t="str">
        <f>IF(OR(A1608&lt;$O$3, A1608&gt;$P$3), "Outlier", "Okay")</f>
        <v>Okay</v>
      </c>
      <c r="E1608" s="4" t="str">
        <f>IF(OR(B1608&lt;$O$4, B1608&gt;$P$4), "Outlier", "Okay")</f>
        <v>Okay</v>
      </c>
      <c r="F1608" s="4" t="str">
        <f>IF(OR(C1608&lt;$O$5, C1608&gt;$P$5), "Outlier", "Okay")</f>
        <v>Okay</v>
      </c>
      <c r="G1608" s="5" t="str">
        <f t="shared" si="75"/>
        <v>Okay</v>
      </c>
      <c r="H1608" s="5" t="str">
        <f t="shared" si="76"/>
        <v>Okay</v>
      </c>
      <c r="I1608" s="5" t="str">
        <f t="shared" si="77"/>
        <v>Okay</v>
      </c>
    </row>
    <row r="1609" spans="1:9" x14ac:dyDescent="0.25">
      <c r="A1609" s="4">
        <v>29</v>
      </c>
      <c r="B1609" s="4">
        <v>2</v>
      </c>
      <c r="C1609" s="4">
        <v>45000</v>
      </c>
      <c r="D1609" s="4" t="str">
        <f>IF(OR(A1609&lt;$O$3, A1609&gt;$P$3), "Outlier", "Okay")</f>
        <v>Okay</v>
      </c>
      <c r="E1609" s="4" t="str">
        <f>IF(OR(B1609&lt;$O$4, B1609&gt;$P$4), "Outlier", "Okay")</f>
        <v>Okay</v>
      </c>
      <c r="F1609" s="4" t="str">
        <f>IF(OR(C1609&lt;$O$5, C1609&gt;$P$5), "Outlier", "Okay")</f>
        <v>Okay</v>
      </c>
      <c r="G1609" s="5" t="str">
        <f t="shared" si="75"/>
        <v>Okay</v>
      </c>
      <c r="H1609" s="5" t="str">
        <f t="shared" si="76"/>
        <v>Okay</v>
      </c>
      <c r="I1609" s="5" t="str">
        <f t="shared" si="77"/>
        <v>Okay</v>
      </c>
    </row>
    <row r="1610" spans="1:9" x14ac:dyDescent="0.25">
      <c r="A1610" s="4">
        <v>45</v>
      </c>
      <c r="B1610" s="4">
        <v>8</v>
      </c>
      <c r="C1610" s="4">
        <v>80000</v>
      </c>
      <c r="D1610" s="4" t="str">
        <f>IF(OR(A1610&lt;$O$3, A1610&gt;$P$3), "Outlier", "Okay")</f>
        <v>Okay</v>
      </c>
      <c r="E1610" s="4" t="str">
        <f>IF(OR(B1610&lt;$O$4, B1610&gt;$P$4), "Outlier", "Okay")</f>
        <v>Okay</v>
      </c>
      <c r="F1610" s="4" t="str">
        <f>IF(OR(C1610&lt;$O$5, C1610&gt;$P$5), "Outlier", "Okay")</f>
        <v>Okay</v>
      </c>
      <c r="G1610" s="5" t="str">
        <f t="shared" si="75"/>
        <v>Okay</v>
      </c>
      <c r="H1610" s="5" t="str">
        <f t="shared" si="76"/>
        <v>Okay</v>
      </c>
      <c r="I1610" s="5" t="str">
        <f t="shared" si="77"/>
        <v>Okay</v>
      </c>
    </row>
    <row r="1611" spans="1:9" x14ac:dyDescent="0.25">
      <c r="A1611" s="4">
        <v>37</v>
      </c>
      <c r="B1611" s="4">
        <v>7</v>
      </c>
      <c r="C1611" s="4">
        <v>90000</v>
      </c>
      <c r="D1611" s="4" t="str">
        <f>IF(OR(A1611&lt;$O$3, A1611&gt;$P$3), "Outlier", "Okay")</f>
        <v>Okay</v>
      </c>
      <c r="E1611" s="4" t="str">
        <f>IF(OR(B1611&lt;$O$4, B1611&gt;$P$4), "Outlier", "Okay")</f>
        <v>Okay</v>
      </c>
      <c r="F1611" s="4" t="str">
        <f>IF(OR(C1611&lt;$O$5, C1611&gt;$P$5), "Outlier", "Okay")</f>
        <v>Okay</v>
      </c>
      <c r="G1611" s="5" t="str">
        <f t="shared" si="75"/>
        <v>Okay</v>
      </c>
      <c r="H1611" s="5" t="str">
        <f t="shared" si="76"/>
        <v>Okay</v>
      </c>
      <c r="I1611" s="5" t="str">
        <f t="shared" si="77"/>
        <v>Okay</v>
      </c>
    </row>
    <row r="1612" spans="1:9" x14ac:dyDescent="0.25">
      <c r="A1612" s="4">
        <v>23</v>
      </c>
      <c r="B1612" s="4">
        <v>1</v>
      </c>
      <c r="C1612" s="4">
        <v>35000</v>
      </c>
      <c r="D1612" s="4" t="str">
        <f>IF(OR(A1612&lt;$O$3, A1612&gt;$P$3), "Outlier", "Okay")</f>
        <v>Okay</v>
      </c>
      <c r="E1612" s="4" t="str">
        <f>IF(OR(B1612&lt;$O$4, B1612&gt;$P$4), "Outlier", "Okay")</f>
        <v>Okay</v>
      </c>
      <c r="F1612" s="4" t="str">
        <f>IF(OR(C1612&lt;$O$5, C1612&gt;$P$5), "Outlier", "Okay")</f>
        <v>Okay</v>
      </c>
      <c r="G1612" s="5" t="str">
        <f t="shared" si="75"/>
        <v>Okay</v>
      </c>
      <c r="H1612" s="5" t="str">
        <f t="shared" si="76"/>
        <v>Okay</v>
      </c>
      <c r="I1612" s="5" t="str">
        <f t="shared" si="77"/>
        <v>Okay</v>
      </c>
    </row>
    <row r="1613" spans="1:9" x14ac:dyDescent="0.25">
      <c r="A1613" s="4">
        <v>41</v>
      </c>
      <c r="B1613" s="4">
        <v>12</v>
      </c>
      <c r="C1613" s="4">
        <v>120000</v>
      </c>
      <c r="D1613" s="4" t="str">
        <f>IF(OR(A1613&lt;$O$3, A1613&gt;$P$3), "Outlier", "Okay")</f>
        <v>Okay</v>
      </c>
      <c r="E1613" s="4" t="str">
        <f>IF(OR(B1613&lt;$O$4, B1613&gt;$P$4), "Outlier", "Okay")</f>
        <v>Okay</v>
      </c>
      <c r="F1613" s="4" t="str">
        <f>IF(OR(C1613&lt;$O$5, C1613&gt;$P$5), "Outlier", "Okay")</f>
        <v>Okay</v>
      </c>
      <c r="G1613" s="5" t="str">
        <f t="shared" si="75"/>
        <v>Okay</v>
      </c>
      <c r="H1613" s="5" t="str">
        <f t="shared" si="76"/>
        <v>Okay</v>
      </c>
      <c r="I1613" s="5" t="str">
        <f t="shared" si="77"/>
        <v>Okay</v>
      </c>
    </row>
    <row r="1614" spans="1:9" x14ac:dyDescent="0.25">
      <c r="A1614" s="4">
        <v>26</v>
      </c>
      <c r="B1614" s="4">
        <v>4</v>
      </c>
      <c r="C1614" s="4">
        <v>60000</v>
      </c>
      <c r="D1614" s="4" t="str">
        <f>IF(OR(A1614&lt;$O$3, A1614&gt;$P$3), "Outlier", "Okay")</f>
        <v>Okay</v>
      </c>
      <c r="E1614" s="4" t="str">
        <f>IF(OR(B1614&lt;$O$4, B1614&gt;$P$4), "Outlier", "Okay")</f>
        <v>Okay</v>
      </c>
      <c r="F1614" s="4" t="str">
        <f>IF(OR(C1614&lt;$O$5, C1614&gt;$P$5), "Outlier", "Okay")</f>
        <v>Okay</v>
      </c>
      <c r="G1614" s="5" t="str">
        <f t="shared" si="75"/>
        <v>Okay</v>
      </c>
      <c r="H1614" s="5" t="str">
        <f t="shared" si="76"/>
        <v>Okay</v>
      </c>
      <c r="I1614" s="5" t="str">
        <f t="shared" si="77"/>
        <v>Okay</v>
      </c>
    </row>
    <row r="1615" spans="1:9" x14ac:dyDescent="0.25">
      <c r="A1615" s="4">
        <v>33</v>
      </c>
      <c r="B1615" s="4">
        <v>5</v>
      </c>
      <c r="C1615" s="4">
        <v>70000</v>
      </c>
      <c r="D1615" s="4" t="str">
        <f>IF(OR(A1615&lt;$O$3, A1615&gt;$P$3), "Outlier", "Okay")</f>
        <v>Okay</v>
      </c>
      <c r="E1615" s="4" t="str">
        <f>IF(OR(B1615&lt;$O$4, B1615&gt;$P$4), "Outlier", "Okay")</f>
        <v>Okay</v>
      </c>
      <c r="F1615" s="4" t="str">
        <f>IF(OR(C1615&lt;$O$5, C1615&gt;$P$5), "Outlier", "Okay")</f>
        <v>Okay</v>
      </c>
      <c r="G1615" s="5" t="str">
        <f t="shared" si="75"/>
        <v>Okay</v>
      </c>
      <c r="H1615" s="5" t="str">
        <f t="shared" si="76"/>
        <v>Okay</v>
      </c>
      <c r="I1615" s="5" t="str">
        <f t="shared" si="77"/>
        <v>Okay</v>
      </c>
    </row>
    <row r="1616" spans="1:9" x14ac:dyDescent="0.25">
      <c r="A1616" s="4">
        <v>28</v>
      </c>
      <c r="B1616" s="4">
        <v>3</v>
      </c>
      <c r="C1616" s="4">
        <v>40000</v>
      </c>
      <c r="D1616" s="4" t="str">
        <f>IF(OR(A1616&lt;$O$3, A1616&gt;$P$3), "Outlier", "Okay")</f>
        <v>Okay</v>
      </c>
      <c r="E1616" s="4" t="str">
        <f>IF(OR(B1616&lt;$O$4, B1616&gt;$P$4), "Outlier", "Okay")</f>
        <v>Okay</v>
      </c>
      <c r="F1616" s="4" t="str">
        <f>IF(OR(C1616&lt;$O$5, C1616&gt;$P$5), "Outlier", "Okay")</f>
        <v>Okay</v>
      </c>
      <c r="G1616" s="5" t="str">
        <f t="shared" si="75"/>
        <v>Okay</v>
      </c>
      <c r="H1616" s="5" t="str">
        <f t="shared" si="76"/>
        <v>Okay</v>
      </c>
      <c r="I1616" s="5" t="str">
        <f t="shared" si="77"/>
        <v>Okay</v>
      </c>
    </row>
    <row r="1617" spans="1:9" x14ac:dyDescent="0.25">
      <c r="A1617" s="4">
        <v>50</v>
      </c>
      <c r="B1617" s="4">
        <v>15</v>
      </c>
      <c r="C1617" s="4">
        <v>150000</v>
      </c>
      <c r="D1617" s="4" t="str">
        <f>IF(OR(A1617&lt;$O$3, A1617&gt;$P$3), "Outlier", "Okay")</f>
        <v>Okay</v>
      </c>
      <c r="E1617" s="4" t="str">
        <f>IF(OR(B1617&lt;$O$4, B1617&gt;$P$4), "Outlier", "Okay")</f>
        <v>Okay</v>
      </c>
      <c r="F1617" s="4" t="str">
        <f>IF(OR(C1617&lt;$O$5, C1617&gt;$P$5), "Outlier", "Okay")</f>
        <v>Okay</v>
      </c>
      <c r="G1617" s="5" t="str">
        <f t="shared" si="75"/>
        <v>Okay</v>
      </c>
      <c r="H1617" s="5" t="str">
        <f t="shared" si="76"/>
        <v>Okay</v>
      </c>
      <c r="I1617" s="5" t="str">
        <f t="shared" si="77"/>
        <v>Okay</v>
      </c>
    </row>
    <row r="1618" spans="1:9" x14ac:dyDescent="0.25">
      <c r="A1618" s="4">
        <v>35</v>
      </c>
      <c r="B1618" s="4">
        <v>2</v>
      </c>
      <c r="C1618" s="4">
        <v>35000</v>
      </c>
      <c r="D1618" s="4" t="str">
        <f>IF(OR(A1618&lt;$O$3, A1618&gt;$P$3), "Outlier", "Okay")</f>
        <v>Okay</v>
      </c>
      <c r="E1618" s="4" t="str">
        <f>IF(OR(B1618&lt;$O$4, B1618&gt;$P$4), "Outlier", "Okay")</f>
        <v>Okay</v>
      </c>
      <c r="F1618" s="4" t="str">
        <f>IF(OR(C1618&lt;$O$5, C1618&gt;$P$5), "Outlier", "Okay")</f>
        <v>Okay</v>
      </c>
      <c r="G1618" s="5" t="str">
        <f t="shared" si="75"/>
        <v>Okay</v>
      </c>
      <c r="H1618" s="5" t="str">
        <f t="shared" si="76"/>
        <v>Okay</v>
      </c>
      <c r="I1618" s="5" t="str">
        <f t="shared" si="77"/>
        <v>Okay</v>
      </c>
    </row>
    <row r="1619" spans="1:9" x14ac:dyDescent="0.25">
      <c r="A1619" s="4">
        <v>42</v>
      </c>
      <c r="B1619" s="4">
        <v>13</v>
      </c>
      <c r="C1619" s="4">
        <v>130000</v>
      </c>
      <c r="D1619" s="4" t="str">
        <f>IF(OR(A1619&lt;$O$3, A1619&gt;$P$3), "Outlier", "Okay")</f>
        <v>Okay</v>
      </c>
      <c r="E1619" s="4" t="str">
        <f>IF(OR(B1619&lt;$O$4, B1619&gt;$P$4), "Outlier", "Okay")</f>
        <v>Okay</v>
      </c>
      <c r="F1619" s="4" t="str">
        <f>IF(OR(C1619&lt;$O$5, C1619&gt;$P$5), "Outlier", "Okay")</f>
        <v>Okay</v>
      </c>
      <c r="G1619" s="5" t="str">
        <f t="shared" si="75"/>
        <v>Okay</v>
      </c>
      <c r="H1619" s="5" t="str">
        <f t="shared" si="76"/>
        <v>Okay</v>
      </c>
      <c r="I1619" s="5" t="str">
        <f t="shared" si="77"/>
        <v>Okay</v>
      </c>
    </row>
    <row r="1620" spans="1:9" x14ac:dyDescent="0.25">
      <c r="A1620" s="4">
        <v>27</v>
      </c>
      <c r="B1620" s="4">
        <v>1</v>
      </c>
      <c r="C1620" s="4">
        <v>35000</v>
      </c>
      <c r="D1620" s="4" t="str">
        <f>IF(OR(A1620&lt;$O$3, A1620&gt;$P$3), "Outlier", "Okay")</f>
        <v>Okay</v>
      </c>
      <c r="E1620" s="4" t="str">
        <f>IF(OR(B1620&lt;$O$4, B1620&gt;$P$4), "Outlier", "Okay")</f>
        <v>Okay</v>
      </c>
      <c r="F1620" s="4" t="str">
        <f>IF(OR(C1620&lt;$O$5, C1620&gt;$P$5), "Outlier", "Okay")</f>
        <v>Okay</v>
      </c>
      <c r="G1620" s="5" t="str">
        <f t="shared" si="75"/>
        <v>Okay</v>
      </c>
      <c r="H1620" s="5" t="str">
        <f t="shared" si="76"/>
        <v>Okay</v>
      </c>
      <c r="I1620" s="5" t="str">
        <f t="shared" si="77"/>
        <v>Okay</v>
      </c>
    </row>
    <row r="1621" spans="1:9" x14ac:dyDescent="0.25">
      <c r="A1621" s="4">
        <v>48</v>
      </c>
      <c r="B1621" s="4">
        <v>18</v>
      </c>
      <c r="C1621" s="4">
        <v>180000</v>
      </c>
      <c r="D1621" s="4" t="str">
        <f>IF(OR(A1621&lt;$O$3, A1621&gt;$P$3), "Outlier", "Okay")</f>
        <v>Okay</v>
      </c>
      <c r="E1621" s="4" t="str">
        <f>IF(OR(B1621&lt;$O$4, B1621&gt;$P$4), "Outlier", "Okay")</f>
        <v>Okay</v>
      </c>
      <c r="F1621" s="4" t="str">
        <f>IF(OR(C1621&lt;$O$5, C1621&gt;$P$5), "Outlier", "Okay")</f>
        <v>Okay</v>
      </c>
      <c r="G1621" s="5" t="str">
        <f t="shared" si="75"/>
        <v>Okay</v>
      </c>
      <c r="H1621" s="5" t="str">
        <f t="shared" si="76"/>
        <v>Okay</v>
      </c>
      <c r="I1621" s="5" t="str">
        <f t="shared" si="77"/>
        <v>Okay</v>
      </c>
    </row>
    <row r="1622" spans="1:9" x14ac:dyDescent="0.25">
      <c r="A1622" s="4">
        <v>31</v>
      </c>
      <c r="B1622" s="4">
        <v>4</v>
      </c>
      <c r="C1622" s="4">
        <v>60000</v>
      </c>
      <c r="D1622" s="4" t="str">
        <f>IF(OR(A1622&lt;$O$3, A1622&gt;$P$3), "Outlier", "Okay")</f>
        <v>Okay</v>
      </c>
      <c r="E1622" s="4" t="str">
        <f>IF(OR(B1622&lt;$O$4, B1622&gt;$P$4), "Outlier", "Okay")</f>
        <v>Okay</v>
      </c>
      <c r="F1622" s="4" t="str">
        <f>IF(OR(C1622&lt;$O$5, C1622&gt;$P$5), "Outlier", "Okay")</f>
        <v>Okay</v>
      </c>
      <c r="G1622" s="5" t="str">
        <f t="shared" si="75"/>
        <v>Okay</v>
      </c>
      <c r="H1622" s="5" t="str">
        <f t="shared" si="76"/>
        <v>Okay</v>
      </c>
      <c r="I1622" s="5" t="str">
        <f t="shared" si="77"/>
        <v>Okay</v>
      </c>
    </row>
    <row r="1623" spans="1:9" x14ac:dyDescent="0.25">
      <c r="A1623" s="4">
        <v>36</v>
      </c>
      <c r="B1623" s="4">
        <v>6</v>
      </c>
      <c r="C1623" s="4">
        <v>75000</v>
      </c>
      <c r="D1623" s="4" t="str">
        <f>IF(OR(A1623&lt;$O$3, A1623&gt;$P$3), "Outlier", "Okay")</f>
        <v>Okay</v>
      </c>
      <c r="E1623" s="4" t="str">
        <f>IF(OR(B1623&lt;$O$4, B1623&gt;$P$4), "Outlier", "Okay")</f>
        <v>Okay</v>
      </c>
      <c r="F1623" s="4" t="str">
        <f>IF(OR(C1623&lt;$O$5, C1623&gt;$P$5), "Outlier", "Okay")</f>
        <v>Okay</v>
      </c>
      <c r="G1623" s="5" t="str">
        <f t="shared" si="75"/>
        <v>Okay</v>
      </c>
      <c r="H1623" s="5" t="str">
        <f t="shared" si="76"/>
        <v>Okay</v>
      </c>
      <c r="I1623" s="5" t="str">
        <f t="shared" si="77"/>
        <v>Okay</v>
      </c>
    </row>
    <row r="1624" spans="1:9" x14ac:dyDescent="0.25">
      <c r="A1624" s="4">
        <v>25</v>
      </c>
      <c r="B1624" s="4">
        <v>3</v>
      </c>
      <c r="C1624" s="4">
        <v>50000</v>
      </c>
      <c r="D1624" s="4" t="str">
        <f>IF(OR(A1624&lt;$O$3, A1624&gt;$P$3), "Outlier", "Okay")</f>
        <v>Okay</v>
      </c>
      <c r="E1624" s="4" t="str">
        <f>IF(OR(B1624&lt;$O$4, B1624&gt;$P$4), "Outlier", "Okay")</f>
        <v>Okay</v>
      </c>
      <c r="F1624" s="4" t="str">
        <f>IF(OR(C1624&lt;$O$5, C1624&gt;$P$5), "Outlier", "Okay")</f>
        <v>Okay</v>
      </c>
      <c r="G1624" s="5" t="str">
        <f t="shared" si="75"/>
        <v>Okay</v>
      </c>
      <c r="H1624" s="5" t="str">
        <f t="shared" si="76"/>
        <v>Okay</v>
      </c>
      <c r="I1624" s="5" t="str">
        <f t="shared" si="77"/>
        <v>Okay</v>
      </c>
    </row>
    <row r="1625" spans="1:9" x14ac:dyDescent="0.25">
      <c r="A1625" s="4">
        <v>39</v>
      </c>
      <c r="B1625" s="4">
        <v>10</v>
      </c>
      <c r="C1625" s="4">
        <v>100000</v>
      </c>
      <c r="D1625" s="4" t="str">
        <f>IF(OR(A1625&lt;$O$3, A1625&gt;$P$3), "Outlier", "Okay")</f>
        <v>Okay</v>
      </c>
      <c r="E1625" s="4" t="str">
        <f>IF(OR(B1625&lt;$O$4, B1625&gt;$P$4), "Outlier", "Okay")</f>
        <v>Okay</v>
      </c>
      <c r="F1625" s="4" t="str">
        <f>IF(OR(C1625&lt;$O$5, C1625&gt;$P$5), "Outlier", "Okay")</f>
        <v>Okay</v>
      </c>
      <c r="G1625" s="5" t="str">
        <f t="shared" si="75"/>
        <v>Okay</v>
      </c>
      <c r="H1625" s="5" t="str">
        <f t="shared" si="76"/>
        <v>Okay</v>
      </c>
      <c r="I1625" s="5" t="str">
        <f t="shared" si="77"/>
        <v>Okay</v>
      </c>
    </row>
    <row r="1626" spans="1:9" x14ac:dyDescent="0.25">
      <c r="A1626" s="4">
        <v>30</v>
      </c>
      <c r="B1626" s="4">
        <v>2</v>
      </c>
      <c r="C1626" s="4">
        <v>40000</v>
      </c>
      <c r="D1626" s="4" t="str">
        <f>IF(OR(A1626&lt;$O$3, A1626&gt;$P$3), "Outlier", "Okay")</f>
        <v>Okay</v>
      </c>
      <c r="E1626" s="4" t="str">
        <f>IF(OR(B1626&lt;$O$4, B1626&gt;$P$4), "Outlier", "Okay")</f>
        <v>Okay</v>
      </c>
      <c r="F1626" s="4" t="str">
        <f>IF(OR(C1626&lt;$O$5, C1626&gt;$P$5), "Outlier", "Okay")</f>
        <v>Okay</v>
      </c>
      <c r="G1626" s="5" t="str">
        <f t="shared" si="75"/>
        <v>Okay</v>
      </c>
      <c r="H1626" s="5" t="str">
        <f t="shared" si="76"/>
        <v>Okay</v>
      </c>
      <c r="I1626" s="5" t="str">
        <f t="shared" si="77"/>
        <v>Okay</v>
      </c>
    </row>
    <row r="1627" spans="1:9" x14ac:dyDescent="0.25">
      <c r="A1627" s="4">
        <v>44</v>
      </c>
      <c r="B1627" s="4">
        <v>11</v>
      </c>
      <c r="C1627" s="4">
        <v>110000</v>
      </c>
      <c r="D1627" s="4" t="str">
        <f>IF(OR(A1627&lt;$O$3, A1627&gt;$P$3), "Outlier", "Okay")</f>
        <v>Okay</v>
      </c>
      <c r="E1627" s="4" t="str">
        <f>IF(OR(B1627&lt;$O$4, B1627&gt;$P$4), "Outlier", "Okay")</f>
        <v>Okay</v>
      </c>
      <c r="F1627" s="4" t="str">
        <f>IF(OR(C1627&lt;$O$5, C1627&gt;$P$5), "Outlier", "Okay")</f>
        <v>Okay</v>
      </c>
      <c r="G1627" s="5" t="str">
        <f t="shared" si="75"/>
        <v>Okay</v>
      </c>
      <c r="H1627" s="5" t="str">
        <f t="shared" si="76"/>
        <v>Okay</v>
      </c>
      <c r="I1627" s="5" t="str">
        <f t="shared" si="77"/>
        <v>Okay</v>
      </c>
    </row>
    <row r="1628" spans="1:9" x14ac:dyDescent="0.25">
      <c r="A1628" s="4">
        <v>29</v>
      </c>
      <c r="B1628" s="4">
        <v>4</v>
      </c>
      <c r="C1628" s="4">
        <v>55000</v>
      </c>
      <c r="D1628" s="4" t="str">
        <f>IF(OR(A1628&lt;$O$3, A1628&gt;$P$3), "Outlier", "Okay")</f>
        <v>Okay</v>
      </c>
      <c r="E1628" s="4" t="str">
        <f>IF(OR(B1628&lt;$O$4, B1628&gt;$P$4), "Outlier", "Okay")</f>
        <v>Okay</v>
      </c>
      <c r="F1628" s="4" t="str">
        <f>IF(OR(C1628&lt;$O$5, C1628&gt;$P$5), "Outlier", "Okay")</f>
        <v>Okay</v>
      </c>
      <c r="G1628" s="5" t="str">
        <f t="shared" si="75"/>
        <v>Okay</v>
      </c>
      <c r="H1628" s="5" t="str">
        <f t="shared" si="76"/>
        <v>Okay</v>
      </c>
      <c r="I1628" s="5" t="str">
        <f t="shared" si="77"/>
        <v>Okay</v>
      </c>
    </row>
    <row r="1629" spans="1:9" x14ac:dyDescent="0.25">
      <c r="A1629" s="4">
        <v>47</v>
      </c>
      <c r="B1629" s="4">
        <v>17</v>
      </c>
      <c r="C1629" s="4">
        <v>170000</v>
      </c>
      <c r="D1629" s="4" t="str">
        <f>IF(OR(A1629&lt;$O$3, A1629&gt;$P$3), "Outlier", "Okay")</f>
        <v>Okay</v>
      </c>
      <c r="E1629" s="4" t="str">
        <f>IF(OR(B1629&lt;$O$4, B1629&gt;$P$4), "Outlier", "Okay")</f>
        <v>Okay</v>
      </c>
      <c r="F1629" s="4" t="str">
        <f>IF(OR(C1629&lt;$O$5, C1629&gt;$P$5), "Outlier", "Okay")</f>
        <v>Okay</v>
      </c>
      <c r="G1629" s="5" t="str">
        <f t="shared" si="75"/>
        <v>Okay</v>
      </c>
      <c r="H1629" s="5" t="str">
        <f t="shared" si="76"/>
        <v>Okay</v>
      </c>
      <c r="I1629" s="5" t="str">
        <f t="shared" si="77"/>
        <v>Okay</v>
      </c>
    </row>
    <row r="1630" spans="1:9" x14ac:dyDescent="0.25">
      <c r="A1630" s="4">
        <v>32</v>
      </c>
      <c r="B1630" s="4">
        <v>3</v>
      </c>
      <c r="C1630" s="4">
        <v>40000</v>
      </c>
      <c r="D1630" s="4" t="str">
        <f>IF(OR(A1630&lt;$O$3, A1630&gt;$P$3), "Outlier", "Okay")</f>
        <v>Okay</v>
      </c>
      <c r="E1630" s="4" t="str">
        <f>IF(OR(B1630&lt;$O$4, B1630&gt;$P$4), "Outlier", "Okay")</f>
        <v>Okay</v>
      </c>
      <c r="F1630" s="4" t="str">
        <f>IF(OR(C1630&lt;$O$5, C1630&gt;$P$5), "Outlier", "Okay")</f>
        <v>Okay</v>
      </c>
      <c r="G1630" s="5" t="str">
        <f t="shared" si="75"/>
        <v>Okay</v>
      </c>
      <c r="H1630" s="5" t="str">
        <f t="shared" si="76"/>
        <v>Okay</v>
      </c>
      <c r="I1630" s="5" t="str">
        <f t="shared" si="77"/>
        <v>Okay</v>
      </c>
    </row>
    <row r="1631" spans="1:9" x14ac:dyDescent="0.25">
      <c r="A1631" s="4">
        <v>38</v>
      </c>
      <c r="B1631" s="4">
        <v>9</v>
      </c>
      <c r="C1631" s="4">
        <v>95000</v>
      </c>
      <c r="D1631" s="4" t="str">
        <f>IF(OR(A1631&lt;$O$3, A1631&gt;$P$3), "Outlier", "Okay")</f>
        <v>Okay</v>
      </c>
      <c r="E1631" s="4" t="str">
        <f>IF(OR(B1631&lt;$O$4, B1631&gt;$P$4), "Outlier", "Okay")</f>
        <v>Okay</v>
      </c>
      <c r="F1631" s="4" t="str">
        <f>IF(OR(C1631&lt;$O$5, C1631&gt;$P$5), "Outlier", "Okay")</f>
        <v>Okay</v>
      </c>
      <c r="G1631" s="5" t="str">
        <f t="shared" si="75"/>
        <v>Okay</v>
      </c>
      <c r="H1631" s="5" t="str">
        <f t="shared" si="76"/>
        <v>Okay</v>
      </c>
      <c r="I1631" s="5" t="str">
        <f t="shared" si="77"/>
        <v>Okay</v>
      </c>
    </row>
    <row r="1632" spans="1:9" x14ac:dyDescent="0.25">
      <c r="A1632" s="4">
        <v>24</v>
      </c>
      <c r="B1632" s="4">
        <v>1</v>
      </c>
      <c r="C1632" s="4">
        <v>35000</v>
      </c>
      <c r="D1632" s="4" t="str">
        <f>IF(OR(A1632&lt;$O$3, A1632&gt;$P$3), "Outlier", "Okay")</f>
        <v>Okay</v>
      </c>
      <c r="E1632" s="4" t="str">
        <f>IF(OR(B1632&lt;$O$4, B1632&gt;$P$4), "Outlier", "Okay")</f>
        <v>Okay</v>
      </c>
      <c r="F1632" s="4" t="str">
        <f>IF(OR(C1632&lt;$O$5, C1632&gt;$P$5), "Outlier", "Okay")</f>
        <v>Okay</v>
      </c>
      <c r="G1632" s="5" t="str">
        <f t="shared" si="75"/>
        <v>Okay</v>
      </c>
      <c r="H1632" s="5" t="str">
        <f t="shared" si="76"/>
        <v>Okay</v>
      </c>
      <c r="I1632" s="5" t="str">
        <f t="shared" si="77"/>
        <v>Okay</v>
      </c>
    </row>
    <row r="1633" spans="1:9" x14ac:dyDescent="0.25">
      <c r="A1633" s="4">
        <v>40</v>
      </c>
      <c r="B1633" s="4">
        <v>14</v>
      </c>
      <c r="C1633" s="4">
        <v>140000</v>
      </c>
      <c r="D1633" s="4" t="str">
        <f>IF(OR(A1633&lt;$O$3, A1633&gt;$P$3), "Outlier", "Okay")</f>
        <v>Okay</v>
      </c>
      <c r="E1633" s="4" t="str">
        <f>IF(OR(B1633&lt;$O$4, B1633&gt;$P$4), "Outlier", "Okay")</f>
        <v>Okay</v>
      </c>
      <c r="F1633" s="4" t="str">
        <f>IF(OR(C1633&lt;$O$5, C1633&gt;$P$5), "Outlier", "Okay")</f>
        <v>Okay</v>
      </c>
      <c r="G1633" s="5" t="str">
        <f t="shared" si="75"/>
        <v>Okay</v>
      </c>
      <c r="H1633" s="5" t="str">
        <f t="shared" si="76"/>
        <v>Okay</v>
      </c>
      <c r="I1633" s="5" t="str">
        <f t="shared" si="77"/>
        <v>Okay</v>
      </c>
    </row>
    <row r="1634" spans="1:9" x14ac:dyDescent="0.25">
      <c r="A1634" s="4">
        <v>34</v>
      </c>
      <c r="B1634" s="4">
        <v>5</v>
      </c>
      <c r="C1634" s="4">
        <v>70000</v>
      </c>
      <c r="D1634" s="4" t="str">
        <f>IF(OR(A1634&lt;$O$3, A1634&gt;$P$3), "Outlier", "Okay")</f>
        <v>Okay</v>
      </c>
      <c r="E1634" s="4" t="str">
        <f>IF(OR(B1634&lt;$O$4, B1634&gt;$P$4), "Outlier", "Okay")</f>
        <v>Okay</v>
      </c>
      <c r="F1634" s="4" t="str">
        <f>IF(OR(C1634&lt;$O$5, C1634&gt;$P$5), "Outlier", "Okay")</f>
        <v>Okay</v>
      </c>
      <c r="G1634" s="5" t="str">
        <f t="shared" si="75"/>
        <v>Okay</v>
      </c>
      <c r="H1634" s="5" t="str">
        <f t="shared" si="76"/>
        <v>Okay</v>
      </c>
      <c r="I1634" s="5" t="str">
        <f t="shared" si="77"/>
        <v>Okay</v>
      </c>
    </row>
    <row r="1635" spans="1:9" x14ac:dyDescent="0.25">
      <c r="A1635" s="4">
        <v>26</v>
      </c>
      <c r="B1635" s="4">
        <v>3</v>
      </c>
      <c r="C1635" s="4">
        <v>50000</v>
      </c>
      <c r="D1635" s="4" t="str">
        <f>IF(OR(A1635&lt;$O$3, A1635&gt;$P$3), "Outlier", "Okay")</f>
        <v>Okay</v>
      </c>
      <c r="E1635" s="4" t="str">
        <f>IF(OR(B1635&lt;$O$4, B1635&gt;$P$4), "Outlier", "Okay")</f>
        <v>Okay</v>
      </c>
      <c r="F1635" s="4" t="str">
        <f>IF(OR(C1635&lt;$O$5, C1635&gt;$P$5), "Outlier", "Okay")</f>
        <v>Okay</v>
      </c>
      <c r="G1635" s="5" t="str">
        <f t="shared" si="75"/>
        <v>Okay</v>
      </c>
      <c r="H1635" s="5" t="str">
        <f t="shared" si="76"/>
        <v>Okay</v>
      </c>
      <c r="I1635" s="5" t="str">
        <f t="shared" si="77"/>
        <v>Okay</v>
      </c>
    </row>
    <row r="1636" spans="1:9" x14ac:dyDescent="0.25">
      <c r="A1636" s="4">
        <v>31</v>
      </c>
      <c r="B1636" s="4">
        <v>6</v>
      </c>
      <c r="C1636" s="4">
        <v>75000</v>
      </c>
      <c r="D1636" s="4" t="str">
        <f>IF(OR(A1636&lt;$O$3, A1636&gt;$P$3), "Outlier", "Okay")</f>
        <v>Okay</v>
      </c>
      <c r="E1636" s="4" t="str">
        <f>IF(OR(B1636&lt;$O$4, B1636&gt;$P$4), "Outlier", "Okay")</f>
        <v>Okay</v>
      </c>
      <c r="F1636" s="4" t="str">
        <f>IF(OR(C1636&lt;$O$5, C1636&gt;$P$5), "Outlier", "Okay")</f>
        <v>Okay</v>
      </c>
      <c r="G1636" s="5" t="str">
        <f t="shared" si="75"/>
        <v>Okay</v>
      </c>
      <c r="H1636" s="5" t="str">
        <f t="shared" si="76"/>
        <v>Okay</v>
      </c>
      <c r="I1636" s="5" t="str">
        <f t="shared" si="77"/>
        <v>Okay</v>
      </c>
    </row>
    <row r="1637" spans="1:9" x14ac:dyDescent="0.25">
      <c r="A1637" s="4">
        <v>27</v>
      </c>
      <c r="B1637" s="4">
        <v>2</v>
      </c>
      <c r="C1637" s="4">
        <v>40000</v>
      </c>
      <c r="D1637" s="4" t="str">
        <f>IF(OR(A1637&lt;$O$3, A1637&gt;$P$3), "Outlier", "Okay")</f>
        <v>Okay</v>
      </c>
      <c r="E1637" s="4" t="str">
        <f>IF(OR(B1637&lt;$O$4, B1637&gt;$P$4), "Outlier", "Okay")</f>
        <v>Okay</v>
      </c>
      <c r="F1637" s="4" t="str">
        <f>IF(OR(C1637&lt;$O$5, C1637&gt;$P$5), "Outlier", "Okay")</f>
        <v>Okay</v>
      </c>
      <c r="G1637" s="5" t="str">
        <f t="shared" si="75"/>
        <v>Okay</v>
      </c>
      <c r="H1637" s="5" t="str">
        <f t="shared" si="76"/>
        <v>Okay</v>
      </c>
      <c r="I1637" s="5" t="str">
        <f t="shared" si="77"/>
        <v>Okay</v>
      </c>
    </row>
    <row r="1638" spans="1:9" x14ac:dyDescent="0.25">
      <c r="A1638" s="4">
        <v>43</v>
      </c>
      <c r="B1638" s="4">
        <v>12</v>
      </c>
      <c r="C1638" s="4">
        <v>120000</v>
      </c>
      <c r="D1638" s="4" t="str">
        <f>IF(OR(A1638&lt;$O$3, A1638&gt;$P$3), "Outlier", "Okay")</f>
        <v>Okay</v>
      </c>
      <c r="E1638" s="4" t="str">
        <f>IF(OR(B1638&lt;$O$4, B1638&gt;$P$4), "Outlier", "Okay")</f>
        <v>Okay</v>
      </c>
      <c r="F1638" s="4" t="str">
        <f>IF(OR(C1638&lt;$O$5, C1638&gt;$P$5), "Outlier", "Okay")</f>
        <v>Okay</v>
      </c>
      <c r="G1638" s="5" t="str">
        <f t="shared" si="75"/>
        <v>Okay</v>
      </c>
      <c r="H1638" s="5" t="str">
        <f t="shared" si="76"/>
        <v>Okay</v>
      </c>
      <c r="I1638" s="5" t="str">
        <f t="shared" si="77"/>
        <v>Okay</v>
      </c>
    </row>
    <row r="1639" spans="1:9" x14ac:dyDescent="0.25">
      <c r="A1639" s="4">
        <v>28</v>
      </c>
      <c r="B1639" s="4">
        <v>2</v>
      </c>
      <c r="C1639" s="4">
        <v>40000</v>
      </c>
      <c r="D1639" s="4" t="str">
        <f>IF(OR(A1639&lt;$O$3, A1639&gt;$P$3), "Outlier", "Okay")</f>
        <v>Okay</v>
      </c>
      <c r="E1639" s="4" t="str">
        <f>IF(OR(B1639&lt;$O$4, B1639&gt;$P$4), "Outlier", "Okay")</f>
        <v>Okay</v>
      </c>
      <c r="F1639" s="4" t="str">
        <f>IF(OR(C1639&lt;$O$5, C1639&gt;$P$5), "Outlier", "Okay")</f>
        <v>Okay</v>
      </c>
      <c r="G1639" s="5" t="str">
        <f t="shared" si="75"/>
        <v>Okay</v>
      </c>
      <c r="H1639" s="5" t="str">
        <f t="shared" si="76"/>
        <v>Okay</v>
      </c>
      <c r="I1639" s="5" t="str">
        <f t="shared" si="77"/>
        <v>Okay</v>
      </c>
    </row>
    <row r="1640" spans="1:9" x14ac:dyDescent="0.25">
      <c r="A1640" s="4">
        <v>46</v>
      </c>
      <c r="B1640" s="4">
        <v>16</v>
      </c>
      <c r="C1640" s="4">
        <v>160000</v>
      </c>
      <c r="D1640" s="4" t="str">
        <f>IF(OR(A1640&lt;$O$3, A1640&gt;$P$3), "Outlier", "Okay")</f>
        <v>Okay</v>
      </c>
      <c r="E1640" s="4" t="str">
        <f>IF(OR(B1640&lt;$O$4, B1640&gt;$P$4), "Outlier", "Okay")</f>
        <v>Okay</v>
      </c>
      <c r="F1640" s="4" t="str">
        <f>IF(OR(C1640&lt;$O$5, C1640&gt;$P$5), "Outlier", "Okay")</f>
        <v>Okay</v>
      </c>
      <c r="G1640" s="5" t="str">
        <f t="shared" si="75"/>
        <v>Okay</v>
      </c>
      <c r="H1640" s="5" t="str">
        <f t="shared" si="76"/>
        <v>Okay</v>
      </c>
      <c r="I1640" s="5" t="str">
        <f t="shared" si="77"/>
        <v>Okay</v>
      </c>
    </row>
    <row r="1641" spans="1:9" x14ac:dyDescent="0.25">
      <c r="A1641" s="4">
        <v>33</v>
      </c>
      <c r="B1641" s="4">
        <v>4</v>
      </c>
      <c r="C1641" s="4">
        <v>55000</v>
      </c>
      <c r="D1641" s="4" t="str">
        <f>IF(OR(A1641&lt;$O$3, A1641&gt;$P$3), "Outlier", "Okay")</f>
        <v>Okay</v>
      </c>
      <c r="E1641" s="4" t="str">
        <f>IF(OR(B1641&lt;$O$4, B1641&gt;$P$4), "Outlier", "Okay")</f>
        <v>Okay</v>
      </c>
      <c r="F1641" s="4" t="str">
        <f>IF(OR(C1641&lt;$O$5, C1641&gt;$P$5), "Outlier", "Okay")</f>
        <v>Okay</v>
      </c>
      <c r="G1641" s="5" t="str">
        <f t="shared" si="75"/>
        <v>Okay</v>
      </c>
      <c r="H1641" s="5" t="str">
        <f t="shared" si="76"/>
        <v>Okay</v>
      </c>
      <c r="I1641" s="5" t="str">
        <f t="shared" si="77"/>
        <v>Okay</v>
      </c>
    </row>
    <row r="1642" spans="1:9" x14ac:dyDescent="0.25">
      <c r="A1642" s="4">
        <v>39</v>
      </c>
      <c r="B1642" s="4">
        <v>10</v>
      </c>
      <c r="C1642" s="4">
        <v>100000</v>
      </c>
      <c r="D1642" s="4" t="str">
        <f>IF(OR(A1642&lt;$O$3, A1642&gt;$P$3), "Outlier", "Okay")</f>
        <v>Okay</v>
      </c>
      <c r="E1642" s="4" t="str">
        <f>IF(OR(B1642&lt;$O$4, B1642&gt;$P$4), "Outlier", "Okay")</f>
        <v>Okay</v>
      </c>
      <c r="F1642" s="4" t="str">
        <f>IF(OR(C1642&lt;$O$5, C1642&gt;$P$5), "Outlier", "Okay")</f>
        <v>Okay</v>
      </c>
      <c r="G1642" s="5" t="str">
        <f t="shared" si="75"/>
        <v>Okay</v>
      </c>
      <c r="H1642" s="5" t="str">
        <f t="shared" si="76"/>
        <v>Okay</v>
      </c>
      <c r="I1642" s="5" t="str">
        <f t="shared" si="77"/>
        <v>Okay</v>
      </c>
    </row>
    <row r="1643" spans="1:9" x14ac:dyDescent="0.25">
      <c r="A1643" s="4">
        <v>25</v>
      </c>
      <c r="B1643" s="4">
        <v>1</v>
      </c>
      <c r="C1643" s="4">
        <v>35000</v>
      </c>
      <c r="D1643" s="4" t="str">
        <f>IF(OR(A1643&lt;$O$3, A1643&gt;$P$3), "Outlier", "Okay")</f>
        <v>Okay</v>
      </c>
      <c r="E1643" s="4" t="str">
        <f>IF(OR(B1643&lt;$O$4, B1643&gt;$P$4), "Outlier", "Okay")</f>
        <v>Okay</v>
      </c>
      <c r="F1643" s="4" t="str">
        <f>IF(OR(C1643&lt;$O$5, C1643&gt;$P$5), "Outlier", "Okay")</f>
        <v>Okay</v>
      </c>
      <c r="G1643" s="5" t="str">
        <f t="shared" si="75"/>
        <v>Okay</v>
      </c>
      <c r="H1643" s="5" t="str">
        <f t="shared" si="76"/>
        <v>Okay</v>
      </c>
      <c r="I1643" s="5" t="str">
        <f t="shared" si="77"/>
        <v>Okay</v>
      </c>
    </row>
    <row r="1644" spans="1:9" x14ac:dyDescent="0.25">
      <c r="A1644" s="4">
        <v>41</v>
      </c>
      <c r="B1644" s="4">
        <v>8</v>
      </c>
      <c r="C1644" s="4">
        <v>80000</v>
      </c>
      <c r="D1644" s="4" t="str">
        <f>IF(OR(A1644&lt;$O$3, A1644&gt;$P$3), "Outlier", "Okay")</f>
        <v>Okay</v>
      </c>
      <c r="E1644" s="4" t="str">
        <f>IF(OR(B1644&lt;$O$4, B1644&gt;$P$4), "Outlier", "Okay")</f>
        <v>Okay</v>
      </c>
      <c r="F1644" s="4" t="str">
        <f>IF(OR(C1644&lt;$O$5, C1644&gt;$P$5), "Outlier", "Okay")</f>
        <v>Okay</v>
      </c>
      <c r="G1644" s="5" t="str">
        <f t="shared" si="75"/>
        <v>Okay</v>
      </c>
      <c r="H1644" s="5" t="str">
        <f t="shared" si="76"/>
        <v>Okay</v>
      </c>
      <c r="I1644" s="5" t="str">
        <f t="shared" si="77"/>
        <v>Okay</v>
      </c>
    </row>
    <row r="1645" spans="1:9" x14ac:dyDescent="0.25">
      <c r="A1645" s="4">
        <v>35</v>
      </c>
      <c r="B1645" s="4">
        <v>7</v>
      </c>
      <c r="C1645" s="4">
        <v>90000</v>
      </c>
      <c r="D1645" s="4" t="str">
        <f>IF(OR(A1645&lt;$O$3, A1645&gt;$P$3), "Outlier", "Okay")</f>
        <v>Okay</v>
      </c>
      <c r="E1645" s="4" t="str">
        <f>IF(OR(B1645&lt;$O$4, B1645&gt;$P$4), "Outlier", "Okay")</f>
        <v>Okay</v>
      </c>
      <c r="F1645" s="4" t="str">
        <f>IF(OR(C1645&lt;$O$5, C1645&gt;$P$5), "Outlier", "Okay")</f>
        <v>Okay</v>
      </c>
      <c r="G1645" s="5" t="str">
        <f t="shared" si="75"/>
        <v>Okay</v>
      </c>
      <c r="H1645" s="5" t="str">
        <f t="shared" si="76"/>
        <v>Okay</v>
      </c>
      <c r="I1645" s="5" t="str">
        <f t="shared" si="77"/>
        <v>Okay</v>
      </c>
    </row>
    <row r="1646" spans="1:9" x14ac:dyDescent="0.25">
      <c r="A1646" s="4">
        <v>23</v>
      </c>
      <c r="B1646" s="4">
        <v>1</v>
      </c>
      <c r="C1646" s="4">
        <v>35000</v>
      </c>
      <c r="D1646" s="4" t="str">
        <f>IF(OR(A1646&lt;$O$3, A1646&gt;$P$3), "Outlier", "Okay")</f>
        <v>Okay</v>
      </c>
      <c r="E1646" s="4" t="str">
        <f>IF(OR(B1646&lt;$O$4, B1646&gt;$P$4), "Outlier", "Okay")</f>
        <v>Okay</v>
      </c>
      <c r="F1646" s="4" t="str">
        <f>IF(OR(C1646&lt;$O$5, C1646&gt;$P$5), "Outlier", "Okay")</f>
        <v>Okay</v>
      </c>
      <c r="G1646" s="5" t="str">
        <f t="shared" si="75"/>
        <v>Okay</v>
      </c>
      <c r="H1646" s="5" t="str">
        <f t="shared" si="76"/>
        <v>Okay</v>
      </c>
      <c r="I1646" s="5" t="str">
        <f t="shared" si="77"/>
        <v>Okay</v>
      </c>
    </row>
    <row r="1647" spans="1:9" x14ac:dyDescent="0.25">
      <c r="A1647" s="4">
        <v>42</v>
      </c>
      <c r="B1647" s="4">
        <v>13</v>
      </c>
      <c r="C1647" s="4">
        <v>130000</v>
      </c>
      <c r="D1647" s="4" t="str">
        <f>IF(OR(A1647&lt;$O$3, A1647&gt;$P$3), "Outlier", "Okay")</f>
        <v>Okay</v>
      </c>
      <c r="E1647" s="4" t="str">
        <f>IF(OR(B1647&lt;$O$4, B1647&gt;$P$4), "Outlier", "Okay")</f>
        <v>Okay</v>
      </c>
      <c r="F1647" s="4" t="str">
        <f>IF(OR(C1647&lt;$O$5, C1647&gt;$P$5), "Outlier", "Okay")</f>
        <v>Okay</v>
      </c>
      <c r="G1647" s="5" t="str">
        <f t="shared" si="75"/>
        <v>Okay</v>
      </c>
      <c r="H1647" s="5" t="str">
        <f t="shared" si="76"/>
        <v>Okay</v>
      </c>
      <c r="I1647" s="5" t="str">
        <f t="shared" si="77"/>
        <v>Okay</v>
      </c>
    </row>
    <row r="1648" spans="1:9" x14ac:dyDescent="0.25">
      <c r="A1648" s="4">
        <v>32</v>
      </c>
      <c r="B1648" s="4">
        <v>5</v>
      </c>
      <c r="C1648" s="4">
        <v>70000</v>
      </c>
      <c r="D1648" s="4" t="str">
        <f>IF(OR(A1648&lt;$O$3, A1648&gt;$P$3), "Outlier", "Okay")</f>
        <v>Okay</v>
      </c>
      <c r="E1648" s="4" t="str">
        <f>IF(OR(B1648&lt;$O$4, B1648&gt;$P$4), "Outlier", "Okay")</f>
        <v>Okay</v>
      </c>
      <c r="F1648" s="4" t="str">
        <f>IF(OR(C1648&lt;$O$5, C1648&gt;$P$5), "Outlier", "Okay")</f>
        <v>Okay</v>
      </c>
      <c r="G1648" s="5" t="str">
        <f t="shared" si="75"/>
        <v>Okay</v>
      </c>
      <c r="H1648" s="5" t="str">
        <f t="shared" si="76"/>
        <v>Okay</v>
      </c>
      <c r="I1648" s="5" t="str">
        <f t="shared" si="77"/>
        <v>Okay</v>
      </c>
    </row>
    <row r="1649" spans="1:9" x14ac:dyDescent="0.25">
      <c r="A1649" s="4">
        <v>27</v>
      </c>
      <c r="B1649" s="4">
        <v>3</v>
      </c>
      <c r="C1649" s="4">
        <v>40000</v>
      </c>
      <c r="D1649" s="4" t="str">
        <f>IF(OR(A1649&lt;$O$3, A1649&gt;$P$3), "Outlier", "Okay")</f>
        <v>Okay</v>
      </c>
      <c r="E1649" s="4" t="str">
        <f>IF(OR(B1649&lt;$O$4, B1649&gt;$P$4), "Outlier", "Okay")</f>
        <v>Okay</v>
      </c>
      <c r="F1649" s="4" t="str">
        <f>IF(OR(C1649&lt;$O$5, C1649&gt;$P$5), "Outlier", "Okay")</f>
        <v>Okay</v>
      </c>
      <c r="G1649" s="5" t="str">
        <f t="shared" si="75"/>
        <v>Okay</v>
      </c>
      <c r="H1649" s="5" t="str">
        <f t="shared" si="76"/>
        <v>Okay</v>
      </c>
      <c r="I1649" s="5" t="str">
        <f t="shared" si="77"/>
        <v>Okay</v>
      </c>
    </row>
    <row r="1650" spans="1:9" x14ac:dyDescent="0.25">
      <c r="A1650" s="4">
        <v>36</v>
      </c>
      <c r="B1650" s="4">
        <v>2</v>
      </c>
      <c r="C1650" s="4">
        <v>35000</v>
      </c>
      <c r="D1650" s="4" t="str">
        <f>IF(OR(A1650&lt;$O$3, A1650&gt;$P$3), "Outlier", "Okay")</f>
        <v>Okay</v>
      </c>
      <c r="E1650" s="4" t="str">
        <f>IF(OR(B1650&lt;$O$4, B1650&gt;$P$4), "Outlier", "Okay")</f>
        <v>Okay</v>
      </c>
      <c r="F1650" s="4" t="str">
        <f>IF(OR(C1650&lt;$O$5, C1650&gt;$P$5), "Outlier", "Okay")</f>
        <v>Okay</v>
      </c>
      <c r="G1650" s="5" t="str">
        <f t="shared" si="75"/>
        <v>Okay</v>
      </c>
      <c r="H1650" s="5" t="str">
        <f t="shared" si="76"/>
        <v>Okay</v>
      </c>
      <c r="I1650" s="5" t="str">
        <f t="shared" si="77"/>
        <v>Okay</v>
      </c>
    </row>
    <row r="1651" spans="1:9" x14ac:dyDescent="0.25">
      <c r="A1651" s="4">
        <v>48</v>
      </c>
      <c r="B1651" s="4">
        <v>18</v>
      </c>
      <c r="C1651" s="4">
        <v>180000</v>
      </c>
      <c r="D1651" s="4" t="str">
        <f>IF(OR(A1651&lt;$O$3, A1651&gt;$P$3), "Outlier", "Okay")</f>
        <v>Okay</v>
      </c>
      <c r="E1651" s="4" t="str">
        <f>IF(OR(B1651&lt;$O$4, B1651&gt;$P$4), "Outlier", "Okay")</f>
        <v>Okay</v>
      </c>
      <c r="F1651" s="4" t="str">
        <f>IF(OR(C1651&lt;$O$5, C1651&gt;$P$5), "Outlier", "Okay")</f>
        <v>Okay</v>
      </c>
      <c r="G1651" s="5" t="str">
        <f t="shared" si="75"/>
        <v>Okay</v>
      </c>
      <c r="H1651" s="5" t="str">
        <f t="shared" si="76"/>
        <v>Okay</v>
      </c>
      <c r="I1651" s="5" t="str">
        <f t="shared" si="77"/>
        <v>Okay</v>
      </c>
    </row>
    <row r="1652" spans="1:9" x14ac:dyDescent="0.25">
      <c r="A1652" s="4">
        <v>31</v>
      </c>
      <c r="B1652" s="4">
        <v>2</v>
      </c>
      <c r="C1652" s="4">
        <v>40000</v>
      </c>
      <c r="D1652" s="4" t="str">
        <f>IF(OR(A1652&lt;$O$3, A1652&gt;$P$3), "Outlier", "Okay")</f>
        <v>Okay</v>
      </c>
      <c r="E1652" s="4" t="str">
        <f>IF(OR(B1652&lt;$O$4, B1652&gt;$P$4), "Outlier", "Okay")</f>
        <v>Okay</v>
      </c>
      <c r="F1652" s="4" t="str">
        <f>IF(OR(C1652&lt;$O$5, C1652&gt;$P$5), "Outlier", "Okay")</f>
        <v>Okay</v>
      </c>
      <c r="G1652" s="5" t="str">
        <f t="shared" si="75"/>
        <v>Okay</v>
      </c>
      <c r="H1652" s="5" t="str">
        <f t="shared" si="76"/>
        <v>Okay</v>
      </c>
      <c r="I1652" s="5" t="str">
        <f t="shared" si="77"/>
        <v>Okay</v>
      </c>
    </row>
    <row r="1653" spans="1:9" x14ac:dyDescent="0.25">
      <c r="A1653" s="4">
        <v>29</v>
      </c>
      <c r="B1653" s="4">
        <v>6</v>
      </c>
      <c r="C1653" s="4">
        <v>75000</v>
      </c>
      <c r="D1653" s="4" t="str">
        <f>IF(OR(A1653&lt;$O$3, A1653&gt;$P$3), "Outlier", "Okay")</f>
        <v>Okay</v>
      </c>
      <c r="E1653" s="4" t="str">
        <f>IF(OR(B1653&lt;$O$4, B1653&gt;$P$4), "Outlier", "Okay")</f>
        <v>Okay</v>
      </c>
      <c r="F1653" s="4" t="str">
        <f>IF(OR(C1653&lt;$O$5, C1653&gt;$P$5), "Outlier", "Okay")</f>
        <v>Okay</v>
      </c>
      <c r="G1653" s="5" t="str">
        <f t="shared" si="75"/>
        <v>Okay</v>
      </c>
      <c r="H1653" s="5" t="str">
        <f t="shared" si="76"/>
        <v>Okay</v>
      </c>
      <c r="I1653" s="5" t="str">
        <f t="shared" si="77"/>
        <v>Okay</v>
      </c>
    </row>
    <row r="1654" spans="1:9" x14ac:dyDescent="0.25">
      <c r="A1654" s="4">
        <v>45</v>
      </c>
      <c r="B1654" s="4">
        <v>12</v>
      </c>
      <c r="C1654" s="4">
        <v>120000</v>
      </c>
      <c r="D1654" s="4" t="str">
        <f>IF(OR(A1654&lt;$O$3, A1654&gt;$P$3), "Outlier", "Okay")</f>
        <v>Okay</v>
      </c>
      <c r="E1654" s="4" t="str">
        <f>IF(OR(B1654&lt;$O$4, B1654&gt;$P$4), "Outlier", "Okay")</f>
        <v>Okay</v>
      </c>
      <c r="F1654" s="4" t="str">
        <f>IF(OR(C1654&lt;$O$5, C1654&gt;$P$5), "Outlier", "Okay")</f>
        <v>Okay</v>
      </c>
      <c r="G1654" s="5" t="str">
        <f t="shared" si="75"/>
        <v>Okay</v>
      </c>
      <c r="H1654" s="5" t="str">
        <f t="shared" si="76"/>
        <v>Okay</v>
      </c>
      <c r="I1654" s="5" t="str">
        <f t="shared" si="77"/>
        <v>Okay</v>
      </c>
    </row>
    <row r="1655" spans="1:9" x14ac:dyDescent="0.25">
      <c r="A1655" s="4">
        <v>25</v>
      </c>
      <c r="B1655" s="4">
        <v>3</v>
      </c>
      <c r="C1655" s="4">
        <v>50000</v>
      </c>
      <c r="D1655" s="4" t="str">
        <f>IF(OR(A1655&lt;$O$3, A1655&gt;$P$3), "Outlier", "Okay")</f>
        <v>Okay</v>
      </c>
      <c r="E1655" s="4" t="str">
        <f>IF(OR(B1655&lt;$O$4, B1655&gt;$P$4), "Outlier", "Okay")</f>
        <v>Okay</v>
      </c>
      <c r="F1655" s="4" t="str">
        <f>IF(OR(C1655&lt;$O$5, C1655&gt;$P$5), "Outlier", "Okay")</f>
        <v>Okay</v>
      </c>
      <c r="G1655" s="5" t="str">
        <f t="shared" si="75"/>
        <v>Okay</v>
      </c>
      <c r="H1655" s="5" t="str">
        <f t="shared" si="76"/>
        <v>Okay</v>
      </c>
      <c r="I1655" s="5" t="str">
        <f t="shared" si="77"/>
        <v>Okay</v>
      </c>
    </row>
    <row r="1656" spans="1:9" x14ac:dyDescent="0.25">
      <c r="A1656" s="4">
        <v>37</v>
      </c>
      <c r="B1656" s="4">
        <v>7</v>
      </c>
      <c r="C1656" s="4">
        <v>90000</v>
      </c>
      <c r="D1656" s="4" t="str">
        <f>IF(OR(A1656&lt;$O$3, A1656&gt;$P$3), "Outlier", "Okay")</f>
        <v>Okay</v>
      </c>
      <c r="E1656" s="4" t="str">
        <f>IF(OR(B1656&lt;$O$4, B1656&gt;$P$4), "Outlier", "Okay")</f>
        <v>Okay</v>
      </c>
      <c r="F1656" s="4" t="str">
        <f>IF(OR(C1656&lt;$O$5, C1656&gt;$P$5), "Outlier", "Okay")</f>
        <v>Okay</v>
      </c>
      <c r="G1656" s="5" t="str">
        <f t="shared" si="75"/>
        <v>Okay</v>
      </c>
      <c r="H1656" s="5" t="str">
        <f t="shared" si="76"/>
        <v>Okay</v>
      </c>
      <c r="I1656" s="5" t="str">
        <f t="shared" si="77"/>
        <v>Okay</v>
      </c>
    </row>
    <row r="1657" spans="1:9" x14ac:dyDescent="0.25">
      <c r="A1657" s="4">
        <v>23</v>
      </c>
      <c r="B1657" s="4">
        <v>1</v>
      </c>
      <c r="C1657" s="4">
        <v>35000</v>
      </c>
      <c r="D1657" s="4" t="str">
        <f>IF(OR(A1657&lt;$O$3, A1657&gt;$P$3), "Outlier", "Okay")</f>
        <v>Okay</v>
      </c>
      <c r="E1657" s="4" t="str">
        <f>IF(OR(B1657&lt;$O$4, B1657&gt;$P$4), "Outlier", "Okay")</f>
        <v>Okay</v>
      </c>
      <c r="F1657" s="4" t="str">
        <f>IF(OR(C1657&lt;$O$5, C1657&gt;$P$5), "Outlier", "Okay")</f>
        <v>Okay</v>
      </c>
      <c r="G1657" s="5" t="str">
        <f t="shared" si="75"/>
        <v>Okay</v>
      </c>
      <c r="H1657" s="5" t="str">
        <f t="shared" si="76"/>
        <v>Okay</v>
      </c>
      <c r="I1657" s="5" t="str">
        <f t="shared" si="77"/>
        <v>Okay</v>
      </c>
    </row>
    <row r="1658" spans="1:9" x14ac:dyDescent="0.25">
      <c r="A1658" s="4">
        <v>41</v>
      </c>
      <c r="B1658" s="4">
        <v>11</v>
      </c>
      <c r="C1658" s="4">
        <v>110000</v>
      </c>
      <c r="D1658" s="4" t="str">
        <f>IF(OR(A1658&lt;$O$3, A1658&gt;$P$3), "Outlier", "Okay")</f>
        <v>Okay</v>
      </c>
      <c r="E1658" s="4" t="str">
        <f>IF(OR(B1658&lt;$O$4, B1658&gt;$P$4), "Outlier", "Okay")</f>
        <v>Okay</v>
      </c>
      <c r="F1658" s="4" t="str">
        <f>IF(OR(C1658&lt;$O$5, C1658&gt;$P$5), "Outlier", "Okay")</f>
        <v>Okay</v>
      </c>
      <c r="G1658" s="5" t="str">
        <f t="shared" si="75"/>
        <v>Okay</v>
      </c>
      <c r="H1658" s="5" t="str">
        <f t="shared" si="76"/>
        <v>Okay</v>
      </c>
      <c r="I1658" s="5" t="str">
        <f t="shared" si="77"/>
        <v>Okay</v>
      </c>
    </row>
    <row r="1659" spans="1:9" x14ac:dyDescent="0.25">
      <c r="A1659" s="4">
        <v>26</v>
      </c>
      <c r="B1659" s="4">
        <v>3</v>
      </c>
      <c r="C1659" s="4">
        <v>45000</v>
      </c>
      <c r="D1659" s="4" t="str">
        <f>IF(OR(A1659&lt;$O$3, A1659&gt;$P$3), "Outlier", "Okay")</f>
        <v>Okay</v>
      </c>
      <c r="E1659" s="4" t="str">
        <f>IF(OR(B1659&lt;$O$4, B1659&gt;$P$4), "Outlier", "Okay")</f>
        <v>Okay</v>
      </c>
      <c r="F1659" s="4" t="str">
        <f>IF(OR(C1659&lt;$O$5, C1659&gt;$P$5), "Outlier", "Okay")</f>
        <v>Okay</v>
      </c>
      <c r="G1659" s="5" t="str">
        <f t="shared" si="75"/>
        <v>Okay</v>
      </c>
      <c r="H1659" s="5" t="str">
        <f t="shared" si="76"/>
        <v>Okay</v>
      </c>
      <c r="I1659" s="5" t="str">
        <f t="shared" si="77"/>
        <v>Okay</v>
      </c>
    </row>
    <row r="1660" spans="1:9" x14ac:dyDescent="0.25">
      <c r="A1660" s="4">
        <v>33</v>
      </c>
      <c r="B1660" s="4">
        <v>5</v>
      </c>
      <c r="C1660" s="4">
        <v>70000</v>
      </c>
      <c r="D1660" s="4" t="str">
        <f>IF(OR(A1660&lt;$O$3, A1660&gt;$P$3), "Outlier", "Okay")</f>
        <v>Okay</v>
      </c>
      <c r="E1660" s="4" t="str">
        <f>IF(OR(B1660&lt;$O$4, B1660&gt;$P$4), "Outlier", "Okay")</f>
        <v>Okay</v>
      </c>
      <c r="F1660" s="4" t="str">
        <f>IF(OR(C1660&lt;$O$5, C1660&gt;$P$5), "Outlier", "Okay")</f>
        <v>Okay</v>
      </c>
      <c r="G1660" s="5" t="str">
        <f t="shared" si="75"/>
        <v>Okay</v>
      </c>
      <c r="H1660" s="5" t="str">
        <f t="shared" si="76"/>
        <v>Okay</v>
      </c>
      <c r="I1660" s="5" t="str">
        <f t="shared" si="77"/>
        <v>Okay</v>
      </c>
    </row>
    <row r="1661" spans="1:9" x14ac:dyDescent="0.25">
      <c r="A1661" s="4">
        <v>28</v>
      </c>
      <c r="B1661" s="4">
        <v>1</v>
      </c>
      <c r="C1661" s="4">
        <v>30000</v>
      </c>
      <c r="D1661" s="4" t="str">
        <f>IF(OR(A1661&lt;$O$3, A1661&gt;$P$3), "Outlier", "Okay")</f>
        <v>Okay</v>
      </c>
      <c r="E1661" s="4" t="str">
        <f>IF(OR(B1661&lt;$O$4, B1661&gt;$P$4), "Outlier", "Okay")</f>
        <v>Okay</v>
      </c>
      <c r="F1661" s="4" t="str">
        <f>IF(OR(C1661&lt;$O$5, C1661&gt;$P$5), "Outlier", "Okay")</f>
        <v>Okay</v>
      </c>
      <c r="G1661" s="5" t="str">
        <f t="shared" si="75"/>
        <v>Okay</v>
      </c>
      <c r="H1661" s="5" t="str">
        <f t="shared" si="76"/>
        <v>Okay</v>
      </c>
      <c r="I1661" s="5" t="str">
        <f t="shared" si="77"/>
        <v>Okay</v>
      </c>
    </row>
    <row r="1662" spans="1:9" x14ac:dyDescent="0.25">
      <c r="A1662" s="4">
        <v>42</v>
      </c>
      <c r="B1662" s="4">
        <v>13</v>
      </c>
      <c r="C1662" s="4">
        <v>130000</v>
      </c>
      <c r="D1662" s="4" t="str">
        <f>IF(OR(A1662&lt;$O$3, A1662&gt;$P$3), "Outlier", "Okay")</f>
        <v>Okay</v>
      </c>
      <c r="E1662" s="4" t="str">
        <f>IF(OR(B1662&lt;$O$4, B1662&gt;$P$4), "Outlier", "Okay")</f>
        <v>Okay</v>
      </c>
      <c r="F1662" s="4" t="str">
        <f>IF(OR(C1662&lt;$O$5, C1662&gt;$P$5), "Outlier", "Okay")</f>
        <v>Okay</v>
      </c>
      <c r="G1662" s="5" t="str">
        <f t="shared" si="75"/>
        <v>Okay</v>
      </c>
      <c r="H1662" s="5" t="str">
        <f t="shared" si="76"/>
        <v>Okay</v>
      </c>
      <c r="I1662" s="5" t="str">
        <f t="shared" si="77"/>
        <v>Okay</v>
      </c>
    </row>
    <row r="1663" spans="1:9" x14ac:dyDescent="0.25">
      <c r="A1663" s="4">
        <v>27</v>
      </c>
      <c r="B1663" s="4">
        <v>4</v>
      </c>
      <c r="C1663" s="4">
        <v>60000</v>
      </c>
      <c r="D1663" s="4" t="str">
        <f>IF(OR(A1663&lt;$O$3, A1663&gt;$P$3), "Outlier", "Okay")</f>
        <v>Okay</v>
      </c>
      <c r="E1663" s="4" t="str">
        <f>IF(OR(B1663&lt;$O$4, B1663&gt;$P$4), "Outlier", "Okay")</f>
        <v>Okay</v>
      </c>
      <c r="F1663" s="4" t="str">
        <f>IF(OR(C1663&lt;$O$5, C1663&gt;$P$5), "Outlier", "Okay")</f>
        <v>Okay</v>
      </c>
      <c r="G1663" s="5" t="str">
        <f t="shared" si="75"/>
        <v>Okay</v>
      </c>
      <c r="H1663" s="5" t="str">
        <f t="shared" si="76"/>
        <v>Okay</v>
      </c>
      <c r="I1663" s="5" t="str">
        <f t="shared" si="77"/>
        <v>Okay</v>
      </c>
    </row>
    <row r="1664" spans="1:9" x14ac:dyDescent="0.25">
      <c r="A1664" s="4">
        <v>50</v>
      </c>
      <c r="B1664" s="4">
        <v>15</v>
      </c>
      <c r="C1664" s="4">
        <v>150000</v>
      </c>
      <c r="D1664" s="4" t="str">
        <f>IF(OR(A1664&lt;$O$3, A1664&gt;$P$3), "Outlier", "Okay")</f>
        <v>Okay</v>
      </c>
      <c r="E1664" s="4" t="str">
        <f>IF(OR(B1664&lt;$O$4, B1664&gt;$P$4), "Outlier", "Okay")</f>
        <v>Okay</v>
      </c>
      <c r="F1664" s="4" t="str">
        <f>IF(OR(C1664&lt;$O$5, C1664&gt;$P$5), "Outlier", "Okay")</f>
        <v>Okay</v>
      </c>
      <c r="G1664" s="5" t="str">
        <f t="shared" si="75"/>
        <v>Okay</v>
      </c>
      <c r="H1664" s="5" t="str">
        <f t="shared" si="76"/>
        <v>Okay</v>
      </c>
      <c r="I1664" s="5" t="str">
        <f t="shared" si="77"/>
        <v>Okay</v>
      </c>
    </row>
    <row r="1665" spans="1:9" x14ac:dyDescent="0.25">
      <c r="A1665" s="4">
        <v>35</v>
      </c>
      <c r="B1665" s="4">
        <v>8</v>
      </c>
      <c r="C1665" s="4">
        <v>80000</v>
      </c>
      <c r="D1665" s="4" t="str">
        <f>IF(OR(A1665&lt;$O$3, A1665&gt;$P$3), "Outlier", "Okay")</f>
        <v>Okay</v>
      </c>
      <c r="E1665" s="4" t="str">
        <f>IF(OR(B1665&lt;$O$4, B1665&gt;$P$4), "Outlier", "Okay")</f>
        <v>Okay</v>
      </c>
      <c r="F1665" s="4" t="str">
        <f>IF(OR(C1665&lt;$O$5, C1665&gt;$P$5), "Outlier", "Okay")</f>
        <v>Okay</v>
      </c>
      <c r="G1665" s="5" t="str">
        <f t="shared" si="75"/>
        <v>Okay</v>
      </c>
      <c r="H1665" s="5" t="str">
        <f t="shared" si="76"/>
        <v>Okay</v>
      </c>
      <c r="I1665" s="5" t="str">
        <f t="shared" si="77"/>
        <v>Okay</v>
      </c>
    </row>
    <row r="1666" spans="1:9" x14ac:dyDescent="0.25">
      <c r="A1666" s="4">
        <v>24</v>
      </c>
      <c r="B1666" s="4">
        <v>1</v>
      </c>
      <c r="C1666" s="4">
        <v>35000</v>
      </c>
      <c r="D1666" s="4" t="str">
        <f>IF(OR(A1666&lt;$O$3, A1666&gt;$P$3), "Outlier", "Okay")</f>
        <v>Okay</v>
      </c>
      <c r="E1666" s="4" t="str">
        <f>IF(OR(B1666&lt;$O$4, B1666&gt;$P$4), "Outlier", "Okay")</f>
        <v>Okay</v>
      </c>
      <c r="F1666" s="4" t="str">
        <f>IF(OR(C1666&lt;$O$5, C1666&gt;$P$5), "Outlier", "Okay")</f>
        <v>Okay</v>
      </c>
      <c r="G1666" s="5" t="str">
        <f t="shared" ref="G1666:G1729" si="78">IF(B1666&gt;A1666, "Inconsistent", "Okay")</f>
        <v>Okay</v>
      </c>
      <c r="H1666" s="5" t="str">
        <f t="shared" ref="H1666:H1729" si="79">IF(A1666&lt;18, "Inconsistent", "Okay")</f>
        <v>Okay</v>
      </c>
      <c r="I1666" s="5" t="str">
        <f t="shared" ref="I1666:I1729" si="80">IF(B1666&lt;0,"Inconsistent", "Okay")</f>
        <v>Okay</v>
      </c>
    </row>
    <row r="1667" spans="1:9" x14ac:dyDescent="0.25">
      <c r="A1667" s="4">
        <v>46</v>
      </c>
      <c r="B1667" s="4">
        <v>16</v>
      </c>
      <c r="C1667" s="4">
        <v>160000</v>
      </c>
      <c r="D1667" s="4" t="str">
        <f>IF(OR(A1667&lt;$O$3, A1667&gt;$P$3), "Outlier", "Okay")</f>
        <v>Okay</v>
      </c>
      <c r="E1667" s="4" t="str">
        <f>IF(OR(B1667&lt;$O$4, B1667&gt;$P$4), "Outlier", "Okay")</f>
        <v>Okay</v>
      </c>
      <c r="F1667" s="4" t="str">
        <f>IF(OR(C1667&lt;$O$5, C1667&gt;$P$5), "Outlier", "Okay")</f>
        <v>Okay</v>
      </c>
      <c r="G1667" s="5" t="str">
        <f t="shared" si="78"/>
        <v>Okay</v>
      </c>
      <c r="H1667" s="5" t="str">
        <f t="shared" si="79"/>
        <v>Okay</v>
      </c>
      <c r="I1667" s="5" t="str">
        <f t="shared" si="80"/>
        <v>Okay</v>
      </c>
    </row>
    <row r="1668" spans="1:9" x14ac:dyDescent="0.25">
      <c r="A1668" s="4">
        <v>29</v>
      </c>
      <c r="B1668" s="4">
        <v>2</v>
      </c>
      <c r="C1668" s="4">
        <v>40000</v>
      </c>
      <c r="D1668" s="4" t="str">
        <f>IF(OR(A1668&lt;$O$3, A1668&gt;$P$3), "Outlier", "Okay")</f>
        <v>Okay</v>
      </c>
      <c r="E1668" s="4" t="str">
        <f>IF(OR(B1668&lt;$O$4, B1668&gt;$P$4), "Outlier", "Okay")</f>
        <v>Okay</v>
      </c>
      <c r="F1668" s="4" t="str">
        <f>IF(OR(C1668&lt;$O$5, C1668&gt;$P$5), "Outlier", "Okay")</f>
        <v>Okay</v>
      </c>
      <c r="G1668" s="5" t="str">
        <f t="shared" si="78"/>
        <v>Okay</v>
      </c>
      <c r="H1668" s="5" t="str">
        <f t="shared" si="79"/>
        <v>Okay</v>
      </c>
      <c r="I1668" s="5" t="str">
        <f t="shared" si="80"/>
        <v>Okay</v>
      </c>
    </row>
    <row r="1669" spans="1:9" x14ac:dyDescent="0.25">
      <c r="A1669" s="4">
        <v>31</v>
      </c>
      <c r="B1669" s="4">
        <v>3</v>
      </c>
      <c r="C1669" s="4">
        <v>40000</v>
      </c>
      <c r="D1669" s="4" t="str">
        <f>IF(OR(A1669&lt;$O$3, A1669&gt;$P$3), "Outlier", "Okay")</f>
        <v>Okay</v>
      </c>
      <c r="E1669" s="4" t="str">
        <f>IF(OR(B1669&lt;$O$4, B1669&gt;$P$4), "Outlier", "Okay")</f>
        <v>Okay</v>
      </c>
      <c r="F1669" s="4" t="str">
        <f>IF(OR(C1669&lt;$O$5, C1669&gt;$P$5), "Outlier", "Okay")</f>
        <v>Okay</v>
      </c>
      <c r="G1669" s="5" t="str">
        <f t="shared" si="78"/>
        <v>Okay</v>
      </c>
      <c r="H1669" s="5" t="str">
        <f t="shared" si="79"/>
        <v>Okay</v>
      </c>
      <c r="I1669" s="5" t="str">
        <f t="shared" si="80"/>
        <v>Okay</v>
      </c>
    </row>
    <row r="1670" spans="1:9" x14ac:dyDescent="0.25">
      <c r="A1670" s="4">
        <v>25</v>
      </c>
      <c r="B1670" s="4">
        <v>1</v>
      </c>
      <c r="C1670" s="4">
        <v>35000</v>
      </c>
      <c r="D1670" s="4" t="str">
        <f>IF(OR(A1670&lt;$O$3, A1670&gt;$P$3), "Outlier", "Okay")</f>
        <v>Okay</v>
      </c>
      <c r="E1670" s="4" t="str">
        <f>IF(OR(B1670&lt;$O$4, B1670&gt;$P$4), "Outlier", "Okay")</f>
        <v>Okay</v>
      </c>
      <c r="F1670" s="4" t="str">
        <f>IF(OR(C1670&lt;$O$5, C1670&gt;$P$5), "Outlier", "Okay")</f>
        <v>Okay</v>
      </c>
      <c r="G1670" s="5" t="str">
        <f t="shared" si="78"/>
        <v>Okay</v>
      </c>
      <c r="H1670" s="5" t="str">
        <f t="shared" si="79"/>
        <v>Okay</v>
      </c>
      <c r="I1670" s="5" t="str">
        <f t="shared" si="80"/>
        <v>Okay</v>
      </c>
    </row>
    <row r="1671" spans="1:9" x14ac:dyDescent="0.25">
      <c r="A1671" s="4">
        <v>39</v>
      </c>
      <c r="B1671" s="4">
        <v>10</v>
      </c>
      <c r="C1671" s="4">
        <v>100000</v>
      </c>
      <c r="D1671" s="4" t="str">
        <f>IF(OR(A1671&lt;$O$3, A1671&gt;$P$3), "Outlier", "Okay")</f>
        <v>Okay</v>
      </c>
      <c r="E1671" s="4" t="str">
        <f>IF(OR(B1671&lt;$O$4, B1671&gt;$P$4), "Outlier", "Okay")</f>
        <v>Okay</v>
      </c>
      <c r="F1671" s="4" t="str">
        <f>IF(OR(C1671&lt;$O$5, C1671&gt;$P$5), "Outlier", "Okay")</f>
        <v>Okay</v>
      </c>
      <c r="G1671" s="5" t="str">
        <f t="shared" si="78"/>
        <v>Okay</v>
      </c>
      <c r="H1671" s="5" t="str">
        <f t="shared" si="79"/>
        <v>Okay</v>
      </c>
      <c r="I1671" s="5" t="str">
        <f t="shared" si="80"/>
        <v>Okay</v>
      </c>
    </row>
    <row r="1672" spans="1:9" x14ac:dyDescent="0.25">
      <c r="A1672" s="4">
        <v>33</v>
      </c>
      <c r="B1672" s="4">
        <v>5</v>
      </c>
      <c r="C1672" s="4">
        <v>70000</v>
      </c>
      <c r="D1672" s="4" t="str">
        <f>IF(OR(A1672&lt;$O$3, A1672&gt;$P$3), "Outlier", "Okay")</f>
        <v>Okay</v>
      </c>
      <c r="E1672" s="4" t="str">
        <f>IF(OR(B1672&lt;$O$4, B1672&gt;$P$4), "Outlier", "Okay")</f>
        <v>Okay</v>
      </c>
      <c r="F1672" s="4" t="str">
        <f>IF(OR(C1672&lt;$O$5, C1672&gt;$P$5), "Outlier", "Okay")</f>
        <v>Okay</v>
      </c>
      <c r="G1672" s="5" t="str">
        <f t="shared" si="78"/>
        <v>Okay</v>
      </c>
      <c r="H1672" s="5" t="str">
        <f t="shared" si="79"/>
        <v>Okay</v>
      </c>
      <c r="I1672" s="5" t="str">
        <f t="shared" si="80"/>
        <v>Okay</v>
      </c>
    </row>
    <row r="1673" spans="1:9" x14ac:dyDescent="0.25">
      <c r="A1673" s="4">
        <v>27</v>
      </c>
      <c r="B1673" s="4">
        <v>3</v>
      </c>
      <c r="C1673" s="4">
        <v>50000</v>
      </c>
      <c r="D1673" s="4" t="str">
        <f>IF(OR(A1673&lt;$O$3, A1673&gt;$P$3), "Outlier", "Okay")</f>
        <v>Okay</v>
      </c>
      <c r="E1673" s="4" t="str">
        <f>IF(OR(B1673&lt;$O$4, B1673&gt;$P$4), "Outlier", "Okay")</f>
        <v>Okay</v>
      </c>
      <c r="F1673" s="4" t="str">
        <f>IF(OR(C1673&lt;$O$5, C1673&gt;$P$5), "Outlier", "Okay")</f>
        <v>Okay</v>
      </c>
      <c r="G1673" s="5" t="str">
        <f t="shared" si="78"/>
        <v>Okay</v>
      </c>
      <c r="H1673" s="5" t="str">
        <f t="shared" si="79"/>
        <v>Okay</v>
      </c>
      <c r="I1673" s="5" t="str">
        <f t="shared" si="80"/>
        <v>Okay</v>
      </c>
    </row>
    <row r="1674" spans="1:9" x14ac:dyDescent="0.25">
      <c r="A1674" s="4">
        <v>43</v>
      </c>
      <c r="B1674" s="4">
        <v>12</v>
      </c>
      <c r="C1674" s="4">
        <v>120000</v>
      </c>
      <c r="D1674" s="4" t="str">
        <f>IF(OR(A1674&lt;$O$3, A1674&gt;$P$3), "Outlier", "Okay")</f>
        <v>Okay</v>
      </c>
      <c r="E1674" s="4" t="str">
        <f>IF(OR(B1674&lt;$O$4, B1674&gt;$P$4), "Outlier", "Okay")</f>
        <v>Okay</v>
      </c>
      <c r="F1674" s="4" t="str">
        <f>IF(OR(C1674&lt;$O$5, C1674&gt;$P$5), "Outlier", "Okay")</f>
        <v>Okay</v>
      </c>
      <c r="G1674" s="5" t="str">
        <f t="shared" si="78"/>
        <v>Okay</v>
      </c>
      <c r="H1674" s="5" t="str">
        <f t="shared" si="79"/>
        <v>Okay</v>
      </c>
      <c r="I1674" s="5" t="str">
        <f t="shared" si="80"/>
        <v>Okay</v>
      </c>
    </row>
    <row r="1675" spans="1:9" x14ac:dyDescent="0.25">
      <c r="A1675" s="4">
        <v>28</v>
      </c>
      <c r="B1675" s="4">
        <v>2</v>
      </c>
      <c r="C1675" s="4">
        <v>40000</v>
      </c>
      <c r="D1675" s="4" t="str">
        <f>IF(OR(A1675&lt;$O$3, A1675&gt;$P$3), "Outlier", "Okay")</f>
        <v>Okay</v>
      </c>
      <c r="E1675" s="4" t="str">
        <f>IF(OR(B1675&lt;$O$4, B1675&gt;$P$4), "Outlier", "Okay")</f>
        <v>Okay</v>
      </c>
      <c r="F1675" s="4" t="str">
        <f>IF(OR(C1675&lt;$O$5, C1675&gt;$P$5), "Outlier", "Okay")</f>
        <v>Okay</v>
      </c>
      <c r="G1675" s="5" t="str">
        <f t="shared" si="78"/>
        <v>Okay</v>
      </c>
      <c r="H1675" s="5" t="str">
        <f t="shared" si="79"/>
        <v>Okay</v>
      </c>
      <c r="I1675" s="5" t="str">
        <f t="shared" si="80"/>
        <v>Okay</v>
      </c>
    </row>
    <row r="1676" spans="1:9" x14ac:dyDescent="0.25">
      <c r="A1676" s="4">
        <v>31</v>
      </c>
      <c r="B1676" s="4">
        <v>3</v>
      </c>
      <c r="C1676" s="4">
        <v>50000</v>
      </c>
      <c r="D1676" s="4" t="str">
        <f>IF(OR(A1676&lt;$O$3, A1676&gt;$P$3), "Outlier", "Okay")</f>
        <v>Okay</v>
      </c>
      <c r="E1676" s="4" t="str">
        <f>IF(OR(B1676&lt;$O$4, B1676&gt;$P$4), "Outlier", "Okay")</f>
        <v>Okay</v>
      </c>
      <c r="F1676" s="4" t="str">
        <f>IF(OR(C1676&lt;$O$5, C1676&gt;$P$5), "Outlier", "Okay")</f>
        <v>Okay</v>
      </c>
      <c r="G1676" s="5" t="str">
        <f t="shared" si="78"/>
        <v>Okay</v>
      </c>
      <c r="H1676" s="5" t="str">
        <f t="shared" si="79"/>
        <v>Okay</v>
      </c>
      <c r="I1676" s="5" t="str">
        <f t="shared" si="80"/>
        <v>Okay</v>
      </c>
    </row>
    <row r="1677" spans="1:9" x14ac:dyDescent="0.25">
      <c r="A1677" s="4">
        <v>46</v>
      </c>
      <c r="B1677" s="4">
        <v>14</v>
      </c>
      <c r="C1677" s="4">
        <v>140000</v>
      </c>
      <c r="D1677" s="4" t="str">
        <f>IF(OR(A1677&lt;$O$3, A1677&gt;$P$3), "Outlier", "Okay")</f>
        <v>Okay</v>
      </c>
      <c r="E1677" s="4" t="str">
        <f>IF(OR(B1677&lt;$O$4, B1677&gt;$P$4), "Outlier", "Okay")</f>
        <v>Okay</v>
      </c>
      <c r="F1677" s="4" t="str">
        <f>IF(OR(C1677&lt;$O$5, C1677&gt;$P$5), "Outlier", "Okay")</f>
        <v>Okay</v>
      </c>
      <c r="G1677" s="5" t="str">
        <f t="shared" si="78"/>
        <v>Okay</v>
      </c>
      <c r="H1677" s="5" t="str">
        <f t="shared" si="79"/>
        <v>Okay</v>
      </c>
      <c r="I1677" s="5" t="str">
        <f t="shared" si="80"/>
        <v>Okay</v>
      </c>
    </row>
    <row r="1678" spans="1:9" x14ac:dyDescent="0.25">
      <c r="A1678" s="4">
        <v>38</v>
      </c>
      <c r="B1678" s="4">
        <v>10</v>
      </c>
      <c r="C1678" s="4">
        <v>100000</v>
      </c>
      <c r="D1678" s="4" t="str">
        <f>IF(OR(A1678&lt;$O$3, A1678&gt;$P$3), "Outlier", "Okay")</f>
        <v>Okay</v>
      </c>
      <c r="E1678" s="4" t="str">
        <f>IF(OR(B1678&lt;$O$4, B1678&gt;$P$4), "Outlier", "Okay")</f>
        <v>Okay</v>
      </c>
      <c r="F1678" s="4" t="str">
        <f>IF(OR(C1678&lt;$O$5, C1678&gt;$P$5), "Outlier", "Okay")</f>
        <v>Okay</v>
      </c>
      <c r="G1678" s="5" t="str">
        <f t="shared" si="78"/>
        <v>Okay</v>
      </c>
      <c r="H1678" s="5" t="str">
        <f t="shared" si="79"/>
        <v>Okay</v>
      </c>
      <c r="I1678" s="5" t="str">
        <f t="shared" si="80"/>
        <v>Okay</v>
      </c>
    </row>
    <row r="1679" spans="1:9" x14ac:dyDescent="0.25">
      <c r="A1679" s="4">
        <v>24</v>
      </c>
      <c r="B1679" s="4">
        <v>1</v>
      </c>
      <c r="C1679" s="4">
        <v>30000</v>
      </c>
      <c r="D1679" s="4" t="str">
        <f>IF(OR(A1679&lt;$O$3, A1679&gt;$P$3), "Outlier", "Okay")</f>
        <v>Okay</v>
      </c>
      <c r="E1679" s="4" t="str">
        <f>IF(OR(B1679&lt;$O$4, B1679&gt;$P$4), "Outlier", "Okay")</f>
        <v>Okay</v>
      </c>
      <c r="F1679" s="4" t="str">
        <f>IF(OR(C1679&lt;$O$5, C1679&gt;$P$5), "Outlier", "Okay")</f>
        <v>Okay</v>
      </c>
      <c r="G1679" s="5" t="str">
        <f t="shared" si="78"/>
        <v>Okay</v>
      </c>
      <c r="H1679" s="5" t="str">
        <f t="shared" si="79"/>
        <v>Okay</v>
      </c>
      <c r="I1679" s="5" t="str">
        <f t="shared" si="80"/>
        <v>Okay</v>
      </c>
    </row>
    <row r="1680" spans="1:9" x14ac:dyDescent="0.25">
      <c r="A1680" s="4">
        <v>33</v>
      </c>
      <c r="B1680" s="4">
        <v>6</v>
      </c>
      <c r="C1680" s="4">
        <v>75000</v>
      </c>
      <c r="D1680" s="4" t="str">
        <f>IF(OR(A1680&lt;$O$3, A1680&gt;$P$3), "Outlier", "Okay")</f>
        <v>Okay</v>
      </c>
      <c r="E1680" s="4" t="str">
        <f>IF(OR(B1680&lt;$O$4, B1680&gt;$P$4), "Outlier", "Okay")</f>
        <v>Okay</v>
      </c>
      <c r="F1680" s="4" t="str">
        <f>IF(OR(C1680&lt;$O$5, C1680&gt;$P$5), "Outlier", "Okay")</f>
        <v>Okay</v>
      </c>
      <c r="G1680" s="5" t="str">
        <f t="shared" si="78"/>
        <v>Okay</v>
      </c>
      <c r="H1680" s="5" t="str">
        <f t="shared" si="79"/>
        <v>Okay</v>
      </c>
      <c r="I1680" s="5" t="str">
        <f t="shared" si="80"/>
        <v>Okay</v>
      </c>
    </row>
    <row r="1681" spans="1:9" x14ac:dyDescent="0.25">
      <c r="A1681" s="4">
        <v>29</v>
      </c>
      <c r="B1681" s="4">
        <v>2</v>
      </c>
      <c r="C1681" s="4">
        <v>40000</v>
      </c>
      <c r="D1681" s="4" t="str">
        <f>IF(OR(A1681&lt;$O$3, A1681&gt;$P$3), "Outlier", "Okay")</f>
        <v>Okay</v>
      </c>
      <c r="E1681" s="4" t="str">
        <f>IF(OR(B1681&lt;$O$4, B1681&gt;$P$4), "Outlier", "Okay")</f>
        <v>Okay</v>
      </c>
      <c r="F1681" s="4" t="str">
        <f>IF(OR(C1681&lt;$O$5, C1681&gt;$P$5), "Outlier", "Okay")</f>
        <v>Okay</v>
      </c>
      <c r="G1681" s="5" t="str">
        <f t="shared" si="78"/>
        <v>Okay</v>
      </c>
      <c r="H1681" s="5" t="str">
        <f t="shared" si="79"/>
        <v>Okay</v>
      </c>
      <c r="I1681" s="5" t="str">
        <f t="shared" si="80"/>
        <v>Okay</v>
      </c>
    </row>
    <row r="1682" spans="1:9" x14ac:dyDescent="0.25">
      <c r="A1682" s="4">
        <v>50</v>
      </c>
      <c r="B1682" s="4">
        <v>18</v>
      </c>
      <c r="C1682" s="4">
        <v>180000</v>
      </c>
      <c r="D1682" s="4" t="str">
        <f>IF(OR(A1682&lt;$O$3, A1682&gt;$P$3), "Outlier", "Okay")</f>
        <v>Okay</v>
      </c>
      <c r="E1682" s="4" t="str">
        <f>IF(OR(B1682&lt;$O$4, B1682&gt;$P$4), "Outlier", "Okay")</f>
        <v>Okay</v>
      </c>
      <c r="F1682" s="4" t="str">
        <f>IF(OR(C1682&lt;$O$5, C1682&gt;$P$5), "Outlier", "Okay")</f>
        <v>Okay</v>
      </c>
      <c r="G1682" s="5" t="str">
        <f t="shared" si="78"/>
        <v>Okay</v>
      </c>
      <c r="H1682" s="5" t="str">
        <f t="shared" si="79"/>
        <v>Okay</v>
      </c>
      <c r="I1682" s="5" t="str">
        <f t="shared" si="80"/>
        <v>Okay</v>
      </c>
    </row>
    <row r="1683" spans="1:9" x14ac:dyDescent="0.25">
      <c r="A1683" s="4">
        <v>35</v>
      </c>
      <c r="B1683" s="4">
        <v>8</v>
      </c>
      <c r="C1683" s="4">
        <v>80000</v>
      </c>
      <c r="D1683" s="4" t="str">
        <f>IF(OR(A1683&lt;$O$3, A1683&gt;$P$3), "Outlier", "Okay")</f>
        <v>Okay</v>
      </c>
      <c r="E1683" s="4" t="str">
        <f>IF(OR(B1683&lt;$O$4, B1683&gt;$P$4), "Outlier", "Okay")</f>
        <v>Okay</v>
      </c>
      <c r="F1683" s="4" t="str">
        <f>IF(OR(C1683&lt;$O$5, C1683&gt;$P$5), "Outlier", "Okay")</f>
        <v>Okay</v>
      </c>
      <c r="G1683" s="5" t="str">
        <f t="shared" si="78"/>
        <v>Okay</v>
      </c>
      <c r="H1683" s="5" t="str">
        <f t="shared" si="79"/>
        <v>Okay</v>
      </c>
      <c r="I1683" s="5" t="str">
        <f t="shared" si="80"/>
        <v>Okay</v>
      </c>
    </row>
    <row r="1684" spans="1:9" x14ac:dyDescent="0.25">
      <c r="A1684" s="4">
        <v>41</v>
      </c>
      <c r="B1684" s="4">
        <v>12</v>
      </c>
      <c r="C1684" s="4">
        <v>120000</v>
      </c>
      <c r="D1684" s="4" t="str">
        <f>IF(OR(A1684&lt;$O$3, A1684&gt;$P$3), "Outlier", "Okay")</f>
        <v>Okay</v>
      </c>
      <c r="E1684" s="4" t="str">
        <f>IF(OR(B1684&lt;$O$4, B1684&gt;$P$4), "Outlier", "Okay")</f>
        <v>Okay</v>
      </c>
      <c r="F1684" s="4" t="str">
        <f>IF(OR(C1684&lt;$O$5, C1684&gt;$P$5), "Outlier", "Okay")</f>
        <v>Okay</v>
      </c>
      <c r="G1684" s="5" t="str">
        <f t="shared" si="78"/>
        <v>Okay</v>
      </c>
      <c r="H1684" s="5" t="str">
        <f t="shared" si="79"/>
        <v>Okay</v>
      </c>
      <c r="I1684" s="5" t="str">
        <f t="shared" si="80"/>
        <v>Okay</v>
      </c>
    </row>
    <row r="1685" spans="1:9" x14ac:dyDescent="0.25">
      <c r="A1685" s="4">
        <v>26</v>
      </c>
      <c r="B1685" s="4">
        <v>3</v>
      </c>
      <c r="C1685" s="4">
        <v>45000</v>
      </c>
      <c r="D1685" s="4" t="str">
        <f>IF(OR(A1685&lt;$O$3, A1685&gt;$P$3), "Outlier", "Okay")</f>
        <v>Okay</v>
      </c>
      <c r="E1685" s="4" t="str">
        <f>IF(OR(B1685&lt;$O$4, B1685&gt;$P$4), "Outlier", "Okay")</f>
        <v>Okay</v>
      </c>
      <c r="F1685" s="4" t="str">
        <f>IF(OR(C1685&lt;$O$5, C1685&gt;$P$5), "Outlier", "Okay")</f>
        <v>Okay</v>
      </c>
      <c r="G1685" s="5" t="str">
        <f t="shared" si="78"/>
        <v>Okay</v>
      </c>
      <c r="H1685" s="5" t="str">
        <f t="shared" si="79"/>
        <v>Okay</v>
      </c>
      <c r="I1685" s="5" t="str">
        <f t="shared" si="80"/>
        <v>Okay</v>
      </c>
    </row>
    <row r="1686" spans="1:9" x14ac:dyDescent="0.25">
      <c r="A1686" s="4">
        <v>32</v>
      </c>
      <c r="B1686" s="4">
        <v>7</v>
      </c>
      <c r="C1686" s="4">
        <v>90000</v>
      </c>
      <c r="D1686" s="4" t="str">
        <f>IF(OR(A1686&lt;$O$3, A1686&gt;$P$3), "Outlier", "Okay")</f>
        <v>Okay</v>
      </c>
      <c r="E1686" s="4" t="str">
        <f>IF(OR(B1686&lt;$O$4, B1686&gt;$P$4), "Outlier", "Okay")</f>
        <v>Okay</v>
      </c>
      <c r="F1686" s="4" t="str">
        <f>IF(OR(C1686&lt;$O$5, C1686&gt;$P$5), "Outlier", "Okay")</f>
        <v>Okay</v>
      </c>
      <c r="G1686" s="5" t="str">
        <f t="shared" si="78"/>
        <v>Okay</v>
      </c>
      <c r="H1686" s="5" t="str">
        <f t="shared" si="79"/>
        <v>Okay</v>
      </c>
      <c r="I1686" s="5" t="str">
        <f t="shared" si="80"/>
        <v>Okay</v>
      </c>
    </row>
    <row r="1687" spans="1:9" x14ac:dyDescent="0.25">
      <c r="A1687" s="4">
        <v>27</v>
      </c>
      <c r="B1687" s="4">
        <v>4</v>
      </c>
      <c r="C1687" s="4">
        <v>55000</v>
      </c>
      <c r="D1687" s="4" t="str">
        <f>IF(OR(A1687&lt;$O$3, A1687&gt;$P$3), "Outlier", "Okay")</f>
        <v>Okay</v>
      </c>
      <c r="E1687" s="4" t="str">
        <f>IF(OR(B1687&lt;$O$4, B1687&gt;$P$4), "Outlier", "Okay")</f>
        <v>Okay</v>
      </c>
      <c r="F1687" s="4" t="str">
        <f>IF(OR(C1687&lt;$O$5, C1687&gt;$P$5), "Outlier", "Okay")</f>
        <v>Okay</v>
      </c>
      <c r="G1687" s="5" t="str">
        <f t="shared" si="78"/>
        <v>Okay</v>
      </c>
      <c r="H1687" s="5" t="str">
        <f t="shared" si="79"/>
        <v>Okay</v>
      </c>
      <c r="I1687" s="5" t="str">
        <f t="shared" si="80"/>
        <v>Okay</v>
      </c>
    </row>
    <row r="1688" spans="1:9" x14ac:dyDescent="0.25">
      <c r="A1688" s="4">
        <v>43</v>
      </c>
      <c r="B1688" s="4">
        <v>16</v>
      </c>
      <c r="C1688" s="4">
        <v>160000</v>
      </c>
      <c r="D1688" s="4" t="str">
        <f>IF(OR(A1688&lt;$O$3, A1688&gt;$P$3), "Outlier", "Okay")</f>
        <v>Okay</v>
      </c>
      <c r="E1688" s="4" t="str">
        <f>IF(OR(B1688&lt;$O$4, B1688&gt;$P$4), "Outlier", "Okay")</f>
        <v>Okay</v>
      </c>
      <c r="F1688" s="4" t="str">
        <f>IF(OR(C1688&lt;$O$5, C1688&gt;$P$5), "Outlier", "Okay")</f>
        <v>Okay</v>
      </c>
      <c r="G1688" s="5" t="str">
        <f t="shared" si="78"/>
        <v>Okay</v>
      </c>
      <c r="H1688" s="5" t="str">
        <f t="shared" si="79"/>
        <v>Okay</v>
      </c>
      <c r="I1688" s="5" t="str">
        <f t="shared" si="80"/>
        <v>Okay</v>
      </c>
    </row>
    <row r="1689" spans="1:9" x14ac:dyDescent="0.25">
      <c r="A1689" s="4">
        <v>28</v>
      </c>
      <c r="B1689" s="4">
        <v>2</v>
      </c>
      <c r="C1689" s="4">
        <v>40000</v>
      </c>
      <c r="D1689" s="4" t="str">
        <f>IF(OR(A1689&lt;$O$3, A1689&gt;$P$3), "Outlier", "Okay")</f>
        <v>Okay</v>
      </c>
      <c r="E1689" s="4" t="str">
        <f>IF(OR(B1689&lt;$O$4, B1689&gt;$P$4), "Outlier", "Okay")</f>
        <v>Okay</v>
      </c>
      <c r="F1689" s="4" t="str">
        <f>IF(OR(C1689&lt;$O$5, C1689&gt;$P$5), "Outlier", "Okay")</f>
        <v>Okay</v>
      </c>
      <c r="G1689" s="5" t="str">
        <f t="shared" si="78"/>
        <v>Okay</v>
      </c>
      <c r="H1689" s="5" t="str">
        <f t="shared" si="79"/>
        <v>Okay</v>
      </c>
      <c r="I1689" s="5" t="str">
        <f t="shared" si="80"/>
        <v>Okay</v>
      </c>
    </row>
    <row r="1690" spans="1:9" x14ac:dyDescent="0.25">
      <c r="A1690" s="4">
        <v>31</v>
      </c>
      <c r="B1690" s="4">
        <v>3</v>
      </c>
      <c r="C1690" s="4">
        <v>40000</v>
      </c>
      <c r="D1690" s="4" t="str">
        <f>IF(OR(A1690&lt;$O$3, A1690&gt;$P$3), "Outlier", "Okay")</f>
        <v>Okay</v>
      </c>
      <c r="E1690" s="4" t="str">
        <f>IF(OR(B1690&lt;$O$4, B1690&gt;$P$4), "Outlier", "Okay")</f>
        <v>Okay</v>
      </c>
      <c r="F1690" s="4" t="str">
        <f>IF(OR(C1690&lt;$O$5, C1690&gt;$P$5), "Outlier", "Okay")</f>
        <v>Okay</v>
      </c>
      <c r="G1690" s="5" t="str">
        <f t="shared" si="78"/>
        <v>Okay</v>
      </c>
      <c r="H1690" s="5" t="str">
        <f t="shared" si="79"/>
        <v>Okay</v>
      </c>
      <c r="I1690" s="5" t="str">
        <f t="shared" si="80"/>
        <v>Okay</v>
      </c>
    </row>
    <row r="1691" spans="1:9" x14ac:dyDescent="0.25">
      <c r="A1691" s="4">
        <v>39</v>
      </c>
      <c r="B1691" s="4">
        <v>11</v>
      </c>
      <c r="C1691" s="4">
        <v>110000</v>
      </c>
      <c r="D1691" s="4" t="str">
        <f>IF(OR(A1691&lt;$O$3, A1691&gt;$P$3), "Outlier", "Okay")</f>
        <v>Okay</v>
      </c>
      <c r="E1691" s="4" t="str">
        <f>IF(OR(B1691&lt;$O$4, B1691&gt;$P$4), "Outlier", "Okay")</f>
        <v>Okay</v>
      </c>
      <c r="F1691" s="4" t="str">
        <f>IF(OR(C1691&lt;$O$5, C1691&gt;$P$5), "Outlier", "Okay")</f>
        <v>Okay</v>
      </c>
      <c r="G1691" s="5" t="str">
        <f t="shared" si="78"/>
        <v>Okay</v>
      </c>
      <c r="H1691" s="5" t="str">
        <f t="shared" si="79"/>
        <v>Okay</v>
      </c>
      <c r="I1691" s="5" t="str">
        <f t="shared" si="80"/>
        <v>Okay</v>
      </c>
    </row>
    <row r="1692" spans="1:9" x14ac:dyDescent="0.25">
      <c r="A1692" s="4">
        <v>33</v>
      </c>
      <c r="B1692" s="4">
        <v>6</v>
      </c>
      <c r="C1692" s="4">
        <v>75000</v>
      </c>
      <c r="D1692" s="4" t="str">
        <f>IF(OR(A1692&lt;$O$3, A1692&gt;$P$3), "Outlier", "Okay")</f>
        <v>Okay</v>
      </c>
      <c r="E1692" s="4" t="str">
        <f>IF(OR(B1692&lt;$O$4, B1692&gt;$P$4), "Outlier", "Okay")</f>
        <v>Okay</v>
      </c>
      <c r="F1692" s="4" t="str">
        <f>IF(OR(C1692&lt;$O$5, C1692&gt;$P$5), "Outlier", "Okay")</f>
        <v>Okay</v>
      </c>
      <c r="G1692" s="5" t="str">
        <f t="shared" si="78"/>
        <v>Okay</v>
      </c>
      <c r="H1692" s="5" t="str">
        <f t="shared" si="79"/>
        <v>Okay</v>
      </c>
      <c r="I1692" s="5" t="str">
        <f t="shared" si="80"/>
        <v>Okay</v>
      </c>
    </row>
    <row r="1693" spans="1:9" x14ac:dyDescent="0.25">
      <c r="A1693" s="4">
        <v>50</v>
      </c>
      <c r="B1693" s="4">
        <v>15</v>
      </c>
      <c r="C1693" s="4">
        <v>150000</v>
      </c>
      <c r="D1693" s="4" t="str">
        <f>IF(OR(A1693&lt;$O$3, A1693&gt;$P$3), "Outlier", "Okay")</f>
        <v>Okay</v>
      </c>
      <c r="E1693" s="4" t="str">
        <f>IF(OR(B1693&lt;$O$4, B1693&gt;$P$4), "Outlier", "Okay")</f>
        <v>Okay</v>
      </c>
      <c r="F1693" s="4" t="str">
        <f>IF(OR(C1693&lt;$O$5, C1693&gt;$P$5), "Outlier", "Okay")</f>
        <v>Okay</v>
      </c>
      <c r="G1693" s="5" t="str">
        <f t="shared" si="78"/>
        <v>Okay</v>
      </c>
      <c r="H1693" s="5" t="str">
        <f t="shared" si="79"/>
        <v>Okay</v>
      </c>
      <c r="I1693" s="5" t="str">
        <f t="shared" si="80"/>
        <v>Okay</v>
      </c>
    </row>
    <row r="1694" spans="1:9" x14ac:dyDescent="0.25">
      <c r="A1694" s="4">
        <v>36</v>
      </c>
      <c r="B1694" s="4">
        <v>5</v>
      </c>
      <c r="C1694" s="4">
        <v>70000</v>
      </c>
      <c r="D1694" s="4" t="str">
        <f>IF(OR(A1694&lt;$O$3, A1694&gt;$P$3), "Outlier", "Okay")</f>
        <v>Okay</v>
      </c>
      <c r="E1694" s="4" t="str">
        <f>IF(OR(B1694&lt;$O$4, B1694&gt;$P$4), "Outlier", "Okay")</f>
        <v>Okay</v>
      </c>
      <c r="F1694" s="4" t="str">
        <f>IF(OR(C1694&lt;$O$5, C1694&gt;$P$5), "Outlier", "Okay")</f>
        <v>Okay</v>
      </c>
      <c r="G1694" s="5" t="str">
        <f t="shared" si="78"/>
        <v>Okay</v>
      </c>
      <c r="H1694" s="5" t="str">
        <f t="shared" si="79"/>
        <v>Okay</v>
      </c>
      <c r="I1694" s="5" t="str">
        <f t="shared" si="80"/>
        <v>Okay</v>
      </c>
    </row>
    <row r="1695" spans="1:9" x14ac:dyDescent="0.25">
      <c r="A1695" s="4">
        <v>48</v>
      </c>
      <c r="B1695" s="4">
        <v>19</v>
      </c>
      <c r="C1695" s="4">
        <v>190000</v>
      </c>
      <c r="D1695" s="4" t="str">
        <f>IF(OR(A1695&lt;$O$3, A1695&gt;$P$3), "Outlier", "Okay")</f>
        <v>Okay</v>
      </c>
      <c r="E1695" s="4" t="str">
        <f>IF(OR(B1695&lt;$O$4, B1695&gt;$P$4), "Outlier", "Okay")</f>
        <v>Okay</v>
      </c>
      <c r="F1695" s="4" t="str">
        <f>IF(OR(C1695&lt;$O$5, C1695&gt;$P$5), "Outlier", "Okay")</f>
        <v>Okay</v>
      </c>
      <c r="G1695" s="5" t="str">
        <f t="shared" si="78"/>
        <v>Okay</v>
      </c>
      <c r="H1695" s="5" t="str">
        <f t="shared" si="79"/>
        <v>Okay</v>
      </c>
      <c r="I1695" s="5" t="str">
        <f t="shared" si="80"/>
        <v>Okay</v>
      </c>
    </row>
    <row r="1696" spans="1:9" x14ac:dyDescent="0.25">
      <c r="A1696" s="4">
        <v>31</v>
      </c>
      <c r="B1696" s="4">
        <v>3</v>
      </c>
      <c r="C1696" s="4">
        <v>40000</v>
      </c>
      <c r="D1696" s="4" t="str">
        <f>IF(OR(A1696&lt;$O$3, A1696&gt;$P$3), "Outlier", "Okay")</f>
        <v>Okay</v>
      </c>
      <c r="E1696" s="4" t="str">
        <f>IF(OR(B1696&lt;$O$4, B1696&gt;$P$4), "Outlier", "Okay")</f>
        <v>Okay</v>
      </c>
      <c r="F1696" s="4" t="str">
        <f>IF(OR(C1696&lt;$O$5, C1696&gt;$P$5), "Outlier", "Okay")</f>
        <v>Okay</v>
      </c>
      <c r="G1696" s="5" t="str">
        <f t="shared" si="78"/>
        <v>Okay</v>
      </c>
      <c r="H1696" s="5" t="str">
        <f t="shared" si="79"/>
        <v>Okay</v>
      </c>
      <c r="I1696" s="5" t="str">
        <f t="shared" si="80"/>
        <v>Okay</v>
      </c>
    </row>
    <row r="1697" spans="1:9" x14ac:dyDescent="0.25">
      <c r="A1697" s="4">
        <v>29</v>
      </c>
      <c r="B1697" s="4">
        <v>6</v>
      </c>
      <c r="C1697" s="4">
        <v>75000</v>
      </c>
      <c r="D1697" s="4" t="str">
        <f>IF(OR(A1697&lt;$O$3, A1697&gt;$P$3), "Outlier", "Okay")</f>
        <v>Okay</v>
      </c>
      <c r="E1697" s="4" t="str">
        <f>IF(OR(B1697&lt;$O$4, B1697&gt;$P$4), "Outlier", "Okay")</f>
        <v>Okay</v>
      </c>
      <c r="F1697" s="4" t="str">
        <f>IF(OR(C1697&lt;$O$5, C1697&gt;$P$5), "Outlier", "Okay")</f>
        <v>Okay</v>
      </c>
      <c r="G1697" s="5" t="str">
        <f t="shared" si="78"/>
        <v>Okay</v>
      </c>
      <c r="H1697" s="5" t="str">
        <f t="shared" si="79"/>
        <v>Okay</v>
      </c>
      <c r="I1697" s="5" t="str">
        <f t="shared" si="80"/>
        <v>Okay</v>
      </c>
    </row>
    <row r="1698" spans="1:9" x14ac:dyDescent="0.25">
      <c r="A1698" s="4">
        <v>45</v>
      </c>
      <c r="B1698" s="4">
        <v>14</v>
      </c>
      <c r="C1698" s="4">
        <v>140000</v>
      </c>
      <c r="D1698" s="4" t="str">
        <f>IF(OR(A1698&lt;$O$3, A1698&gt;$P$3), "Outlier", "Okay")</f>
        <v>Okay</v>
      </c>
      <c r="E1698" s="4" t="str">
        <f>IF(OR(B1698&lt;$O$4, B1698&gt;$P$4), "Outlier", "Okay")</f>
        <v>Okay</v>
      </c>
      <c r="F1698" s="4" t="str">
        <f>IF(OR(C1698&lt;$O$5, C1698&gt;$P$5), "Outlier", "Okay")</f>
        <v>Okay</v>
      </c>
      <c r="G1698" s="5" t="str">
        <f t="shared" si="78"/>
        <v>Okay</v>
      </c>
      <c r="H1698" s="5" t="str">
        <f t="shared" si="79"/>
        <v>Okay</v>
      </c>
      <c r="I1698" s="5" t="str">
        <f t="shared" si="80"/>
        <v>Okay</v>
      </c>
    </row>
    <row r="1699" spans="1:9" x14ac:dyDescent="0.25">
      <c r="A1699" s="4">
        <v>35</v>
      </c>
      <c r="B1699" s="4">
        <v>8</v>
      </c>
      <c r="C1699" s="4">
        <v>80000</v>
      </c>
      <c r="D1699" s="4" t="str">
        <f>IF(OR(A1699&lt;$O$3, A1699&gt;$P$3), "Outlier", "Okay")</f>
        <v>Okay</v>
      </c>
      <c r="E1699" s="4" t="str">
        <f>IF(OR(B1699&lt;$O$4, B1699&gt;$P$4), "Outlier", "Okay")</f>
        <v>Okay</v>
      </c>
      <c r="F1699" s="4" t="str">
        <f>IF(OR(C1699&lt;$O$5, C1699&gt;$P$5), "Outlier", "Okay")</f>
        <v>Okay</v>
      </c>
      <c r="G1699" s="5" t="str">
        <f t="shared" si="78"/>
        <v>Okay</v>
      </c>
      <c r="H1699" s="5" t="str">
        <f t="shared" si="79"/>
        <v>Okay</v>
      </c>
      <c r="I1699" s="5" t="str">
        <f t="shared" si="80"/>
        <v>Okay</v>
      </c>
    </row>
    <row r="1700" spans="1:9" x14ac:dyDescent="0.25">
      <c r="A1700" s="4">
        <v>23</v>
      </c>
      <c r="B1700" s="4">
        <v>1</v>
      </c>
      <c r="C1700" s="4">
        <v>35000</v>
      </c>
      <c r="D1700" s="4" t="str">
        <f>IF(OR(A1700&lt;$O$3, A1700&gt;$P$3), "Outlier", "Okay")</f>
        <v>Okay</v>
      </c>
      <c r="E1700" s="4" t="str">
        <f>IF(OR(B1700&lt;$O$4, B1700&gt;$P$4), "Outlier", "Okay")</f>
        <v>Okay</v>
      </c>
      <c r="F1700" s="4" t="str">
        <f>IF(OR(C1700&lt;$O$5, C1700&gt;$P$5), "Outlier", "Okay")</f>
        <v>Okay</v>
      </c>
      <c r="G1700" s="5" t="str">
        <f t="shared" si="78"/>
        <v>Okay</v>
      </c>
      <c r="H1700" s="5" t="str">
        <f t="shared" si="79"/>
        <v>Okay</v>
      </c>
      <c r="I1700" s="5" t="str">
        <f t="shared" si="80"/>
        <v>Okay</v>
      </c>
    </row>
    <row r="1701" spans="1:9" x14ac:dyDescent="0.25">
      <c r="A1701" s="4">
        <v>42</v>
      </c>
      <c r="B1701" s="4">
        <v>13</v>
      </c>
      <c r="C1701" s="4">
        <v>130000</v>
      </c>
      <c r="D1701" s="4" t="str">
        <f>IF(OR(A1701&lt;$O$3, A1701&gt;$P$3), "Outlier", "Okay")</f>
        <v>Okay</v>
      </c>
      <c r="E1701" s="4" t="str">
        <f>IF(OR(B1701&lt;$O$4, B1701&gt;$P$4), "Outlier", "Okay")</f>
        <v>Okay</v>
      </c>
      <c r="F1701" s="4" t="str">
        <f>IF(OR(C1701&lt;$O$5, C1701&gt;$P$5), "Outlier", "Okay")</f>
        <v>Okay</v>
      </c>
      <c r="G1701" s="5" t="str">
        <f t="shared" si="78"/>
        <v>Okay</v>
      </c>
      <c r="H1701" s="5" t="str">
        <f t="shared" si="79"/>
        <v>Okay</v>
      </c>
      <c r="I1701" s="5" t="str">
        <f t="shared" si="80"/>
        <v>Okay</v>
      </c>
    </row>
    <row r="1702" spans="1:9" x14ac:dyDescent="0.25">
      <c r="A1702" s="4">
        <v>26</v>
      </c>
      <c r="B1702" s="4">
        <v>2</v>
      </c>
      <c r="C1702" s="4">
        <v>40000</v>
      </c>
      <c r="D1702" s="4" t="str">
        <f>IF(OR(A1702&lt;$O$3, A1702&gt;$P$3), "Outlier", "Okay")</f>
        <v>Okay</v>
      </c>
      <c r="E1702" s="4" t="str">
        <f>IF(OR(B1702&lt;$O$4, B1702&gt;$P$4), "Outlier", "Okay")</f>
        <v>Okay</v>
      </c>
      <c r="F1702" s="4" t="str">
        <f>IF(OR(C1702&lt;$O$5, C1702&gt;$P$5), "Outlier", "Okay")</f>
        <v>Okay</v>
      </c>
      <c r="G1702" s="5" t="str">
        <f t="shared" si="78"/>
        <v>Okay</v>
      </c>
      <c r="H1702" s="5" t="str">
        <f t="shared" si="79"/>
        <v>Okay</v>
      </c>
      <c r="I1702" s="5" t="str">
        <f t="shared" si="80"/>
        <v>Okay</v>
      </c>
    </row>
    <row r="1703" spans="1:9" x14ac:dyDescent="0.25">
      <c r="A1703" s="4">
        <v>32</v>
      </c>
      <c r="B1703" s="4">
        <v>7</v>
      </c>
      <c r="C1703" s="4">
        <v>90000</v>
      </c>
      <c r="D1703" s="4" t="str">
        <f>IF(OR(A1703&lt;$O$3, A1703&gt;$P$3), "Outlier", "Okay")</f>
        <v>Okay</v>
      </c>
      <c r="E1703" s="4" t="str">
        <f>IF(OR(B1703&lt;$O$4, B1703&gt;$P$4), "Outlier", "Okay")</f>
        <v>Okay</v>
      </c>
      <c r="F1703" s="4" t="str">
        <f>IF(OR(C1703&lt;$O$5, C1703&gt;$P$5), "Outlier", "Okay")</f>
        <v>Okay</v>
      </c>
      <c r="G1703" s="5" t="str">
        <f t="shared" si="78"/>
        <v>Okay</v>
      </c>
      <c r="H1703" s="5" t="str">
        <f t="shared" si="79"/>
        <v>Okay</v>
      </c>
      <c r="I1703" s="5" t="str">
        <f t="shared" si="80"/>
        <v>Okay</v>
      </c>
    </row>
    <row r="1704" spans="1:9" x14ac:dyDescent="0.25">
      <c r="A1704" s="4">
        <v>27</v>
      </c>
      <c r="B1704" s="4">
        <v>4</v>
      </c>
      <c r="C1704" s="4">
        <v>55000</v>
      </c>
      <c r="D1704" s="4" t="str">
        <f>IF(OR(A1704&lt;$O$3, A1704&gt;$P$3), "Outlier", "Okay")</f>
        <v>Okay</v>
      </c>
      <c r="E1704" s="4" t="str">
        <f>IF(OR(B1704&lt;$O$4, B1704&gt;$P$4), "Outlier", "Okay")</f>
        <v>Okay</v>
      </c>
      <c r="F1704" s="4" t="str">
        <f>IF(OR(C1704&lt;$O$5, C1704&gt;$P$5), "Outlier", "Okay")</f>
        <v>Okay</v>
      </c>
      <c r="G1704" s="5" t="str">
        <f t="shared" si="78"/>
        <v>Okay</v>
      </c>
      <c r="H1704" s="5" t="str">
        <f t="shared" si="79"/>
        <v>Okay</v>
      </c>
      <c r="I1704" s="5" t="str">
        <f t="shared" si="80"/>
        <v>Okay</v>
      </c>
    </row>
    <row r="1705" spans="1:9" x14ac:dyDescent="0.25">
      <c r="A1705" s="4">
        <v>50</v>
      </c>
      <c r="B1705" s="4">
        <v>18</v>
      </c>
      <c r="C1705" s="4">
        <v>180000</v>
      </c>
      <c r="D1705" s="4" t="str">
        <f>IF(OR(A1705&lt;$O$3, A1705&gt;$P$3), "Outlier", "Okay")</f>
        <v>Okay</v>
      </c>
      <c r="E1705" s="4" t="str">
        <f>IF(OR(B1705&lt;$O$4, B1705&gt;$P$4), "Outlier", "Okay")</f>
        <v>Okay</v>
      </c>
      <c r="F1705" s="4" t="str">
        <f>IF(OR(C1705&lt;$O$5, C1705&gt;$P$5), "Outlier", "Okay")</f>
        <v>Okay</v>
      </c>
      <c r="G1705" s="5" t="str">
        <f t="shared" si="78"/>
        <v>Okay</v>
      </c>
      <c r="H1705" s="5" t="str">
        <f t="shared" si="79"/>
        <v>Okay</v>
      </c>
      <c r="I1705" s="5" t="str">
        <f t="shared" si="80"/>
        <v>Okay</v>
      </c>
    </row>
    <row r="1706" spans="1:9" x14ac:dyDescent="0.25">
      <c r="A1706" s="4">
        <v>36</v>
      </c>
      <c r="B1706" s="4">
        <v>3</v>
      </c>
      <c r="C1706" s="4">
        <v>45000</v>
      </c>
      <c r="D1706" s="4" t="str">
        <f>IF(OR(A1706&lt;$O$3, A1706&gt;$P$3), "Outlier", "Okay")</f>
        <v>Okay</v>
      </c>
      <c r="E1706" s="4" t="str">
        <f>IF(OR(B1706&lt;$O$4, B1706&gt;$P$4), "Outlier", "Okay")</f>
        <v>Okay</v>
      </c>
      <c r="F1706" s="4" t="str">
        <f>IF(OR(C1706&lt;$O$5, C1706&gt;$P$5), "Outlier", "Okay")</f>
        <v>Okay</v>
      </c>
      <c r="G1706" s="5" t="str">
        <f t="shared" si="78"/>
        <v>Okay</v>
      </c>
      <c r="H1706" s="5" t="str">
        <f t="shared" si="79"/>
        <v>Okay</v>
      </c>
      <c r="I1706" s="5" t="str">
        <f t="shared" si="80"/>
        <v>Okay</v>
      </c>
    </row>
    <row r="1707" spans="1:9" x14ac:dyDescent="0.25">
      <c r="A1707" s="4">
        <v>48</v>
      </c>
      <c r="B1707" s="4">
        <v>19</v>
      </c>
      <c r="C1707" s="4">
        <v>190000</v>
      </c>
      <c r="D1707" s="4" t="str">
        <f>IF(OR(A1707&lt;$O$3, A1707&gt;$P$3), "Outlier", "Okay")</f>
        <v>Okay</v>
      </c>
      <c r="E1707" s="4" t="str">
        <f>IF(OR(B1707&lt;$O$4, B1707&gt;$P$4), "Outlier", "Okay")</f>
        <v>Okay</v>
      </c>
      <c r="F1707" s="4" t="str">
        <f>IF(OR(C1707&lt;$O$5, C1707&gt;$P$5), "Outlier", "Okay")</f>
        <v>Okay</v>
      </c>
      <c r="G1707" s="5" t="str">
        <f t="shared" si="78"/>
        <v>Okay</v>
      </c>
      <c r="H1707" s="5" t="str">
        <f t="shared" si="79"/>
        <v>Okay</v>
      </c>
      <c r="I1707" s="5" t="str">
        <f t="shared" si="80"/>
        <v>Okay</v>
      </c>
    </row>
    <row r="1708" spans="1:9" x14ac:dyDescent="0.25">
      <c r="A1708" s="4">
        <v>31</v>
      </c>
      <c r="B1708" s="4">
        <v>3</v>
      </c>
      <c r="C1708" s="4">
        <v>50000</v>
      </c>
      <c r="D1708" s="4" t="str">
        <f>IF(OR(A1708&lt;$O$3, A1708&gt;$P$3), "Outlier", "Okay")</f>
        <v>Okay</v>
      </c>
      <c r="E1708" s="4" t="str">
        <f>IF(OR(B1708&lt;$O$4, B1708&gt;$P$4), "Outlier", "Okay")</f>
        <v>Okay</v>
      </c>
      <c r="F1708" s="4" t="str">
        <f>IF(OR(C1708&lt;$O$5, C1708&gt;$P$5), "Outlier", "Okay")</f>
        <v>Okay</v>
      </c>
      <c r="G1708" s="5" t="str">
        <f t="shared" si="78"/>
        <v>Okay</v>
      </c>
      <c r="H1708" s="5" t="str">
        <f t="shared" si="79"/>
        <v>Okay</v>
      </c>
      <c r="I1708" s="5" t="str">
        <f t="shared" si="80"/>
        <v>Okay</v>
      </c>
    </row>
    <row r="1709" spans="1:9" x14ac:dyDescent="0.25">
      <c r="A1709" s="4">
        <v>29</v>
      </c>
      <c r="B1709" s="4">
        <v>4</v>
      </c>
      <c r="C1709" s="4">
        <v>55000</v>
      </c>
      <c r="D1709" s="4" t="str">
        <f>IF(OR(A1709&lt;$O$3, A1709&gt;$P$3), "Outlier", "Okay")</f>
        <v>Okay</v>
      </c>
      <c r="E1709" s="4" t="str">
        <f>IF(OR(B1709&lt;$O$4, B1709&gt;$P$4), "Outlier", "Okay")</f>
        <v>Okay</v>
      </c>
      <c r="F1709" s="4" t="str">
        <f>IF(OR(C1709&lt;$O$5, C1709&gt;$P$5), "Outlier", "Okay")</f>
        <v>Okay</v>
      </c>
      <c r="G1709" s="5" t="str">
        <f t="shared" si="78"/>
        <v>Okay</v>
      </c>
      <c r="H1709" s="5" t="str">
        <f t="shared" si="79"/>
        <v>Okay</v>
      </c>
      <c r="I1709" s="5" t="str">
        <f t="shared" si="80"/>
        <v>Okay</v>
      </c>
    </row>
    <row r="1710" spans="1:9" x14ac:dyDescent="0.25">
      <c r="A1710" s="4">
        <v>45</v>
      </c>
      <c r="B1710" s="4">
        <v>13</v>
      </c>
      <c r="C1710" s="4">
        <v>130000</v>
      </c>
      <c r="D1710" s="4" t="str">
        <f>IF(OR(A1710&lt;$O$3, A1710&gt;$P$3), "Outlier", "Okay")</f>
        <v>Okay</v>
      </c>
      <c r="E1710" s="4" t="str">
        <f>IF(OR(B1710&lt;$O$4, B1710&gt;$P$4), "Outlier", "Okay")</f>
        <v>Okay</v>
      </c>
      <c r="F1710" s="4" t="str">
        <f>IF(OR(C1710&lt;$O$5, C1710&gt;$P$5), "Outlier", "Okay")</f>
        <v>Okay</v>
      </c>
      <c r="G1710" s="5" t="str">
        <f t="shared" si="78"/>
        <v>Okay</v>
      </c>
      <c r="H1710" s="5" t="str">
        <f t="shared" si="79"/>
        <v>Okay</v>
      </c>
      <c r="I1710" s="5" t="str">
        <f t="shared" si="80"/>
        <v>Okay</v>
      </c>
    </row>
    <row r="1711" spans="1:9" x14ac:dyDescent="0.25">
      <c r="A1711" s="4">
        <v>25</v>
      </c>
      <c r="B1711" s="4">
        <v>1</v>
      </c>
      <c r="C1711" s="4">
        <v>35000</v>
      </c>
      <c r="D1711" s="4" t="str">
        <f>IF(OR(A1711&lt;$O$3, A1711&gt;$P$3), "Outlier", "Okay")</f>
        <v>Okay</v>
      </c>
      <c r="E1711" s="4" t="str">
        <f>IF(OR(B1711&lt;$O$4, B1711&gt;$P$4), "Outlier", "Okay")</f>
        <v>Okay</v>
      </c>
      <c r="F1711" s="4" t="str">
        <f>IF(OR(C1711&lt;$O$5, C1711&gt;$P$5), "Outlier", "Okay")</f>
        <v>Okay</v>
      </c>
      <c r="G1711" s="5" t="str">
        <f t="shared" si="78"/>
        <v>Okay</v>
      </c>
      <c r="H1711" s="5" t="str">
        <f t="shared" si="79"/>
        <v>Okay</v>
      </c>
      <c r="I1711" s="5" t="str">
        <f t="shared" si="80"/>
        <v>Okay</v>
      </c>
    </row>
    <row r="1712" spans="1:9" x14ac:dyDescent="0.25">
      <c r="A1712" s="4">
        <v>41</v>
      </c>
      <c r="B1712" s="4">
        <v>12</v>
      </c>
      <c r="C1712" s="4">
        <v>120000</v>
      </c>
      <c r="D1712" s="4" t="str">
        <f>IF(OR(A1712&lt;$O$3, A1712&gt;$P$3), "Outlier", "Okay")</f>
        <v>Okay</v>
      </c>
      <c r="E1712" s="4" t="str">
        <f>IF(OR(B1712&lt;$O$4, B1712&gt;$P$4), "Outlier", "Okay")</f>
        <v>Okay</v>
      </c>
      <c r="F1712" s="4" t="str">
        <f>IF(OR(C1712&lt;$O$5, C1712&gt;$P$5), "Outlier", "Okay")</f>
        <v>Okay</v>
      </c>
      <c r="G1712" s="5" t="str">
        <f t="shared" si="78"/>
        <v>Okay</v>
      </c>
      <c r="H1712" s="5" t="str">
        <f t="shared" si="79"/>
        <v>Okay</v>
      </c>
      <c r="I1712" s="5" t="str">
        <f t="shared" si="80"/>
        <v>Okay</v>
      </c>
    </row>
    <row r="1713" spans="1:9" x14ac:dyDescent="0.25">
      <c r="A1713" s="4">
        <v>35</v>
      </c>
      <c r="B1713" s="4">
        <v>9</v>
      </c>
      <c r="C1713" s="4">
        <v>95000</v>
      </c>
      <c r="D1713" s="4" t="str">
        <f>IF(OR(A1713&lt;$O$3, A1713&gt;$P$3), "Outlier", "Okay")</f>
        <v>Okay</v>
      </c>
      <c r="E1713" s="4" t="str">
        <f>IF(OR(B1713&lt;$O$4, B1713&gt;$P$4), "Outlier", "Okay")</f>
        <v>Okay</v>
      </c>
      <c r="F1713" s="4" t="str">
        <f>IF(OR(C1713&lt;$O$5, C1713&gt;$P$5), "Outlier", "Okay")</f>
        <v>Okay</v>
      </c>
      <c r="G1713" s="5" t="str">
        <f t="shared" si="78"/>
        <v>Okay</v>
      </c>
      <c r="H1713" s="5" t="str">
        <f t="shared" si="79"/>
        <v>Okay</v>
      </c>
      <c r="I1713" s="5" t="str">
        <f t="shared" si="80"/>
        <v>Okay</v>
      </c>
    </row>
    <row r="1714" spans="1:9" x14ac:dyDescent="0.25">
      <c r="A1714" s="4">
        <v>23</v>
      </c>
      <c r="B1714" s="4">
        <v>1</v>
      </c>
      <c r="C1714" s="4">
        <v>35000</v>
      </c>
      <c r="D1714" s="4" t="str">
        <f>IF(OR(A1714&lt;$O$3, A1714&gt;$P$3), "Outlier", "Okay")</f>
        <v>Okay</v>
      </c>
      <c r="E1714" s="4" t="str">
        <f>IF(OR(B1714&lt;$O$4, B1714&gt;$P$4), "Outlier", "Okay")</f>
        <v>Okay</v>
      </c>
      <c r="F1714" s="4" t="str">
        <f>IF(OR(C1714&lt;$O$5, C1714&gt;$P$5), "Outlier", "Okay")</f>
        <v>Okay</v>
      </c>
      <c r="G1714" s="5" t="str">
        <f t="shared" si="78"/>
        <v>Okay</v>
      </c>
      <c r="H1714" s="5" t="str">
        <f t="shared" si="79"/>
        <v>Okay</v>
      </c>
      <c r="I1714" s="5" t="str">
        <f t="shared" si="80"/>
        <v>Okay</v>
      </c>
    </row>
    <row r="1715" spans="1:9" x14ac:dyDescent="0.25">
      <c r="A1715" s="4">
        <v>42</v>
      </c>
      <c r="B1715" s="4">
        <v>14</v>
      </c>
      <c r="C1715" s="4">
        <v>140000</v>
      </c>
      <c r="D1715" s="4" t="str">
        <f>IF(OR(A1715&lt;$O$3, A1715&gt;$P$3), "Outlier", "Okay")</f>
        <v>Okay</v>
      </c>
      <c r="E1715" s="4" t="str">
        <f>IF(OR(B1715&lt;$O$4, B1715&gt;$P$4), "Outlier", "Okay")</f>
        <v>Okay</v>
      </c>
      <c r="F1715" s="4" t="str">
        <f>IF(OR(C1715&lt;$O$5, C1715&gt;$P$5), "Outlier", "Okay")</f>
        <v>Okay</v>
      </c>
      <c r="G1715" s="5" t="str">
        <f t="shared" si="78"/>
        <v>Okay</v>
      </c>
      <c r="H1715" s="5" t="str">
        <f t="shared" si="79"/>
        <v>Okay</v>
      </c>
      <c r="I1715" s="5" t="str">
        <f t="shared" si="80"/>
        <v>Okay</v>
      </c>
    </row>
    <row r="1716" spans="1:9" x14ac:dyDescent="0.25">
      <c r="A1716" s="4">
        <v>26</v>
      </c>
      <c r="B1716" s="4">
        <v>2</v>
      </c>
      <c r="C1716" s="4">
        <v>40000</v>
      </c>
      <c r="D1716" s="4" t="str">
        <f>IF(OR(A1716&lt;$O$3, A1716&gt;$P$3), "Outlier", "Okay")</f>
        <v>Okay</v>
      </c>
      <c r="E1716" s="4" t="str">
        <f>IF(OR(B1716&lt;$O$4, B1716&gt;$P$4), "Outlier", "Okay")</f>
        <v>Okay</v>
      </c>
      <c r="F1716" s="4" t="str">
        <f>IF(OR(C1716&lt;$O$5, C1716&gt;$P$5), "Outlier", "Okay")</f>
        <v>Okay</v>
      </c>
      <c r="G1716" s="5" t="str">
        <f t="shared" si="78"/>
        <v>Okay</v>
      </c>
      <c r="H1716" s="5" t="str">
        <f t="shared" si="79"/>
        <v>Okay</v>
      </c>
      <c r="I1716" s="5" t="str">
        <f t="shared" si="80"/>
        <v>Okay</v>
      </c>
    </row>
    <row r="1717" spans="1:9" x14ac:dyDescent="0.25">
      <c r="A1717" s="4">
        <v>32</v>
      </c>
      <c r="B1717" s="4">
        <v>8</v>
      </c>
      <c r="C1717" s="4">
        <v>80000</v>
      </c>
      <c r="D1717" s="4" t="str">
        <f>IF(OR(A1717&lt;$O$3, A1717&gt;$P$3), "Outlier", "Okay")</f>
        <v>Okay</v>
      </c>
      <c r="E1717" s="4" t="str">
        <f>IF(OR(B1717&lt;$O$4, B1717&gt;$P$4), "Outlier", "Okay")</f>
        <v>Okay</v>
      </c>
      <c r="F1717" s="4" t="str">
        <f>IF(OR(C1717&lt;$O$5, C1717&gt;$P$5), "Outlier", "Okay")</f>
        <v>Okay</v>
      </c>
      <c r="G1717" s="5" t="str">
        <f t="shared" si="78"/>
        <v>Okay</v>
      </c>
      <c r="H1717" s="5" t="str">
        <f t="shared" si="79"/>
        <v>Okay</v>
      </c>
      <c r="I1717" s="5" t="str">
        <f t="shared" si="80"/>
        <v>Okay</v>
      </c>
    </row>
    <row r="1718" spans="1:9" x14ac:dyDescent="0.25">
      <c r="A1718" s="4">
        <v>27</v>
      </c>
      <c r="B1718" s="4">
        <v>4</v>
      </c>
      <c r="C1718" s="4">
        <v>55000</v>
      </c>
      <c r="D1718" s="4" t="str">
        <f>IF(OR(A1718&lt;$O$3, A1718&gt;$P$3), "Outlier", "Okay")</f>
        <v>Okay</v>
      </c>
      <c r="E1718" s="4" t="str">
        <f>IF(OR(B1718&lt;$O$4, B1718&gt;$P$4), "Outlier", "Okay")</f>
        <v>Okay</v>
      </c>
      <c r="F1718" s="4" t="str">
        <f>IF(OR(C1718&lt;$O$5, C1718&gt;$P$5), "Outlier", "Okay")</f>
        <v>Okay</v>
      </c>
      <c r="G1718" s="5" t="str">
        <f t="shared" si="78"/>
        <v>Okay</v>
      </c>
      <c r="H1718" s="5" t="str">
        <f t="shared" si="79"/>
        <v>Okay</v>
      </c>
      <c r="I1718" s="5" t="str">
        <f t="shared" si="80"/>
        <v>Okay</v>
      </c>
    </row>
    <row r="1719" spans="1:9" x14ac:dyDescent="0.25">
      <c r="A1719" s="4">
        <v>50</v>
      </c>
      <c r="B1719" s="4">
        <v>19</v>
      </c>
      <c r="C1719" s="4">
        <v>190000</v>
      </c>
      <c r="D1719" s="4" t="str">
        <f>IF(OR(A1719&lt;$O$3, A1719&gt;$P$3), "Outlier", "Okay")</f>
        <v>Okay</v>
      </c>
      <c r="E1719" s="4" t="str">
        <f>IF(OR(B1719&lt;$O$4, B1719&gt;$P$4), "Outlier", "Okay")</f>
        <v>Okay</v>
      </c>
      <c r="F1719" s="4" t="str">
        <f>IF(OR(C1719&lt;$O$5, C1719&gt;$P$5), "Outlier", "Okay")</f>
        <v>Okay</v>
      </c>
      <c r="G1719" s="5" t="str">
        <f t="shared" si="78"/>
        <v>Okay</v>
      </c>
      <c r="H1719" s="5" t="str">
        <f t="shared" si="79"/>
        <v>Okay</v>
      </c>
      <c r="I1719" s="5" t="str">
        <f t="shared" si="80"/>
        <v>Okay</v>
      </c>
    </row>
    <row r="1720" spans="1:9" x14ac:dyDescent="0.25">
      <c r="A1720" s="4">
        <v>36</v>
      </c>
      <c r="B1720" s="4">
        <v>6</v>
      </c>
      <c r="C1720" s="4">
        <v>75000</v>
      </c>
      <c r="D1720" s="4" t="str">
        <f>IF(OR(A1720&lt;$O$3, A1720&gt;$P$3), "Outlier", "Okay")</f>
        <v>Okay</v>
      </c>
      <c r="E1720" s="4" t="str">
        <f>IF(OR(B1720&lt;$O$4, B1720&gt;$P$4), "Outlier", "Okay")</f>
        <v>Okay</v>
      </c>
      <c r="F1720" s="4" t="str">
        <f>IF(OR(C1720&lt;$O$5, C1720&gt;$P$5), "Outlier", "Okay")</f>
        <v>Okay</v>
      </c>
      <c r="G1720" s="5" t="str">
        <f t="shared" si="78"/>
        <v>Okay</v>
      </c>
      <c r="H1720" s="5" t="str">
        <f t="shared" si="79"/>
        <v>Okay</v>
      </c>
      <c r="I1720" s="5" t="str">
        <f t="shared" si="80"/>
        <v>Okay</v>
      </c>
    </row>
    <row r="1721" spans="1:9" x14ac:dyDescent="0.25">
      <c r="A1721" s="4">
        <v>48</v>
      </c>
      <c r="B1721" s="4">
        <v>17</v>
      </c>
      <c r="C1721" s="4">
        <v>170000</v>
      </c>
      <c r="D1721" s="4" t="str">
        <f>IF(OR(A1721&lt;$O$3, A1721&gt;$P$3), "Outlier", "Okay")</f>
        <v>Okay</v>
      </c>
      <c r="E1721" s="4" t="str">
        <f>IF(OR(B1721&lt;$O$4, B1721&gt;$P$4), "Outlier", "Okay")</f>
        <v>Okay</v>
      </c>
      <c r="F1721" s="4" t="str">
        <f>IF(OR(C1721&lt;$O$5, C1721&gt;$P$5), "Outlier", "Okay")</f>
        <v>Okay</v>
      </c>
      <c r="G1721" s="5" t="str">
        <f t="shared" si="78"/>
        <v>Okay</v>
      </c>
      <c r="H1721" s="5" t="str">
        <f t="shared" si="79"/>
        <v>Okay</v>
      </c>
      <c r="I1721" s="5" t="str">
        <f t="shared" si="80"/>
        <v>Okay</v>
      </c>
    </row>
    <row r="1722" spans="1:9" x14ac:dyDescent="0.25">
      <c r="A1722" s="4">
        <v>37</v>
      </c>
      <c r="B1722" s="4">
        <v>11</v>
      </c>
      <c r="C1722" s="4">
        <v>110000</v>
      </c>
      <c r="D1722" s="4" t="str">
        <f>IF(OR(A1722&lt;$O$3, A1722&gt;$P$3), "Outlier", "Okay")</f>
        <v>Okay</v>
      </c>
      <c r="E1722" s="4" t="str">
        <f>IF(OR(B1722&lt;$O$4, B1722&gt;$P$4), "Outlier", "Okay")</f>
        <v>Okay</v>
      </c>
      <c r="F1722" s="4" t="str">
        <f>IF(OR(C1722&lt;$O$5, C1722&gt;$P$5), "Outlier", "Okay")</f>
        <v>Okay</v>
      </c>
      <c r="G1722" s="5" t="str">
        <f t="shared" si="78"/>
        <v>Okay</v>
      </c>
      <c r="H1722" s="5" t="str">
        <f t="shared" si="79"/>
        <v>Okay</v>
      </c>
      <c r="I1722" s="5" t="str">
        <f t="shared" si="80"/>
        <v>Okay</v>
      </c>
    </row>
    <row r="1723" spans="1:9" x14ac:dyDescent="0.25">
      <c r="A1723" s="4">
        <v>26</v>
      </c>
      <c r="B1723" s="4">
        <v>2</v>
      </c>
      <c r="C1723" s="4">
        <v>40000</v>
      </c>
      <c r="D1723" s="4" t="str">
        <f>IF(OR(A1723&lt;$O$3, A1723&gt;$P$3), "Outlier", "Okay")</f>
        <v>Okay</v>
      </c>
      <c r="E1723" s="4" t="str">
        <f>IF(OR(B1723&lt;$O$4, B1723&gt;$P$4), "Outlier", "Okay")</f>
        <v>Okay</v>
      </c>
      <c r="F1723" s="4" t="str">
        <f>IF(OR(C1723&lt;$O$5, C1723&gt;$P$5), "Outlier", "Okay")</f>
        <v>Okay</v>
      </c>
      <c r="G1723" s="5" t="str">
        <f t="shared" si="78"/>
        <v>Okay</v>
      </c>
      <c r="H1723" s="5" t="str">
        <f t="shared" si="79"/>
        <v>Okay</v>
      </c>
      <c r="I1723" s="5" t="str">
        <f t="shared" si="80"/>
        <v>Okay</v>
      </c>
    </row>
    <row r="1724" spans="1:9" x14ac:dyDescent="0.25">
      <c r="A1724" s="4">
        <v>42</v>
      </c>
      <c r="B1724" s="4">
        <v>15</v>
      </c>
      <c r="C1724" s="4">
        <v>150000</v>
      </c>
      <c r="D1724" s="4" t="str">
        <f>IF(OR(A1724&lt;$O$3, A1724&gt;$P$3), "Outlier", "Okay")</f>
        <v>Okay</v>
      </c>
      <c r="E1724" s="4" t="str">
        <f>IF(OR(B1724&lt;$O$4, B1724&gt;$P$4), "Outlier", "Okay")</f>
        <v>Okay</v>
      </c>
      <c r="F1724" s="4" t="str">
        <f>IF(OR(C1724&lt;$O$5, C1724&gt;$P$5), "Outlier", "Okay")</f>
        <v>Okay</v>
      </c>
      <c r="G1724" s="5" t="str">
        <f t="shared" si="78"/>
        <v>Okay</v>
      </c>
      <c r="H1724" s="5" t="str">
        <f t="shared" si="79"/>
        <v>Okay</v>
      </c>
      <c r="I1724" s="5" t="str">
        <f t="shared" si="80"/>
        <v>Okay</v>
      </c>
    </row>
    <row r="1725" spans="1:9" x14ac:dyDescent="0.25">
      <c r="A1725" s="4">
        <v>33</v>
      </c>
      <c r="B1725" s="4">
        <v>4</v>
      </c>
      <c r="C1725" s="4">
        <v>55000</v>
      </c>
      <c r="D1725" s="4" t="str">
        <f>IF(OR(A1725&lt;$O$3, A1725&gt;$P$3), "Outlier", "Okay")</f>
        <v>Okay</v>
      </c>
      <c r="E1725" s="4" t="str">
        <f>IF(OR(B1725&lt;$O$4, B1725&gt;$P$4), "Outlier", "Okay")</f>
        <v>Okay</v>
      </c>
      <c r="F1725" s="4" t="str">
        <f>IF(OR(C1725&lt;$O$5, C1725&gt;$P$5), "Outlier", "Okay")</f>
        <v>Okay</v>
      </c>
      <c r="G1725" s="5" t="str">
        <f t="shared" si="78"/>
        <v>Okay</v>
      </c>
      <c r="H1725" s="5" t="str">
        <f t="shared" si="79"/>
        <v>Okay</v>
      </c>
      <c r="I1725" s="5" t="str">
        <f t="shared" si="80"/>
        <v>Okay</v>
      </c>
    </row>
    <row r="1726" spans="1:9" x14ac:dyDescent="0.25">
      <c r="A1726" s="4">
        <v>29</v>
      </c>
      <c r="B1726" s="4">
        <v>5</v>
      </c>
      <c r="C1726" s="4">
        <v>70000</v>
      </c>
      <c r="D1726" s="4" t="str">
        <f>IF(OR(A1726&lt;$O$3, A1726&gt;$P$3), "Outlier", "Okay")</f>
        <v>Okay</v>
      </c>
      <c r="E1726" s="4" t="str">
        <f>IF(OR(B1726&lt;$O$4, B1726&gt;$P$4), "Outlier", "Okay")</f>
        <v>Okay</v>
      </c>
      <c r="F1726" s="4" t="str">
        <f>IF(OR(C1726&lt;$O$5, C1726&gt;$P$5), "Outlier", "Okay")</f>
        <v>Okay</v>
      </c>
      <c r="G1726" s="5" t="str">
        <f t="shared" si="78"/>
        <v>Okay</v>
      </c>
      <c r="H1726" s="5" t="str">
        <f t="shared" si="79"/>
        <v>Okay</v>
      </c>
      <c r="I1726" s="5" t="str">
        <f t="shared" si="80"/>
        <v>Okay</v>
      </c>
    </row>
    <row r="1727" spans="1:9" x14ac:dyDescent="0.25">
      <c r="A1727" s="4">
        <v>45</v>
      </c>
      <c r="B1727" s="4">
        <v>16</v>
      </c>
      <c r="C1727" s="4">
        <v>160000</v>
      </c>
      <c r="D1727" s="4" t="str">
        <f>IF(OR(A1727&lt;$O$3, A1727&gt;$P$3), "Outlier", "Okay")</f>
        <v>Okay</v>
      </c>
      <c r="E1727" s="4" t="str">
        <f>IF(OR(B1727&lt;$O$4, B1727&gt;$P$4), "Outlier", "Okay")</f>
        <v>Okay</v>
      </c>
      <c r="F1727" s="4" t="str">
        <f>IF(OR(C1727&lt;$O$5, C1727&gt;$P$5), "Outlier", "Okay")</f>
        <v>Okay</v>
      </c>
      <c r="G1727" s="5" t="str">
        <f t="shared" si="78"/>
        <v>Okay</v>
      </c>
      <c r="H1727" s="5" t="str">
        <f t="shared" si="79"/>
        <v>Okay</v>
      </c>
      <c r="I1727" s="5" t="str">
        <f t="shared" si="80"/>
        <v>Okay</v>
      </c>
    </row>
    <row r="1728" spans="1:9" x14ac:dyDescent="0.25">
      <c r="A1728" s="4">
        <v>24</v>
      </c>
      <c r="B1728" s="4">
        <v>1</v>
      </c>
      <c r="C1728" s="4">
        <v>35000</v>
      </c>
      <c r="D1728" s="4" t="str">
        <f>IF(OR(A1728&lt;$O$3, A1728&gt;$P$3), "Outlier", "Okay")</f>
        <v>Okay</v>
      </c>
      <c r="E1728" s="4" t="str">
        <f>IF(OR(B1728&lt;$O$4, B1728&gt;$P$4), "Outlier", "Okay")</f>
        <v>Okay</v>
      </c>
      <c r="F1728" s="4" t="str">
        <f>IF(OR(C1728&lt;$O$5, C1728&gt;$P$5), "Outlier", "Okay")</f>
        <v>Okay</v>
      </c>
      <c r="G1728" s="5" t="str">
        <f t="shared" si="78"/>
        <v>Okay</v>
      </c>
      <c r="H1728" s="5" t="str">
        <f t="shared" si="79"/>
        <v>Okay</v>
      </c>
      <c r="I1728" s="5" t="str">
        <f t="shared" si="80"/>
        <v>Okay</v>
      </c>
    </row>
    <row r="1729" spans="1:9" x14ac:dyDescent="0.25">
      <c r="A1729" s="4">
        <v>39</v>
      </c>
      <c r="B1729" s="4">
        <v>10</v>
      </c>
      <c r="C1729" s="4">
        <v>100000</v>
      </c>
      <c r="D1729" s="4" t="str">
        <f>IF(OR(A1729&lt;$O$3, A1729&gt;$P$3), "Outlier", "Okay")</f>
        <v>Okay</v>
      </c>
      <c r="E1729" s="4" t="str">
        <f>IF(OR(B1729&lt;$O$4, B1729&gt;$P$4), "Outlier", "Okay")</f>
        <v>Okay</v>
      </c>
      <c r="F1729" s="4" t="str">
        <f>IF(OR(C1729&lt;$O$5, C1729&gt;$P$5), "Outlier", "Okay")</f>
        <v>Okay</v>
      </c>
      <c r="G1729" s="5" t="str">
        <f t="shared" si="78"/>
        <v>Okay</v>
      </c>
      <c r="H1729" s="5" t="str">
        <f t="shared" si="79"/>
        <v>Okay</v>
      </c>
      <c r="I1729" s="5" t="str">
        <f t="shared" si="80"/>
        <v>Okay</v>
      </c>
    </row>
    <row r="1730" spans="1:9" x14ac:dyDescent="0.25">
      <c r="A1730" s="4">
        <v>31</v>
      </c>
      <c r="B1730" s="4">
        <v>7</v>
      </c>
      <c r="C1730" s="4">
        <v>90000</v>
      </c>
      <c r="D1730" s="4" t="str">
        <f>IF(OR(A1730&lt;$O$3, A1730&gt;$P$3), "Outlier", "Okay")</f>
        <v>Okay</v>
      </c>
      <c r="E1730" s="4" t="str">
        <f>IF(OR(B1730&lt;$O$4, B1730&gt;$P$4), "Outlier", "Okay")</f>
        <v>Okay</v>
      </c>
      <c r="F1730" s="4" t="str">
        <f>IF(OR(C1730&lt;$O$5, C1730&gt;$P$5), "Outlier", "Okay")</f>
        <v>Okay</v>
      </c>
      <c r="G1730" s="5" t="str">
        <f t="shared" ref="G1730:G1788" si="81">IF(B1730&gt;A1730, "Inconsistent", "Okay")</f>
        <v>Okay</v>
      </c>
      <c r="H1730" s="5" t="str">
        <f t="shared" ref="H1730:H1788" si="82">IF(A1730&lt;18, "Inconsistent", "Okay")</f>
        <v>Okay</v>
      </c>
      <c r="I1730" s="5" t="str">
        <f t="shared" ref="I1730:I1788" si="83">IF(B1730&lt;0,"Inconsistent", "Okay")</f>
        <v>Okay</v>
      </c>
    </row>
    <row r="1731" spans="1:9" x14ac:dyDescent="0.25">
      <c r="A1731" s="4">
        <v>27</v>
      </c>
      <c r="B1731" s="4">
        <v>3</v>
      </c>
      <c r="C1731" s="4">
        <v>50000</v>
      </c>
      <c r="D1731" s="4" t="str">
        <f>IF(OR(A1731&lt;$O$3, A1731&gt;$P$3), "Outlier", "Okay")</f>
        <v>Okay</v>
      </c>
      <c r="E1731" s="4" t="str">
        <f>IF(OR(B1731&lt;$O$4, B1731&gt;$P$4), "Outlier", "Okay")</f>
        <v>Okay</v>
      </c>
      <c r="F1731" s="4" t="str">
        <f>IF(OR(C1731&lt;$O$5, C1731&gt;$P$5), "Outlier", "Okay")</f>
        <v>Okay</v>
      </c>
      <c r="G1731" s="5" t="str">
        <f t="shared" si="81"/>
        <v>Okay</v>
      </c>
      <c r="H1731" s="5" t="str">
        <f t="shared" si="82"/>
        <v>Okay</v>
      </c>
      <c r="I1731" s="5" t="str">
        <f t="shared" si="83"/>
        <v>Okay</v>
      </c>
    </row>
    <row r="1732" spans="1:9" x14ac:dyDescent="0.25">
      <c r="A1732" s="4">
        <v>43</v>
      </c>
      <c r="B1732" s="4">
        <v>14</v>
      </c>
      <c r="C1732" s="4">
        <v>140000</v>
      </c>
      <c r="D1732" s="4" t="str">
        <f>IF(OR(A1732&lt;$O$3, A1732&gt;$P$3), "Outlier", "Okay")</f>
        <v>Okay</v>
      </c>
      <c r="E1732" s="4" t="str">
        <f>IF(OR(B1732&lt;$O$4, B1732&gt;$P$4), "Outlier", "Okay")</f>
        <v>Okay</v>
      </c>
      <c r="F1732" s="4" t="str">
        <f>IF(OR(C1732&lt;$O$5, C1732&gt;$P$5), "Outlier", "Okay")</f>
        <v>Okay</v>
      </c>
      <c r="G1732" s="5" t="str">
        <f t="shared" si="81"/>
        <v>Okay</v>
      </c>
      <c r="H1732" s="5" t="str">
        <f t="shared" si="82"/>
        <v>Okay</v>
      </c>
      <c r="I1732" s="5" t="str">
        <f t="shared" si="83"/>
        <v>Okay</v>
      </c>
    </row>
    <row r="1733" spans="1:9" x14ac:dyDescent="0.25">
      <c r="A1733" s="4">
        <v>28</v>
      </c>
      <c r="B1733" s="4">
        <v>2</v>
      </c>
      <c r="C1733" s="4">
        <v>40000</v>
      </c>
      <c r="D1733" s="4" t="str">
        <f>IF(OR(A1733&lt;$O$3, A1733&gt;$P$3), "Outlier", "Okay")</f>
        <v>Okay</v>
      </c>
      <c r="E1733" s="4" t="str">
        <f>IF(OR(B1733&lt;$O$4, B1733&gt;$P$4), "Outlier", "Okay")</f>
        <v>Okay</v>
      </c>
      <c r="F1733" s="4" t="str">
        <f>IF(OR(C1733&lt;$O$5, C1733&gt;$P$5), "Outlier", "Okay")</f>
        <v>Okay</v>
      </c>
      <c r="G1733" s="5" t="str">
        <f t="shared" si="81"/>
        <v>Okay</v>
      </c>
      <c r="H1733" s="5" t="str">
        <f t="shared" si="82"/>
        <v>Okay</v>
      </c>
      <c r="I1733" s="5" t="str">
        <f t="shared" si="83"/>
        <v>Okay</v>
      </c>
    </row>
    <row r="1734" spans="1:9" x14ac:dyDescent="0.25">
      <c r="A1734" s="4">
        <v>50</v>
      </c>
      <c r="B1734" s="4">
        <v>18</v>
      </c>
      <c r="C1734" s="4">
        <v>180000</v>
      </c>
      <c r="D1734" s="4" t="str">
        <f>IF(OR(A1734&lt;$O$3, A1734&gt;$P$3), "Outlier", "Okay")</f>
        <v>Okay</v>
      </c>
      <c r="E1734" s="4" t="str">
        <f>IF(OR(B1734&lt;$O$4, B1734&gt;$P$4), "Outlier", "Okay")</f>
        <v>Okay</v>
      </c>
      <c r="F1734" s="4" t="str">
        <f>IF(OR(C1734&lt;$O$5, C1734&gt;$P$5), "Outlier", "Okay")</f>
        <v>Okay</v>
      </c>
      <c r="G1734" s="5" t="str">
        <f t="shared" si="81"/>
        <v>Okay</v>
      </c>
      <c r="H1734" s="5" t="str">
        <f t="shared" si="82"/>
        <v>Okay</v>
      </c>
      <c r="I1734" s="5" t="str">
        <f t="shared" si="83"/>
        <v>Okay</v>
      </c>
    </row>
    <row r="1735" spans="1:9" x14ac:dyDescent="0.25">
      <c r="A1735" s="4">
        <v>35</v>
      </c>
      <c r="B1735" s="4">
        <v>7</v>
      </c>
      <c r="C1735" s="4">
        <v>90000</v>
      </c>
      <c r="D1735" s="4" t="str">
        <f>IF(OR(A1735&lt;$O$3, A1735&gt;$P$3), "Outlier", "Okay")</f>
        <v>Okay</v>
      </c>
      <c r="E1735" s="4" t="str">
        <f>IF(OR(B1735&lt;$O$4, B1735&gt;$P$4), "Outlier", "Okay")</f>
        <v>Okay</v>
      </c>
      <c r="F1735" s="4" t="str">
        <f>IF(OR(C1735&lt;$O$5, C1735&gt;$P$5), "Outlier", "Okay")</f>
        <v>Okay</v>
      </c>
      <c r="G1735" s="5" t="str">
        <f t="shared" si="81"/>
        <v>Okay</v>
      </c>
      <c r="H1735" s="5" t="str">
        <f t="shared" si="82"/>
        <v>Okay</v>
      </c>
      <c r="I1735" s="5" t="str">
        <f t="shared" si="83"/>
        <v>Okay</v>
      </c>
    </row>
    <row r="1736" spans="1:9" x14ac:dyDescent="0.25">
      <c r="A1736" s="4">
        <v>23</v>
      </c>
      <c r="B1736" s="4">
        <v>1</v>
      </c>
      <c r="C1736" s="4">
        <v>35000</v>
      </c>
      <c r="D1736" s="4" t="str">
        <f>IF(OR(A1736&lt;$O$3, A1736&gt;$P$3), "Outlier", "Okay")</f>
        <v>Okay</v>
      </c>
      <c r="E1736" s="4" t="str">
        <f>IF(OR(B1736&lt;$O$4, B1736&gt;$P$4), "Outlier", "Okay")</f>
        <v>Okay</v>
      </c>
      <c r="F1736" s="4" t="str">
        <f>IF(OR(C1736&lt;$O$5, C1736&gt;$P$5), "Outlier", "Okay")</f>
        <v>Okay</v>
      </c>
      <c r="G1736" s="5" t="str">
        <f t="shared" si="81"/>
        <v>Okay</v>
      </c>
      <c r="H1736" s="5" t="str">
        <f t="shared" si="82"/>
        <v>Okay</v>
      </c>
      <c r="I1736" s="5" t="str">
        <f t="shared" si="83"/>
        <v>Okay</v>
      </c>
    </row>
    <row r="1737" spans="1:9" x14ac:dyDescent="0.25">
      <c r="A1737" s="4">
        <v>41</v>
      </c>
      <c r="B1737" s="4">
        <v>12</v>
      </c>
      <c r="C1737" s="4">
        <v>120000</v>
      </c>
      <c r="D1737" s="4" t="str">
        <f>IF(OR(A1737&lt;$O$3, A1737&gt;$P$3), "Outlier", "Okay")</f>
        <v>Okay</v>
      </c>
      <c r="E1737" s="4" t="str">
        <f>IF(OR(B1737&lt;$O$4, B1737&gt;$P$4), "Outlier", "Okay")</f>
        <v>Okay</v>
      </c>
      <c r="F1737" s="4" t="str">
        <f>IF(OR(C1737&lt;$O$5, C1737&gt;$P$5), "Outlier", "Okay")</f>
        <v>Okay</v>
      </c>
      <c r="G1737" s="5" t="str">
        <f t="shared" si="81"/>
        <v>Okay</v>
      </c>
      <c r="H1737" s="5" t="str">
        <f t="shared" si="82"/>
        <v>Okay</v>
      </c>
      <c r="I1737" s="5" t="str">
        <f t="shared" si="83"/>
        <v>Okay</v>
      </c>
    </row>
    <row r="1738" spans="1:9" x14ac:dyDescent="0.25">
      <c r="A1738" s="4">
        <v>26</v>
      </c>
      <c r="B1738" s="4">
        <v>3</v>
      </c>
      <c r="C1738" s="4">
        <v>45000</v>
      </c>
      <c r="D1738" s="4" t="str">
        <f>IF(OR(A1738&lt;$O$3, A1738&gt;$P$3), "Outlier", "Okay")</f>
        <v>Okay</v>
      </c>
      <c r="E1738" s="4" t="str">
        <f>IF(OR(B1738&lt;$O$4, B1738&gt;$P$4), "Outlier", "Okay")</f>
        <v>Okay</v>
      </c>
      <c r="F1738" s="4" t="str">
        <f>IF(OR(C1738&lt;$O$5, C1738&gt;$P$5), "Outlier", "Okay")</f>
        <v>Okay</v>
      </c>
      <c r="G1738" s="5" t="str">
        <f t="shared" si="81"/>
        <v>Okay</v>
      </c>
      <c r="H1738" s="5" t="str">
        <f t="shared" si="82"/>
        <v>Okay</v>
      </c>
      <c r="I1738" s="5" t="str">
        <f t="shared" si="83"/>
        <v>Okay</v>
      </c>
    </row>
    <row r="1739" spans="1:9" x14ac:dyDescent="0.25">
      <c r="A1739" s="4">
        <v>32</v>
      </c>
      <c r="B1739" s="4">
        <v>8</v>
      </c>
      <c r="C1739" s="4">
        <v>80000</v>
      </c>
      <c r="D1739" s="4" t="str">
        <f>IF(OR(A1739&lt;$O$3, A1739&gt;$P$3), "Outlier", "Okay")</f>
        <v>Okay</v>
      </c>
      <c r="E1739" s="4" t="str">
        <f>IF(OR(B1739&lt;$O$4, B1739&gt;$P$4), "Outlier", "Okay")</f>
        <v>Okay</v>
      </c>
      <c r="F1739" s="4" t="str">
        <f>IF(OR(C1739&lt;$O$5, C1739&gt;$P$5), "Outlier", "Okay")</f>
        <v>Okay</v>
      </c>
      <c r="G1739" s="5" t="str">
        <f t="shared" si="81"/>
        <v>Okay</v>
      </c>
      <c r="H1739" s="5" t="str">
        <f t="shared" si="82"/>
        <v>Okay</v>
      </c>
      <c r="I1739" s="5" t="str">
        <f t="shared" si="83"/>
        <v>Okay</v>
      </c>
    </row>
    <row r="1740" spans="1:9" x14ac:dyDescent="0.25">
      <c r="A1740" s="4">
        <v>50</v>
      </c>
      <c r="B1740" s="4">
        <v>18</v>
      </c>
      <c r="C1740" s="4">
        <v>180000</v>
      </c>
      <c r="D1740" s="4" t="str">
        <f>IF(OR(A1740&lt;$O$3, A1740&gt;$P$3), "Outlier", "Okay")</f>
        <v>Okay</v>
      </c>
      <c r="E1740" s="4" t="str">
        <f>IF(OR(B1740&lt;$O$4, B1740&gt;$P$4), "Outlier", "Okay")</f>
        <v>Okay</v>
      </c>
      <c r="F1740" s="4" t="str">
        <f>IF(OR(C1740&lt;$O$5, C1740&gt;$P$5), "Outlier", "Okay")</f>
        <v>Okay</v>
      </c>
      <c r="G1740" s="5" t="str">
        <f t="shared" si="81"/>
        <v>Okay</v>
      </c>
      <c r="H1740" s="5" t="str">
        <f t="shared" si="82"/>
        <v>Okay</v>
      </c>
      <c r="I1740" s="5" t="str">
        <f t="shared" si="83"/>
        <v>Okay</v>
      </c>
    </row>
    <row r="1741" spans="1:9" x14ac:dyDescent="0.25">
      <c r="A1741" s="4">
        <v>36</v>
      </c>
      <c r="B1741" s="4">
        <v>6</v>
      </c>
      <c r="C1741" s="4">
        <v>75000</v>
      </c>
      <c r="D1741" s="4" t="str">
        <f>IF(OR(A1741&lt;$O$3, A1741&gt;$P$3), "Outlier", "Okay")</f>
        <v>Okay</v>
      </c>
      <c r="E1741" s="4" t="str">
        <f>IF(OR(B1741&lt;$O$4, B1741&gt;$P$4), "Outlier", "Okay")</f>
        <v>Okay</v>
      </c>
      <c r="F1741" s="4" t="str">
        <f>IF(OR(C1741&lt;$O$5, C1741&gt;$P$5), "Outlier", "Okay")</f>
        <v>Okay</v>
      </c>
      <c r="G1741" s="5" t="str">
        <f t="shared" si="81"/>
        <v>Okay</v>
      </c>
      <c r="H1741" s="5" t="str">
        <f t="shared" si="82"/>
        <v>Okay</v>
      </c>
      <c r="I1741" s="5" t="str">
        <f t="shared" si="83"/>
        <v>Okay</v>
      </c>
    </row>
    <row r="1742" spans="1:9" x14ac:dyDescent="0.25">
      <c r="A1742" s="4">
        <v>29</v>
      </c>
      <c r="B1742" s="4">
        <v>5</v>
      </c>
      <c r="C1742" s="4">
        <v>70000</v>
      </c>
      <c r="D1742" s="4" t="str">
        <f>IF(OR(A1742&lt;$O$3, A1742&gt;$P$3), "Outlier", "Okay")</f>
        <v>Okay</v>
      </c>
      <c r="E1742" s="4" t="str">
        <f>IF(OR(B1742&lt;$O$4, B1742&gt;$P$4), "Outlier", "Okay")</f>
        <v>Okay</v>
      </c>
      <c r="F1742" s="4" t="str">
        <f>IF(OR(C1742&lt;$O$5, C1742&gt;$P$5), "Outlier", "Okay")</f>
        <v>Okay</v>
      </c>
      <c r="G1742" s="5" t="str">
        <f t="shared" si="81"/>
        <v>Okay</v>
      </c>
      <c r="H1742" s="5" t="str">
        <f t="shared" si="82"/>
        <v>Okay</v>
      </c>
      <c r="I1742" s="5" t="str">
        <f t="shared" si="83"/>
        <v>Okay</v>
      </c>
    </row>
    <row r="1743" spans="1:9" x14ac:dyDescent="0.25">
      <c r="A1743" s="4">
        <v>45</v>
      </c>
      <c r="B1743" s="4">
        <v>15</v>
      </c>
      <c r="C1743" s="4">
        <v>150000</v>
      </c>
      <c r="D1743" s="4" t="str">
        <f>IF(OR(A1743&lt;$O$3, A1743&gt;$P$3), "Outlier", "Okay")</f>
        <v>Okay</v>
      </c>
      <c r="E1743" s="4" t="str">
        <f>IF(OR(B1743&lt;$O$4, B1743&gt;$P$4), "Outlier", "Okay")</f>
        <v>Okay</v>
      </c>
      <c r="F1743" s="4" t="str">
        <f>IF(OR(C1743&lt;$O$5, C1743&gt;$P$5), "Outlier", "Okay")</f>
        <v>Okay</v>
      </c>
      <c r="G1743" s="5" t="str">
        <f t="shared" si="81"/>
        <v>Okay</v>
      </c>
      <c r="H1743" s="5" t="str">
        <f t="shared" si="82"/>
        <v>Okay</v>
      </c>
      <c r="I1743" s="5" t="str">
        <f t="shared" si="83"/>
        <v>Okay</v>
      </c>
    </row>
    <row r="1744" spans="1:9" x14ac:dyDescent="0.25">
      <c r="A1744" s="4">
        <v>38</v>
      </c>
      <c r="B1744" s="4">
        <v>12</v>
      </c>
      <c r="C1744" s="4">
        <v>120000</v>
      </c>
      <c r="D1744" s="4" t="str">
        <f>IF(OR(A1744&lt;$O$3, A1744&gt;$P$3), "Outlier", "Okay")</f>
        <v>Okay</v>
      </c>
      <c r="E1744" s="4" t="str">
        <f>IF(OR(B1744&lt;$O$4, B1744&gt;$P$4), "Outlier", "Okay")</f>
        <v>Okay</v>
      </c>
      <c r="F1744" s="4" t="str">
        <f>IF(OR(C1744&lt;$O$5, C1744&gt;$P$5), "Outlier", "Okay")</f>
        <v>Okay</v>
      </c>
      <c r="G1744" s="5" t="str">
        <f t="shared" si="81"/>
        <v>Okay</v>
      </c>
      <c r="H1744" s="5" t="str">
        <f t="shared" si="82"/>
        <v>Okay</v>
      </c>
      <c r="I1744" s="5" t="str">
        <f t="shared" si="83"/>
        <v>Okay</v>
      </c>
    </row>
    <row r="1745" spans="1:9" x14ac:dyDescent="0.25">
      <c r="A1745" s="4">
        <v>27</v>
      </c>
      <c r="B1745" s="4">
        <v>3</v>
      </c>
      <c r="C1745" s="4">
        <v>45000</v>
      </c>
      <c r="D1745" s="4" t="str">
        <f>IF(OR(A1745&lt;$O$3, A1745&gt;$P$3), "Outlier", "Okay")</f>
        <v>Okay</v>
      </c>
      <c r="E1745" s="4" t="str">
        <f>IF(OR(B1745&lt;$O$4, B1745&gt;$P$4), "Outlier", "Okay")</f>
        <v>Okay</v>
      </c>
      <c r="F1745" s="4" t="str">
        <f>IF(OR(C1745&lt;$O$5, C1745&gt;$P$5), "Outlier", "Okay")</f>
        <v>Okay</v>
      </c>
      <c r="G1745" s="5" t="str">
        <f t="shared" si="81"/>
        <v>Okay</v>
      </c>
      <c r="H1745" s="5" t="str">
        <f t="shared" si="82"/>
        <v>Okay</v>
      </c>
      <c r="I1745" s="5" t="str">
        <f t="shared" si="83"/>
        <v>Okay</v>
      </c>
    </row>
    <row r="1746" spans="1:9" x14ac:dyDescent="0.25">
      <c r="A1746" s="4">
        <v>43</v>
      </c>
      <c r="B1746" s="4">
        <v>16</v>
      </c>
      <c r="C1746" s="4">
        <v>160000</v>
      </c>
      <c r="D1746" s="4" t="str">
        <f>IF(OR(A1746&lt;$O$3, A1746&gt;$P$3), "Outlier", "Okay")</f>
        <v>Okay</v>
      </c>
      <c r="E1746" s="4" t="str">
        <f>IF(OR(B1746&lt;$O$4, B1746&gt;$P$4), "Outlier", "Okay")</f>
        <v>Okay</v>
      </c>
      <c r="F1746" s="4" t="str">
        <f>IF(OR(C1746&lt;$O$5, C1746&gt;$P$5), "Outlier", "Okay")</f>
        <v>Okay</v>
      </c>
      <c r="G1746" s="5" t="str">
        <f t="shared" si="81"/>
        <v>Okay</v>
      </c>
      <c r="H1746" s="5" t="str">
        <f t="shared" si="82"/>
        <v>Okay</v>
      </c>
      <c r="I1746" s="5" t="str">
        <f t="shared" si="83"/>
        <v>Okay</v>
      </c>
    </row>
    <row r="1747" spans="1:9" x14ac:dyDescent="0.25">
      <c r="A1747" s="4">
        <v>34</v>
      </c>
      <c r="B1747" s="4">
        <v>5</v>
      </c>
      <c r="C1747" s="4">
        <v>70000</v>
      </c>
      <c r="D1747" s="4" t="str">
        <f>IF(OR(A1747&lt;$O$3, A1747&gt;$P$3), "Outlier", "Okay")</f>
        <v>Okay</v>
      </c>
      <c r="E1747" s="4" t="str">
        <f>IF(OR(B1747&lt;$O$4, B1747&gt;$P$4), "Outlier", "Okay")</f>
        <v>Okay</v>
      </c>
      <c r="F1747" s="4" t="str">
        <f>IF(OR(C1747&lt;$O$5, C1747&gt;$P$5), "Outlier", "Okay")</f>
        <v>Okay</v>
      </c>
      <c r="G1747" s="5" t="str">
        <f t="shared" si="81"/>
        <v>Okay</v>
      </c>
      <c r="H1747" s="5" t="str">
        <f t="shared" si="82"/>
        <v>Okay</v>
      </c>
      <c r="I1747" s="5" t="str">
        <f t="shared" si="83"/>
        <v>Okay</v>
      </c>
    </row>
    <row r="1748" spans="1:9" x14ac:dyDescent="0.25">
      <c r="A1748" s="4">
        <v>30</v>
      </c>
      <c r="B1748" s="4">
        <v>6</v>
      </c>
      <c r="C1748" s="4">
        <v>75000</v>
      </c>
      <c r="D1748" s="4" t="str">
        <f>IF(OR(A1748&lt;$O$3, A1748&gt;$P$3), "Outlier", "Okay")</f>
        <v>Okay</v>
      </c>
      <c r="E1748" s="4" t="str">
        <f>IF(OR(B1748&lt;$O$4, B1748&gt;$P$4), "Outlier", "Okay")</f>
        <v>Okay</v>
      </c>
      <c r="F1748" s="4" t="str">
        <f>IF(OR(C1748&lt;$O$5, C1748&gt;$P$5), "Outlier", "Okay")</f>
        <v>Okay</v>
      </c>
      <c r="G1748" s="5" t="str">
        <f t="shared" si="81"/>
        <v>Okay</v>
      </c>
      <c r="H1748" s="5" t="str">
        <f t="shared" si="82"/>
        <v>Okay</v>
      </c>
      <c r="I1748" s="5" t="str">
        <f t="shared" si="83"/>
        <v>Okay</v>
      </c>
    </row>
    <row r="1749" spans="1:9" x14ac:dyDescent="0.25">
      <c r="A1749" s="4">
        <v>46</v>
      </c>
      <c r="B1749" s="4">
        <v>17</v>
      </c>
      <c r="C1749" s="4">
        <v>170000</v>
      </c>
      <c r="D1749" s="4" t="str">
        <f>IF(OR(A1749&lt;$O$3, A1749&gt;$P$3), "Outlier", "Okay")</f>
        <v>Okay</v>
      </c>
      <c r="E1749" s="4" t="str">
        <f>IF(OR(B1749&lt;$O$4, B1749&gt;$P$4), "Outlier", "Okay")</f>
        <v>Okay</v>
      </c>
      <c r="F1749" s="4" t="str">
        <f>IF(OR(C1749&lt;$O$5, C1749&gt;$P$5), "Outlier", "Okay")</f>
        <v>Okay</v>
      </c>
      <c r="G1749" s="5" t="str">
        <f t="shared" si="81"/>
        <v>Okay</v>
      </c>
      <c r="H1749" s="5" t="str">
        <f t="shared" si="82"/>
        <v>Okay</v>
      </c>
      <c r="I1749" s="5" t="str">
        <f t="shared" si="83"/>
        <v>Okay</v>
      </c>
    </row>
    <row r="1750" spans="1:9" x14ac:dyDescent="0.25">
      <c r="A1750" s="4">
        <v>40</v>
      </c>
      <c r="B1750" s="4">
        <v>11</v>
      </c>
      <c r="C1750" s="4">
        <v>110000</v>
      </c>
      <c r="D1750" s="4" t="str">
        <f>IF(OR(A1750&lt;$O$3, A1750&gt;$P$3), "Outlier", "Okay")</f>
        <v>Okay</v>
      </c>
      <c r="E1750" s="4" t="str">
        <f>IF(OR(B1750&lt;$O$4, B1750&gt;$P$4), "Outlier", "Okay")</f>
        <v>Okay</v>
      </c>
      <c r="F1750" s="4" t="str">
        <f>IF(OR(C1750&lt;$O$5, C1750&gt;$P$5), "Outlier", "Okay")</f>
        <v>Okay</v>
      </c>
      <c r="G1750" s="5" t="str">
        <f t="shared" si="81"/>
        <v>Okay</v>
      </c>
      <c r="H1750" s="5" t="str">
        <f t="shared" si="82"/>
        <v>Okay</v>
      </c>
      <c r="I1750" s="5" t="str">
        <f t="shared" si="83"/>
        <v>Okay</v>
      </c>
    </row>
    <row r="1751" spans="1:9" x14ac:dyDescent="0.25">
      <c r="A1751" s="4">
        <v>32</v>
      </c>
      <c r="B1751" s="4">
        <v>8</v>
      </c>
      <c r="C1751" s="4">
        <v>80000</v>
      </c>
      <c r="D1751" s="4" t="str">
        <f>IF(OR(A1751&lt;$O$3, A1751&gt;$P$3), "Outlier", "Okay")</f>
        <v>Okay</v>
      </c>
      <c r="E1751" s="4" t="str">
        <f>IF(OR(B1751&lt;$O$4, B1751&gt;$P$4), "Outlier", "Okay")</f>
        <v>Okay</v>
      </c>
      <c r="F1751" s="4" t="str">
        <f>IF(OR(C1751&lt;$O$5, C1751&gt;$P$5), "Outlier", "Okay")</f>
        <v>Okay</v>
      </c>
      <c r="G1751" s="5" t="str">
        <f t="shared" si="81"/>
        <v>Okay</v>
      </c>
      <c r="H1751" s="5" t="str">
        <f t="shared" si="82"/>
        <v>Okay</v>
      </c>
      <c r="I1751" s="5" t="str">
        <f t="shared" si="83"/>
        <v>Okay</v>
      </c>
    </row>
    <row r="1752" spans="1:9" x14ac:dyDescent="0.25">
      <c r="A1752" s="4">
        <v>28</v>
      </c>
      <c r="B1752" s="4">
        <v>4</v>
      </c>
      <c r="C1752" s="4">
        <v>55000</v>
      </c>
      <c r="D1752" s="4" t="str">
        <f>IF(OR(A1752&lt;$O$3, A1752&gt;$P$3), "Outlier", "Okay")</f>
        <v>Okay</v>
      </c>
      <c r="E1752" s="4" t="str">
        <f>IF(OR(B1752&lt;$O$4, B1752&gt;$P$4), "Outlier", "Okay")</f>
        <v>Okay</v>
      </c>
      <c r="F1752" s="4" t="str">
        <f>IF(OR(C1752&lt;$O$5, C1752&gt;$P$5), "Outlier", "Okay")</f>
        <v>Okay</v>
      </c>
      <c r="G1752" s="5" t="str">
        <f t="shared" si="81"/>
        <v>Okay</v>
      </c>
      <c r="H1752" s="5" t="str">
        <f t="shared" si="82"/>
        <v>Okay</v>
      </c>
      <c r="I1752" s="5" t="str">
        <f t="shared" si="83"/>
        <v>Okay</v>
      </c>
    </row>
    <row r="1753" spans="1:9" x14ac:dyDescent="0.25">
      <c r="A1753" s="4">
        <v>44</v>
      </c>
      <c r="B1753" s="4">
        <v>15</v>
      </c>
      <c r="C1753" s="4">
        <v>150000</v>
      </c>
      <c r="D1753" s="4" t="str">
        <f>IF(OR(A1753&lt;$O$3, A1753&gt;$P$3), "Outlier", "Okay")</f>
        <v>Okay</v>
      </c>
      <c r="E1753" s="4" t="str">
        <f>IF(OR(B1753&lt;$O$4, B1753&gt;$P$4), "Outlier", "Okay")</f>
        <v>Okay</v>
      </c>
      <c r="F1753" s="4" t="str">
        <f>IF(OR(C1753&lt;$O$5, C1753&gt;$P$5), "Outlier", "Okay")</f>
        <v>Okay</v>
      </c>
      <c r="G1753" s="5" t="str">
        <f t="shared" si="81"/>
        <v>Okay</v>
      </c>
      <c r="H1753" s="5" t="str">
        <f t="shared" si="82"/>
        <v>Okay</v>
      </c>
      <c r="I1753" s="5" t="str">
        <f t="shared" si="83"/>
        <v>Okay</v>
      </c>
    </row>
    <row r="1754" spans="1:9" x14ac:dyDescent="0.25">
      <c r="A1754" s="4">
        <v>51</v>
      </c>
      <c r="B1754" s="4">
        <v>19</v>
      </c>
      <c r="C1754" s="4">
        <v>190000</v>
      </c>
      <c r="D1754" s="4" t="str">
        <f>IF(OR(A1754&lt;$O$3, A1754&gt;$P$3), "Outlier", "Okay")</f>
        <v>Okay</v>
      </c>
      <c r="E1754" s="4" t="str">
        <f>IF(OR(B1754&lt;$O$4, B1754&gt;$P$4), "Outlier", "Okay")</f>
        <v>Okay</v>
      </c>
      <c r="F1754" s="4" t="str">
        <f>IF(OR(C1754&lt;$O$5, C1754&gt;$P$5), "Outlier", "Okay")</f>
        <v>Okay</v>
      </c>
      <c r="G1754" s="5" t="str">
        <f t="shared" si="81"/>
        <v>Okay</v>
      </c>
      <c r="H1754" s="5" t="str">
        <f t="shared" si="82"/>
        <v>Okay</v>
      </c>
      <c r="I1754" s="5" t="str">
        <f t="shared" si="83"/>
        <v>Okay</v>
      </c>
    </row>
    <row r="1755" spans="1:9" x14ac:dyDescent="0.25">
      <c r="A1755" s="4">
        <v>36</v>
      </c>
      <c r="B1755" s="4">
        <v>8</v>
      </c>
      <c r="C1755" s="4">
        <v>80000</v>
      </c>
      <c r="D1755" s="4" t="str">
        <f>IF(OR(A1755&lt;$O$3, A1755&gt;$P$3), "Outlier", "Okay")</f>
        <v>Okay</v>
      </c>
      <c r="E1755" s="4" t="str">
        <f>IF(OR(B1755&lt;$O$4, B1755&gt;$P$4), "Outlier", "Okay")</f>
        <v>Okay</v>
      </c>
      <c r="F1755" s="4" t="str">
        <f>IF(OR(C1755&lt;$O$5, C1755&gt;$P$5), "Outlier", "Okay")</f>
        <v>Okay</v>
      </c>
      <c r="G1755" s="5" t="str">
        <f t="shared" si="81"/>
        <v>Okay</v>
      </c>
      <c r="H1755" s="5" t="str">
        <f t="shared" si="82"/>
        <v>Okay</v>
      </c>
      <c r="I1755" s="5" t="str">
        <f t="shared" si="83"/>
        <v>Okay</v>
      </c>
    </row>
    <row r="1756" spans="1:9" x14ac:dyDescent="0.25">
      <c r="A1756" s="4">
        <v>24</v>
      </c>
      <c r="B1756" s="4">
        <v>1</v>
      </c>
      <c r="C1756" s="4">
        <v>35000</v>
      </c>
      <c r="D1756" s="4" t="str">
        <f>IF(OR(A1756&lt;$O$3, A1756&gt;$P$3), "Outlier", "Okay")</f>
        <v>Okay</v>
      </c>
      <c r="E1756" s="4" t="str">
        <f>IF(OR(B1756&lt;$O$4, B1756&gt;$P$4), "Outlier", "Okay")</f>
        <v>Okay</v>
      </c>
      <c r="F1756" s="4" t="str">
        <f>IF(OR(C1756&lt;$O$5, C1756&gt;$P$5), "Outlier", "Okay")</f>
        <v>Okay</v>
      </c>
      <c r="G1756" s="5" t="str">
        <f t="shared" si="81"/>
        <v>Okay</v>
      </c>
      <c r="H1756" s="5" t="str">
        <f t="shared" si="82"/>
        <v>Okay</v>
      </c>
      <c r="I1756" s="5" t="str">
        <f t="shared" si="83"/>
        <v>Okay</v>
      </c>
    </row>
    <row r="1757" spans="1:9" x14ac:dyDescent="0.25">
      <c r="A1757" s="4">
        <v>27</v>
      </c>
      <c r="B1757" s="4">
        <v>3</v>
      </c>
      <c r="C1757" s="4">
        <v>45000</v>
      </c>
      <c r="D1757" s="4" t="str">
        <f>IF(OR(A1757&lt;$O$3, A1757&gt;$P$3), "Outlier", "Okay")</f>
        <v>Okay</v>
      </c>
      <c r="E1757" s="4" t="str">
        <f>IF(OR(B1757&lt;$O$4, B1757&gt;$P$4), "Outlier", "Okay")</f>
        <v>Okay</v>
      </c>
      <c r="F1757" s="4" t="str">
        <f>IF(OR(C1757&lt;$O$5, C1757&gt;$P$5), "Outlier", "Okay")</f>
        <v>Okay</v>
      </c>
      <c r="G1757" s="5" t="str">
        <f t="shared" si="81"/>
        <v>Okay</v>
      </c>
      <c r="H1757" s="5" t="str">
        <f t="shared" si="82"/>
        <v>Okay</v>
      </c>
      <c r="I1757" s="5" t="str">
        <f t="shared" si="83"/>
        <v>Okay</v>
      </c>
    </row>
    <row r="1758" spans="1:9" x14ac:dyDescent="0.25">
      <c r="A1758" s="4">
        <v>33</v>
      </c>
      <c r="B1758" s="4">
        <v>7</v>
      </c>
      <c r="C1758" s="4">
        <v>90000</v>
      </c>
      <c r="D1758" s="4" t="str">
        <f>IF(OR(A1758&lt;$O$3, A1758&gt;$P$3), "Outlier", "Okay")</f>
        <v>Okay</v>
      </c>
      <c r="E1758" s="4" t="str">
        <f>IF(OR(B1758&lt;$O$4, B1758&gt;$P$4), "Outlier", "Okay")</f>
        <v>Okay</v>
      </c>
      <c r="F1758" s="4" t="str">
        <f>IF(OR(C1758&lt;$O$5, C1758&gt;$P$5), "Outlier", "Okay")</f>
        <v>Okay</v>
      </c>
      <c r="G1758" s="5" t="str">
        <f t="shared" si="81"/>
        <v>Okay</v>
      </c>
      <c r="H1758" s="5" t="str">
        <f t="shared" si="82"/>
        <v>Okay</v>
      </c>
      <c r="I1758" s="5" t="str">
        <f t="shared" si="83"/>
        <v>Okay</v>
      </c>
    </row>
    <row r="1759" spans="1:9" x14ac:dyDescent="0.25">
      <c r="A1759" s="4">
        <v>28</v>
      </c>
      <c r="B1759" s="4">
        <v>4</v>
      </c>
      <c r="C1759" s="4">
        <v>55000</v>
      </c>
      <c r="D1759" s="4" t="str">
        <f>IF(OR(A1759&lt;$O$3, A1759&gt;$P$3), "Outlier", "Okay")</f>
        <v>Okay</v>
      </c>
      <c r="E1759" s="4" t="str">
        <f>IF(OR(B1759&lt;$O$4, B1759&gt;$P$4), "Outlier", "Okay")</f>
        <v>Okay</v>
      </c>
      <c r="F1759" s="4" t="str">
        <f>IF(OR(C1759&lt;$O$5, C1759&gt;$P$5), "Outlier", "Okay")</f>
        <v>Okay</v>
      </c>
      <c r="G1759" s="5" t="str">
        <f t="shared" si="81"/>
        <v>Okay</v>
      </c>
      <c r="H1759" s="5" t="str">
        <f t="shared" si="82"/>
        <v>Okay</v>
      </c>
      <c r="I1759" s="5" t="str">
        <f t="shared" si="83"/>
        <v>Okay</v>
      </c>
    </row>
    <row r="1760" spans="1:9" x14ac:dyDescent="0.25">
      <c r="A1760" s="4">
        <v>51</v>
      </c>
      <c r="B1760" s="4">
        <v>19</v>
      </c>
      <c r="C1760" s="4">
        <v>190000</v>
      </c>
      <c r="D1760" s="4" t="str">
        <f>IF(OR(A1760&lt;$O$3, A1760&gt;$P$3), "Outlier", "Okay")</f>
        <v>Okay</v>
      </c>
      <c r="E1760" s="4" t="str">
        <f>IF(OR(B1760&lt;$O$4, B1760&gt;$P$4), "Outlier", "Okay")</f>
        <v>Okay</v>
      </c>
      <c r="F1760" s="4" t="str">
        <f>IF(OR(C1760&lt;$O$5, C1760&gt;$P$5), "Outlier", "Okay")</f>
        <v>Okay</v>
      </c>
      <c r="G1760" s="5" t="str">
        <f t="shared" si="81"/>
        <v>Okay</v>
      </c>
      <c r="H1760" s="5" t="str">
        <f t="shared" si="82"/>
        <v>Okay</v>
      </c>
      <c r="I1760" s="5" t="str">
        <f t="shared" si="83"/>
        <v>Okay</v>
      </c>
    </row>
    <row r="1761" spans="1:9" x14ac:dyDescent="0.25">
      <c r="A1761" s="4">
        <v>37</v>
      </c>
      <c r="B1761" s="4">
        <v>7</v>
      </c>
      <c r="C1761" s="4">
        <v>90000</v>
      </c>
      <c r="D1761" s="4" t="str">
        <f>IF(OR(A1761&lt;$O$3, A1761&gt;$P$3), "Outlier", "Okay")</f>
        <v>Okay</v>
      </c>
      <c r="E1761" s="4" t="str">
        <f>IF(OR(B1761&lt;$O$4, B1761&gt;$P$4), "Outlier", "Okay")</f>
        <v>Okay</v>
      </c>
      <c r="F1761" s="4" t="str">
        <f>IF(OR(C1761&lt;$O$5, C1761&gt;$P$5), "Outlier", "Okay")</f>
        <v>Okay</v>
      </c>
      <c r="G1761" s="5" t="str">
        <f t="shared" si="81"/>
        <v>Okay</v>
      </c>
      <c r="H1761" s="5" t="str">
        <f t="shared" si="82"/>
        <v>Okay</v>
      </c>
      <c r="I1761" s="5" t="str">
        <f t="shared" si="83"/>
        <v>Okay</v>
      </c>
    </row>
    <row r="1762" spans="1:9" x14ac:dyDescent="0.25">
      <c r="A1762" s="4">
        <v>49</v>
      </c>
      <c r="B1762" s="4">
        <v>20</v>
      </c>
      <c r="C1762" s="4">
        <v>200000</v>
      </c>
      <c r="D1762" s="4" t="str">
        <f>IF(OR(A1762&lt;$O$3, A1762&gt;$P$3), "Outlier", "Okay")</f>
        <v>Okay</v>
      </c>
      <c r="E1762" s="4" t="str">
        <f>IF(OR(B1762&lt;$O$4, B1762&gt;$P$4), "Outlier", "Okay")</f>
        <v>Okay</v>
      </c>
      <c r="F1762" s="4" t="str">
        <f>IF(OR(C1762&lt;$O$5, C1762&gt;$P$5), "Outlier", "Okay")</f>
        <v>Okay</v>
      </c>
      <c r="G1762" s="5" t="str">
        <f t="shared" si="81"/>
        <v>Okay</v>
      </c>
      <c r="H1762" s="5" t="str">
        <f t="shared" si="82"/>
        <v>Okay</v>
      </c>
      <c r="I1762" s="5" t="str">
        <f t="shared" si="83"/>
        <v>Okay</v>
      </c>
    </row>
    <row r="1763" spans="1:9" x14ac:dyDescent="0.25">
      <c r="A1763" s="4">
        <v>32</v>
      </c>
      <c r="B1763" s="4">
        <v>3</v>
      </c>
      <c r="C1763" s="4">
        <v>40000</v>
      </c>
      <c r="D1763" s="4" t="str">
        <f>IF(OR(A1763&lt;$O$3, A1763&gt;$P$3), "Outlier", "Okay")</f>
        <v>Okay</v>
      </c>
      <c r="E1763" s="4" t="str">
        <f>IF(OR(B1763&lt;$O$4, B1763&gt;$P$4), "Outlier", "Okay")</f>
        <v>Okay</v>
      </c>
      <c r="F1763" s="4" t="str">
        <f>IF(OR(C1763&lt;$O$5, C1763&gt;$P$5), "Outlier", "Okay")</f>
        <v>Okay</v>
      </c>
      <c r="G1763" s="5" t="str">
        <f t="shared" si="81"/>
        <v>Okay</v>
      </c>
      <c r="H1763" s="5" t="str">
        <f t="shared" si="82"/>
        <v>Okay</v>
      </c>
      <c r="I1763" s="5" t="str">
        <f t="shared" si="83"/>
        <v>Okay</v>
      </c>
    </row>
    <row r="1764" spans="1:9" x14ac:dyDescent="0.25">
      <c r="A1764" s="4">
        <v>30</v>
      </c>
      <c r="B1764" s="4">
        <v>5</v>
      </c>
      <c r="C1764" s="4">
        <v>70000</v>
      </c>
      <c r="D1764" s="4" t="str">
        <f>IF(OR(A1764&lt;$O$3, A1764&gt;$P$3), "Outlier", "Okay")</f>
        <v>Okay</v>
      </c>
      <c r="E1764" s="4" t="str">
        <f>IF(OR(B1764&lt;$O$4, B1764&gt;$P$4), "Outlier", "Okay")</f>
        <v>Okay</v>
      </c>
      <c r="F1764" s="4" t="str">
        <f>IF(OR(C1764&lt;$O$5, C1764&gt;$P$5), "Outlier", "Okay")</f>
        <v>Okay</v>
      </c>
      <c r="G1764" s="5" t="str">
        <f t="shared" si="81"/>
        <v>Okay</v>
      </c>
      <c r="H1764" s="5" t="str">
        <f t="shared" si="82"/>
        <v>Okay</v>
      </c>
      <c r="I1764" s="5" t="str">
        <f t="shared" si="83"/>
        <v>Okay</v>
      </c>
    </row>
    <row r="1765" spans="1:9" x14ac:dyDescent="0.25">
      <c r="A1765" s="4">
        <v>46</v>
      </c>
      <c r="B1765" s="4">
        <v>16</v>
      </c>
      <c r="C1765" s="4">
        <v>160000</v>
      </c>
      <c r="D1765" s="4" t="str">
        <f>IF(OR(A1765&lt;$O$3, A1765&gt;$P$3), "Outlier", "Okay")</f>
        <v>Okay</v>
      </c>
      <c r="E1765" s="4" t="str">
        <f>IF(OR(B1765&lt;$O$4, B1765&gt;$P$4), "Outlier", "Okay")</f>
        <v>Okay</v>
      </c>
      <c r="F1765" s="4" t="str">
        <f>IF(OR(C1765&lt;$O$5, C1765&gt;$P$5), "Outlier", "Okay")</f>
        <v>Okay</v>
      </c>
      <c r="G1765" s="5" t="str">
        <f t="shared" si="81"/>
        <v>Okay</v>
      </c>
      <c r="H1765" s="5" t="str">
        <f t="shared" si="82"/>
        <v>Okay</v>
      </c>
      <c r="I1765" s="5" t="str">
        <f t="shared" si="83"/>
        <v>Okay</v>
      </c>
    </row>
    <row r="1766" spans="1:9" x14ac:dyDescent="0.25">
      <c r="A1766" s="4">
        <v>26</v>
      </c>
      <c r="B1766" s="4">
        <v>1</v>
      </c>
      <c r="C1766" s="4">
        <v>35000</v>
      </c>
      <c r="D1766" s="4" t="str">
        <f>IF(OR(A1766&lt;$O$3, A1766&gt;$P$3), "Outlier", "Okay")</f>
        <v>Okay</v>
      </c>
      <c r="E1766" s="4" t="str">
        <f>IF(OR(B1766&lt;$O$4, B1766&gt;$P$4), "Outlier", "Okay")</f>
        <v>Okay</v>
      </c>
      <c r="F1766" s="4" t="str">
        <f>IF(OR(C1766&lt;$O$5, C1766&gt;$P$5), "Outlier", "Okay")</f>
        <v>Okay</v>
      </c>
      <c r="G1766" s="5" t="str">
        <f t="shared" si="81"/>
        <v>Okay</v>
      </c>
      <c r="H1766" s="5" t="str">
        <f t="shared" si="82"/>
        <v>Okay</v>
      </c>
      <c r="I1766" s="5" t="str">
        <f t="shared" si="83"/>
        <v>Okay</v>
      </c>
    </row>
    <row r="1767" spans="1:9" x14ac:dyDescent="0.25">
      <c r="A1767" s="4">
        <v>42</v>
      </c>
      <c r="B1767" s="4">
        <v>13</v>
      </c>
      <c r="C1767" s="4">
        <v>130000</v>
      </c>
      <c r="D1767" s="4" t="str">
        <f>IF(OR(A1767&lt;$O$3, A1767&gt;$P$3), "Outlier", "Okay")</f>
        <v>Okay</v>
      </c>
      <c r="E1767" s="4" t="str">
        <f>IF(OR(B1767&lt;$O$4, B1767&gt;$P$4), "Outlier", "Okay")</f>
        <v>Okay</v>
      </c>
      <c r="F1767" s="4" t="str">
        <f>IF(OR(C1767&lt;$O$5, C1767&gt;$P$5), "Outlier", "Okay")</f>
        <v>Okay</v>
      </c>
      <c r="G1767" s="5" t="str">
        <f t="shared" si="81"/>
        <v>Okay</v>
      </c>
      <c r="H1767" s="5" t="str">
        <f t="shared" si="82"/>
        <v>Okay</v>
      </c>
      <c r="I1767" s="5" t="str">
        <f t="shared" si="83"/>
        <v>Okay</v>
      </c>
    </row>
    <row r="1768" spans="1:9" x14ac:dyDescent="0.25">
      <c r="A1768" s="4">
        <v>36</v>
      </c>
      <c r="B1768" s="4">
        <v>9</v>
      </c>
      <c r="C1768" s="4">
        <v>95000</v>
      </c>
      <c r="D1768" s="4" t="str">
        <f>IF(OR(A1768&lt;$O$3, A1768&gt;$P$3), "Outlier", "Okay")</f>
        <v>Okay</v>
      </c>
      <c r="E1768" s="4" t="str">
        <f>IF(OR(B1768&lt;$O$4, B1768&gt;$P$4), "Outlier", "Okay")</f>
        <v>Okay</v>
      </c>
      <c r="F1768" s="4" t="str">
        <f>IF(OR(C1768&lt;$O$5, C1768&gt;$P$5), "Outlier", "Okay")</f>
        <v>Okay</v>
      </c>
      <c r="G1768" s="5" t="str">
        <f t="shared" si="81"/>
        <v>Okay</v>
      </c>
      <c r="H1768" s="5" t="str">
        <f t="shared" si="82"/>
        <v>Okay</v>
      </c>
      <c r="I1768" s="5" t="str">
        <f t="shared" si="83"/>
        <v>Okay</v>
      </c>
    </row>
    <row r="1769" spans="1:9" x14ac:dyDescent="0.25">
      <c r="A1769" s="4">
        <v>24</v>
      </c>
      <c r="B1769" s="4">
        <v>1</v>
      </c>
      <c r="C1769" s="4">
        <v>35000</v>
      </c>
      <c r="D1769" s="4" t="str">
        <f>IF(OR(A1769&lt;$O$3, A1769&gt;$P$3), "Outlier", "Okay")</f>
        <v>Okay</v>
      </c>
      <c r="E1769" s="4" t="str">
        <f>IF(OR(B1769&lt;$O$4, B1769&gt;$P$4), "Outlier", "Okay")</f>
        <v>Okay</v>
      </c>
      <c r="F1769" s="4" t="str">
        <f>IF(OR(C1769&lt;$O$5, C1769&gt;$P$5), "Outlier", "Okay")</f>
        <v>Okay</v>
      </c>
      <c r="G1769" s="5" t="str">
        <f t="shared" si="81"/>
        <v>Okay</v>
      </c>
      <c r="H1769" s="5" t="str">
        <f t="shared" si="82"/>
        <v>Okay</v>
      </c>
      <c r="I1769" s="5" t="str">
        <f t="shared" si="83"/>
        <v>Okay</v>
      </c>
    </row>
    <row r="1770" spans="1:9" x14ac:dyDescent="0.25">
      <c r="A1770" s="4">
        <v>43</v>
      </c>
      <c r="B1770" s="4">
        <v>14</v>
      </c>
      <c r="C1770" s="4">
        <v>140000</v>
      </c>
      <c r="D1770" s="4" t="str">
        <f>IF(OR(A1770&lt;$O$3, A1770&gt;$P$3), "Outlier", "Okay")</f>
        <v>Okay</v>
      </c>
      <c r="E1770" s="4" t="str">
        <f>IF(OR(B1770&lt;$O$4, B1770&gt;$P$4), "Outlier", "Okay")</f>
        <v>Okay</v>
      </c>
      <c r="F1770" s="4" t="str">
        <f>IF(OR(C1770&lt;$O$5, C1770&gt;$P$5), "Outlier", "Okay")</f>
        <v>Okay</v>
      </c>
      <c r="G1770" s="5" t="str">
        <f t="shared" si="81"/>
        <v>Okay</v>
      </c>
      <c r="H1770" s="5" t="str">
        <f t="shared" si="82"/>
        <v>Okay</v>
      </c>
      <c r="I1770" s="5" t="str">
        <f t="shared" si="83"/>
        <v>Okay</v>
      </c>
    </row>
    <row r="1771" spans="1:9" x14ac:dyDescent="0.25">
      <c r="A1771" s="4">
        <v>27</v>
      </c>
      <c r="B1771" s="4">
        <v>2</v>
      </c>
      <c r="C1771" s="4">
        <v>40000</v>
      </c>
      <c r="D1771" s="4" t="str">
        <f>IF(OR(A1771&lt;$O$3, A1771&gt;$P$3), "Outlier", "Okay")</f>
        <v>Okay</v>
      </c>
      <c r="E1771" s="4" t="str">
        <f>IF(OR(B1771&lt;$O$4, B1771&gt;$P$4), "Outlier", "Okay")</f>
        <v>Okay</v>
      </c>
      <c r="F1771" s="4" t="str">
        <f>IF(OR(C1771&lt;$O$5, C1771&gt;$P$5), "Outlier", "Okay")</f>
        <v>Okay</v>
      </c>
      <c r="G1771" s="5" t="str">
        <f t="shared" si="81"/>
        <v>Okay</v>
      </c>
      <c r="H1771" s="5" t="str">
        <f t="shared" si="82"/>
        <v>Okay</v>
      </c>
      <c r="I1771" s="5" t="str">
        <f t="shared" si="83"/>
        <v>Okay</v>
      </c>
    </row>
    <row r="1772" spans="1:9" x14ac:dyDescent="0.25">
      <c r="A1772" s="4">
        <v>33</v>
      </c>
      <c r="B1772" s="4">
        <v>7</v>
      </c>
      <c r="C1772" s="4">
        <v>90000</v>
      </c>
      <c r="D1772" s="4" t="str">
        <f>IF(OR(A1772&lt;$O$3, A1772&gt;$P$3), "Outlier", "Okay")</f>
        <v>Okay</v>
      </c>
      <c r="E1772" s="4" t="str">
        <f>IF(OR(B1772&lt;$O$4, B1772&gt;$P$4), "Outlier", "Okay")</f>
        <v>Okay</v>
      </c>
      <c r="F1772" s="4" t="str">
        <f>IF(OR(C1772&lt;$O$5, C1772&gt;$P$5), "Outlier", "Okay")</f>
        <v>Okay</v>
      </c>
      <c r="G1772" s="5" t="str">
        <f t="shared" si="81"/>
        <v>Okay</v>
      </c>
      <c r="H1772" s="5" t="str">
        <f t="shared" si="82"/>
        <v>Okay</v>
      </c>
      <c r="I1772" s="5" t="str">
        <f t="shared" si="83"/>
        <v>Okay</v>
      </c>
    </row>
    <row r="1773" spans="1:9" x14ac:dyDescent="0.25">
      <c r="A1773" s="4">
        <v>28</v>
      </c>
      <c r="B1773" s="4">
        <v>4</v>
      </c>
      <c r="C1773" s="4">
        <v>55000</v>
      </c>
      <c r="D1773" s="4" t="str">
        <f>IF(OR(A1773&lt;$O$3, A1773&gt;$P$3), "Outlier", "Okay")</f>
        <v>Okay</v>
      </c>
      <c r="E1773" s="4" t="str">
        <f>IF(OR(B1773&lt;$O$4, B1773&gt;$P$4), "Outlier", "Okay")</f>
        <v>Okay</v>
      </c>
      <c r="F1773" s="4" t="str">
        <f>IF(OR(C1773&lt;$O$5, C1773&gt;$P$5), "Outlier", "Okay")</f>
        <v>Okay</v>
      </c>
      <c r="G1773" s="5" t="str">
        <f t="shared" si="81"/>
        <v>Okay</v>
      </c>
      <c r="H1773" s="5" t="str">
        <f t="shared" si="82"/>
        <v>Okay</v>
      </c>
      <c r="I1773" s="5" t="str">
        <f t="shared" si="83"/>
        <v>Okay</v>
      </c>
    </row>
    <row r="1774" spans="1:9" x14ac:dyDescent="0.25">
      <c r="A1774" s="4">
        <v>51</v>
      </c>
      <c r="B1774" s="4">
        <v>19</v>
      </c>
      <c r="C1774" s="4">
        <v>190000</v>
      </c>
      <c r="D1774" s="4" t="str">
        <f>IF(OR(A1774&lt;$O$3, A1774&gt;$P$3), "Outlier", "Okay")</f>
        <v>Okay</v>
      </c>
      <c r="E1774" s="4" t="str">
        <f>IF(OR(B1774&lt;$O$4, B1774&gt;$P$4), "Outlier", "Okay")</f>
        <v>Okay</v>
      </c>
      <c r="F1774" s="4" t="str">
        <f>IF(OR(C1774&lt;$O$5, C1774&gt;$P$5), "Outlier", "Okay")</f>
        <v>Okay</v>
      </c>
      <c r="G1774" s="5" t="str">
        <f t="shared" si="81"/>
        <v>Okay</v>
      </c>
      <c r="H1774" s="5" t="str">
        <f t="shared" si="82"/>
        <v>Okay</v>
      </c>
      <c r="I1774" s="5" t="str">
        <f t="shared" si="83"/>
        <v>Okay</v>
      </c>
    </row>
    <row r="1775" spans="1:9" x14ac:dyDescent="0.25">
      <c r="A1775" s="4">
        <v>37</v>
      </c>
      <c r="B1775" s="4">
        <v>6</v>
      </c>
      <c r="C1775" s="4">
        <v>75000</v>
      </c>
      <c r="D1775" s="4" t="str">
        <f>IF(OR(A1775&lt;$O$3, A1775&gt;$P$3), "Outlier", "Okay")</f>
        <v>Okay</v>
      </c>
      <c r="E1775" s="4" t="str">
        <f>IF(OR(B1775&lt;$O$4, B1775&gt;$P$4), "Outlier", "Okay")</f>
        <v>Okay</v>
      </c>
      <c r="F1775" s="4" t="str">
        <f>IF(OR(C1775&lt;$O$5, C1775&gt;$P$5), "Outlier", "Okay")</f>
        <v>Okay</v>
      </c>
      <c r="G1775" s="5" t="str">
        <f t="shared" si="81"/>
        <v>Okay</v>
      </c>
      <c r="H1775" s="5" t="str">
        <f t="shared" si="82"/>
        <v>Okay</v>
      </c>
      <c r="I1775" s="5" t="str">
        <f t="shared" si="83"/>
        <v>Okay</v>
      </c>
    </row>
    <row r="1776" spans="1:9" x14ac:dyDescent="0.25">
      <c r="A1776" s="4">
        <v>49</v>
      </c>
      <c r="B1776" s="4">
        <v>20</v>
      </c>
      <c r="C1776" s="4">
        <v>200000</v>
      </c>
      <c r="D1776" s="4" t="str">
        <f>IF(OR(A1776&lt;$O$3, A1776&gt;$P$3), "Outlier", "Okay")</f>
        <v>Okay</v>
      </c>
      <c r="E1776" s="4" t="str">
        <f>IF(OR(B1776&lt;$O$4, B1776&gt;$P$4), "Outlier", "Okay")</f>
        <v>Okay</v>
      </c>
      <c r="F1776" s="4" t="str">
        <f>IF(OR(C1776&lt;$O$5, C1776&gt;$P$5), "Outlier", "Okay")</f>
        <v>Okay</v>
      </c>
      <c r="G1776" s="5" t="str">
        <f t="shared" si="81"/>
        <v>Okay</v>
      </c>
      <c r="H1776" s="5" t="str">
        <f t="shared" si="82"/>
        <v>Okay</v>
      </c>
      <c r="I1776" s="5" t="str">
        <f t="shared" si="83"/>
        <v>Okay</v>
      </c>
    </row>
    <row r="1777" spans="1:9" x14ac:dyDescent="0.25">
      <c r="A1777" s="4">
        <v>32</v>
      </c>
      <c r="B1777" s="4">
        <v>3</v>
      </c>
      <c r="C1777" s="4">
        <v>50000</v>
      </c>
      <c r="D1777" s="4" t="str">
        <f>IF(OR(A1777&lt;$O$3, A1777&gt;$P$3), "Outlier", "Okay")</f>
        <v>Okay</v>
      </c>
      <c r="E1777" s="4" t="str">
        <f>IF(OR(B1777&lt;$O$4, B1777&gt;$P$4), "Outlier", "Okay")</f>
        <v>Okay</v>
      </c>
      <c r="F1777" s="4" t="str">
        <f>IF(OR(C1777&lt;$O$5, C1777&gt;$P$5), "Outlier", "Okay")</f>
        <v>Okay</v>
      </c>
      <c r="G1777" s="5" t="str">
        <f t="shared" si="81"/>
        <v>Okay</v>
      </c>
      <c r="H1777" s="5" t="str">
        <f t="shared" si="82"/>
        <v>Okay</v>
      </c>
      <c r="I1777" s="5" t="str">
        <f t="shared" si="83"/>
        <v>Okay</v>
      </c>
    </row>
    <row r="1778" spans="1:9" x14ac:dyDescent="0.25">
      <c r="A1778" s="4">
        <v>30</v>
      </c>
      <c r="B1778" s="4">
        <v>4</v>
      </c>
      <c r="C1778" s="4">
        <v>55000</v>
      </c>
      <c r="D1778" s="4" t="str">
        <f>IF(OR(A1778&lt;$O$3, A1778&gt;$P$3), "Outlier", "Okay")</f>
        <v>Okay</v>
      </c>
      <c r="E1778" s="4" t="str">
        <f>IF(OR(B1778&lt;$O$4, B1778&gt;$P$4), "Outlier", "Okay")</f>
        <v>Okay</v>
      </c>
      <c r="F1778" s="4" t="str">
        <f>IF(OR(C1778&lt;$O$5, C1778&gt;$P$5), "Outlier", "Okay")</f>
        <v>Okay</v>
      </c>
      <c r="G1778" s="5" t="str">
        <f t="shared" si="81"/>
        <v>Okay</v>
      </c>
      <c r="H1778" s="5" t="str">
        <f t="shared" si="82"/>
        <v>Okay</v>
      </c>
      <c r="I1778" s="5" t="str">
        <f t="shared" si="83"/>
        <v>Okay</v>
      </c>
    </row>
    <row r="1779" spans="1:9" x14ac:dyDescent="0.25">
      <c r="A1779" s="4">
        <v>46</v>
      </c>
      <c r="B1779" s="4">
        <v>14</v>
      </c>
      <c r="C1779" s="4">
        <v>140000</v>
      </c>
      <c r="D1779" s="4" t="str">
        <f>IF(OR(A1779&lt;$O$3, A1779&gt;$P$3), "Outlier", "Okay")</f>
        <v>Okay</v>
      </c>
      <c r="E1779" s="4" t="str">
        <f>IF(OR(B1779&lt;$O$4, B1779&gt;$P$4), "Outlier", "Okay")</f>
        <v>Okay</v>
      </c>
      <c r="F1779" s="4" t="str">
        <f>IF(OR(C1779&lt;$O$5, C1779&gt;$P$5), "Outlier", "Okay")</f>
        <v>Okay</v>
      </c>
      <c r="G1779" s="5" t="str">
        <f t="shared" si="81"/>
        <v>Okay</v>
      </c>
      <c r="H1779" s="5" t="str">
        <f t="shared" si="82"/>
        <v>Okay</v>
      </c>
      <c r="I1779" s="5" t="str">
        <f t="shared" si="83"/>
        <v>Okay</v>
      </c>
    </row>
    <row r="1780" spans="1:9" x14ac:dyDescent="0.25">
      <c r="A1780" s="4">
        <v>26</v>
      </c>
      <c r="B1780" s="4">
        <v>1</v>
      </c>
      <c r="C1780" s="4">
        <v>35000</v>
      </c>
      <c r="D1780" s="4" t="str">
        <f>IF(OR(A1780&lt;$O$3, A1780&gt;$P$3), "Outlier", "Okay")</f>
        <v>Okay</v>
      </c>
      <c r="E1780" s="4" t="str">
        <f>IF(OR(B1780&lt;$O$4, B1780&gt;$P$4), "Outlier", "Okay")</f>
        <v>Okay</v>
      </c>
      <c r="F1780" s="4" t="str">
        <f>IF(OR(C1780&lt;$O$5, C1780&gt;$P$5), "Outlier", "Okay")</f>
        <v>Okay</v>
      </c>
      <c r="G1780" s="5" t="str">
        <f t="shared" si="81"/>
        <v>Okay</v>
      </c>
      <c r="H1780" s="5" t="str">
        <f t="shared" si="82"/>
        <v>Okay</v>
      </c>
      <c r="I1780" s="5" t="str">
        <f t="shared" si="83"/>
        <v>Okay</v>
      </c>
    </row>
    <row r="1781" spans="1:9" x14ac:dyDescent="0.25">
      <c r="A1781" s="4">
        <v>42</v>
      </c>
      <c r="B1781" s="4">
        <v>13</v>
      </c>
      <c r="C1781" s="4">
        <v>130000</v>
      </c>
      <c r="D1781" s="4" t="str">
        <f>IF(OR(A1781&lt;$O$3, A1781&gt;$P$3), "Outlier", "Okay")</f>
        <v>Okay</v>
      </c>
      <c r="E1781" s="4" t="str">
        <f>IF(OR(B1781&lt;$O$4, B1781&gt;$P$4), "Outlier", "Okay")</f>
        <v>Okay</v>
      </c>
      <c r="F1781" s="4" t="str">
        <f>IF(OR(C1781&lt;$O$5, C1781&gt;$P$5), "Outlier", "Okay")</f>
        <v>Okay</v>
      </c>
      <c r="G1781" s="5" t="str">
        <f t="shared" si="81"/>
        <v>Okay</v>
      </c>
      <c r="H1781" s="5" t="str">
        <f t="shared" si="82"/>
        <v>Okay</v>
      </c>
      <c r="I1781" s="5" t="str">
        <f t="shared" si="83"/>
        <v>Okay</v>
      </c>
    </row>
    <row r="1782" spans="1:9" x14ac:dyDescent="0.25">
      <c r="A1782" s="4">
        <v>36</v>
      </c>
      <c r="B1782" s="4">
        <v>10</v>
      </c>
      <c r="C1782" s="4">
        <v>100000</v>
      </c>
      <c r="D1782" s="4" t="str">
        <f>IF(OR(A1782&lt;$O$3, A1782&gt;$P$3), "Outlier", "Okay")</f>
        <v>Okay</v>
      </c>
      <c r="E1782" s="4" t="str">
        <f>IF(OR(B1782&lt;$O$4, B1782&gt;$P$4), "Outlier", "Okay")</f>
        <v>Okay</v>
      </c>
      <c r="F1782" s="4" t="str">
        <f>IF(OR(C1782&lt;$O$5, C1782&gt;$P$5), "Outlier", "Okay")</f>
        <v>Okay</v>
      </c>
      <c r="G1782" s="5" t="str">
        <f t="shared" si="81"/>
        <v>Okay</v>
      </c>
      <c r="H1782" s="5" t="str">
        <f t="shared" si="82"/>
        <v>Okay</v>
      </c>
      <c r="I1782" s="5" t="str">
        <f t="shared" si="83"/>
        <v>Okay</v>
      </c>
    </row>
    <row r="1783" spans="1:9" x14ac:dyDescent="0.25">
      <c r="A1783" s="4">
        <v>24</v>
      </c>
      <c r="B1783" s="4">
        <v>1</v>
      </c>
      <c r="C1783" s="4">
        <v>35000</v>
      </c>
      <c r="D1783" s="4" t="str">
        <f>IF(OR(A1783&lt;$O$3, A1783&gt;$P$3), "Outlier", "Okay")</f>
        <v>Okay</v>
      </c>
      <c r="E1783" s="4" t="str">
        <f>IF(OR(B1783&lt;$O$4, B1783&gt;$P$4), "Outlier", "Okay")</f>
        <v>Okay</v>
      </c>
      <c r="F1783" s="4" t="str">
        <f>IF(OR(C1783&lt;$O$5, C1783&gt;$P$5), "Outlier", "Okay")</f>
        <v>Okay</v>
      </c>
      <c r="G1783" s="5" t="str">
        <f t="shared" si="81"/>
        <v>Okay</v>
      </c>
      <c r="H1783" s="5" t="str">
        <f t="shared" si="82"/>
        <v>Okay</v>
      </c>
      <c r="I1783" s="5" t="str">
        <f t="shared" si="83"/>
        <v>Okay</v>
      </c>
    </row>
    <row r="1784" spans="1:9" x14ac:dyDescent="0.25">
      <c r="A1784" s="4">
        <v>43</v>
      </c>
      <c r="B1784" s="4">
        <v>15</v>
      </c>
      <c r="C1784" s="4">
        <v>150000</v>
      </c>
      <c r="D1784" s="4" t="str">
        <f>IF(OR(A1784&lt;$O$3, A1784&gt;$P$3), "Outlier", "Okay")</f>
        <v>Okay</v>
      </c>
      <c r="E1784" s="4" t="str">
        <f>IF(OR(B1784&lt;$O$4, B1784&gt;$P$4), "Outlier", "Okay")</f>
        <v>Okay</v>
      </c>
      <c r="F1784" s="4" t="str">
        <f>IF(OR(C1784&lt;$O$5, C1784&gt;$P$5), "Outlier", "Okay")</f>
        <v>Okay</v>
      </c>
      <c r="G1784" s="5" t="str">
        <f t="shared" si="81"/>
        <v>Okay</v>
      </c>
      <c r="H1784" s="5" t="str">
        <f t="shared" si="82"/>
        <v>Okay</v>
      </c>
      <c r="I1784" s="5" t="str">
        <f t="shared" si="83"/>
        <v>Okay</v>
      </c>
    </row>
    <row r="1785" spans="1:9" x14ac:dyDescent="0.25">
      <c r="A1785" s="4">
        <v>27</v>
      </c>
      <c r="B1785" s="4">
        <v>2</v>
      </c>
      <c r="C1785" s="4">
        <v>40000</v>
      </c>
      <c r="D1785" s="4" t="str">
        <f>IF(OR(A1785&lt;$O$3, A1785&gt;$P$3), "Outlier", "Okay")</f>
        <v>Okay</v>
      </c>
      <c r="E1785" s="4" t="str">
        <f>IF(OR(B1785&lt;$O$4, B1785&gt;$P$4), "Outlier", "Okay")</f>
        <v>Okay</v>
      </c>
      <c r="F1785" s="4" t="str">
        <f>IF(OR(C1785&lt;$O$5, C1785&gt;$P$5), "Outlier", "Okay")</f>
        <v>Okay</v>
      </c>
      <c r="G1785" s="5" t="str">
        <f t="shared" si="81"/>
        <v>Okay</v>
      </c>
      <c r="H1785" s="5" t="str">
        <f t="shared" si="82"/>
        <v>Okay</v>
      </c>
      <c r="I1785" s="5" t="str">
        <f t="shared" si="83"/>
        <v>Okay</v>
      </c>
    </row>
    <row r="1786" spans="1:9" x14ac:dyDescent="0.25">
      <c r="A1786" s="4">
        <v>33</v>
      </c>
      <c r="B1786" s="4">
        <v>8</v>
      </c>
      <c r="C1786" s="4">
        <v>80000</v>
      </c>
      <c r="D1786" s="4" t="str">
        <f>IF(OR(A1786&lt;$O$3, A1786&gt;$P$3), "Outlier", "Okay")</f>
        <v>Okay</v>
      </c>
      <c r="E1786" s="4" t="str">
        <f>IF(OR(B1786&lt;$O$4, B1786&gt;$P$4), "Outlier", "Okay")</f>
        <v>Okay</v>
      </c>
      <c r="F1786" s="4" t="str">
        <f>IF(OR(C1786&lt;$O$5, C1786&gt;$P$5), "Outlier", "Okay")</f>
        <v>Okay</v>
      </c>
      <c r="G1786" s="5" t="str">
        <f t="shared" si="81"/>
        <v>Okay</v>
      </c>
      <c r="H1786" s="5" t="str">
        <f t="shared" si="82"/>
        <v>Okay</v>
      </c>
      <c r="I1786" s="5" t="str">
        <f t="shared" si="83"/>
        <v>Okay</v>
      </c>
    </row>
    <row r="1787" spans="1:9" x14ac:dyDescent="0.25">
      <c r="A1787" s="4">
        <v>37</v>
      </c>
      <c r="B1787" s="4">
        <v>7</v>
      </c>
      <c r="C1787" s="4">
        <v>90000</v>
      </c>
      <c r="D1787" s="4" t="str">
        <f>IF(OR(A1787&lt;$O$3, A1787&gt;$P$3), "Outlier", "Okay")</f>
        <v>Okay</v>
      </c>
      <c r="E1787" s="4" t="str">
        <f>IF(OR(B1787&lt;$O$4, B1787&gt;$P$4), "Outlier", "Okay")</f>
        <v>Okay</v>
      </c>
      <c r="F1787" s="4" t="str">
        <f>IF(OR(C1787&lt;$O$5, C1787&gt;$P$5), "Outlier", "Okay")</f>
        <v>Okay</v>
      </c>
      <c r="G1787" s="5" t="str">
        <f t="shared" si="81"/>
        <v>Okay</v>
      </c>
      <c r="H1787" s="5" t="str">
        <f t="shared" si="82"/>
        <v>Okay</v>
      </c>
      <c r="I1787" s="5" t="str">
        <f t="shared" si="83"/>
        <v>Okay</v>
      </c>
    </row>
    <row r="1788" spans="1:9" x14ac:dyDescent="0.25">
      <c r="A1788" s="4">
        <v>30</v>
      </c>
      <c r="B1788" s="4">
        <v>5</v>
      </c>
      <c r="C1788" s="4">
        <v>70000</v>
      </c>
      <c r="D1788" s="4" t="str">
        <f>IF(OR(A1788&lt;$O$3, A1788&gt;$P$3), "Outlier", "Okay")</f>
        <v>Okay</v>
      </c>
      <c r="E1788" s="4" t="str">
        <f>IF(OR(B1788&lt;$O$4, B1788&gt;$P$4), "Outlier", "Okay")</f>
        <v>Okay</v>
      </c>
      <c r="F1788" s="4" t="str">
        <f>IF(OR(C1788&lt;$O$5, C1788&gt;$P$5), "Outlier", "Okay")</f>
        <v>Okay</v>
      </c>
      <c r="G1788" s="5" t="str">
        <f t="shared" si="81"/>
        <v>Okay</v>
      </c>
      <c r="H1788" s="5" t="str">
        <f t="shared" si="82"/>
        <v>Okay</v>
      </c>
      <c r="I1788" s="5" t="str">
        <f t="shared" si="83"/>
        <v>Okay</v>
      </c>
    </row>
  </sheetData>
  <mergeCells count="1">
    <mergeCell ref="K1:R1"/>
  </mergeCells>
  <conditionalFormatting sqref="D2:F1788">
    <cfRule type="containsText" dxfId="0" priority="1" operator="containsText" text="Outlier">
      <formula>NOT(ISERROR(SEARCH("Outlier",D2)))</formula>
    </cfRule>
  </conditionalFormatting>
  <pageMargins left="0.7" right="0.7" top="0.75" bottom="0.75" header="0.3" footer="0.3"/>
  <pageSetup scale="60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9626-F128-49CF-B36D-69242DD9FB44}">
  <dimension ref="A1:G1788"/>
  <sheetViews>
    <sheetView workbookViewId="0">
      <selection activeCell="E7" sqref="E7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12.28515625" bestFit="1" customWidth="1"/>
    <col min="4" max="4" width="16.140625" bestFit="1" customWidth="1"/>
    <col min="6" max="6" width="23.28515625" bestFit="1" customWidth="1"/>
    <col min="7" max="7" width="6.28515625" bestFit="1" customWidth="1"/>
  </cols>
  <sheetData>
    <row r="1" spans="1:7" ht="17.25" x14ac:dyDescent="0.3">
      <c r="A1" s="6" t="s">
        <v>227</v>
      </c>
      <c r="B1" s="7" t="s">
        <v>2</v>
      </c>
      <c r="C1" s="7" t="s">
        <v>228</v>
      </c>
      <c r="D1" s="8" t="s">
        <v>229</v>
      </c>
      <c r="F1" s="15" t="s">
        <v>272</v>
      </c>
      <c r="G1" s="4" t="s">
        <v>232</v>
      </c>
    </row>
    <row r="2" spans="1:7" x14ac:dyDescent="0.25">
      <c r="A2" s="4" t="str" cm="1">
        <f t="array" ref="A2:A1788">IF(Cleaned_Data[Age] &lt; 30, "20 - 29", IF(Cleaned_Data[Age] &lt; 40, "30 - 39", IF(Cleaned_Data[Age] &lt; 50, "40 - 49", "50+")))</f>
        <v>30 - 39</v>
      </c>
      <c r="B2" s="4" cm="1">
        <f t="array" ref="B2:B1788">IF(Cleaned_Data[Education Level] = "High School", 0, IF(Cleaned_Data[Education Level] = "Bachelor's", 1, IF(Cleaned_Data[Education Level] = "Master's", 2, IF(Cleaned_Data[Education Level] = "PhD", 3))))</f>
        <v>1</v>
      </c>
      <c r="C2" s="4" t="str" cm="1">
        <f t="array" ref="C2:C1788">IF(Cleaned_Data[Years of Experience] &lt;= 2, "0 - 2", IF(Cleaned_Data[Years of Experience] &lt;= 6, "3 - 6", IF(Cleaned_Data[Years of Experience] &lt;= 12, "7 - 12", "13+")))</f>
        <v>3 - 6</v>
      </c>
      <c r="D2" s="4" cm="1">
        <f t="array" ref="D2:D1788">IF(Cleaned_Data[Years of Experience] = 0, "N/A", Cleaned_Data[Salary]/Cleaned_Data[Years of Experience])</f>
        <v>18000</v>
      </c>
      <c r="F2" s="4" t="s">
        <v>267</v>
      </c>
      <c r="G2" s="5">
        <v>546</v>
      </c>
    </row>
    <row r="3" spans="1:7" x14ac:dyDescent="0.25">
      <c r="A3" s="4" t="str">
        <v>20 - 29</v>
      </c>
      <c r="B3" s="4">
        <v>2</v>
      </c>
      <c r="C3" s="4" t="str">
        <v>3 - 6</v>
      </c>
      <c r="D3" s="4">
        <v>21666.666666666668</v>
      </c>
      <c r="F3" s="4" t="s">
        <v>268</v>
      </c>
      <c r="G3" s="5">
        <v>724</v>
      </c>
    </row>
    <row r="4" spans="1:7" x14ac:dyDescent="0.25">
      <c r="A4" s="4" t="str">
        <v>40 - 49</v>
      </c>
      <c r="B4" s="4">
        <v>3</v>
      </c>
      <c r="C4" s="4" t="str">
        <v>13+</v>
      </c>
      <c r="D4" s="4">
        <v>10000</v>
      </c>
      <c r="F4" s="4" t="s">
        <v>269</v>
      </c>
      <c r="G4" s="5">
        <v>401</v>
      </c>
    </row>
    <row r="5" spans="1:7" x14ac:dyDescent="0.25">
      <c r="A5" s="4" t="str">
        <v>30 - 39</v>
      </c>
      <c r="B5" s="4">
        <v>1</v>
      </c>
      <c r="C5" s="4" t="str">
        <v>7 - 12</v>
      </c>
      <c r="D5" s="4">
        <v>8571.4285714285706</v>
      </c>
      <c r="F5" s="4" t="s">
        <v>270</v>
      </c>
      <c r="G5" s="5">
        <v>116</v>
      </c>
    </row>
    <row r="6" spans="1:7" x14ac:dyDescent="0.25">
      <c r="A6" s="4" t="str">
        <v>50+</v>
      </c>
      <c r="B6" s="4">
        <v>2</v>
      </c>
      <c r="C6" s="4" t="str">
        <v>13+</v>
      </c>
      <c r="D6" s="4">
        <v>10000</v>
      </c>
      <c r="F6" s="4" t="s">
        <v>271</v>
      </c>
      <c r="G6" s="5">
        <v>1787</v>
      </c>
    </row>
    <row r="7" spans="1:7" x14ac:dyDescent="0.25">
      <c r="A7" s="4" t="str">
        <v>20 - 29</v>
      </c>
      <c r="B7" s="4">
        <v>1</v>
      </c>
      <c r="C7" s="4" t="str">
        <v>0 - 2</v>
      </c>
      <c r="D7" s="4">
        <v>27500</v>
      </c>
    </row>
    <row r="8" spans="1:7" x14ac:dyDescent="0.25">
      <c r="A8" s="4" t="str">
        <v>40 - 49</v>
      </c>
      <c r="B8" s="4">
        <v>2</v>
      </c>
      <c r="C8" s="4" t="str">
        <v>7 - 12</v>
      </c>
      <c r="D8" s="4">
        <v>10000</v>
      </c>
    </row>
    <row r="9" spans="1:7" x14ac:dyDescent="0.25">
      <c r="A9" s="4" t="str">
        <v>30 - 39</v>
      </c>
      <c r="B9" s="4">
        <v>1</v>
      </c>
      <c r="C9" s="4" t="str">
        <v>3 - 6</v>
      </c>
      <c r="D9" s="4">
        <v>20000</v>
      </c>
    </row>
    <row r="10" spans="1:7" x14ac:dyDescent="0.25">
      <c r="A10" s="4" t="str">
        <v>20 - 29</v>
      </c>
      <c r="B10" s="4">
        <v>1</v>
      </c>
      <c r="C10" s="4" t="str">
        <v>0 - 2</v>
      </c>
      <c r="D10" s="4">
        <v>45000</v>
      </c>
    </row>
    <row r="11" spans="1:7" x14ac:dyDescent="0.25">
      <c r="A11" s="4" t="str">
        <v>30 - 39</v>
      </c>
      <c r="B11" s="4">
        <v>3</v>
      </c>
      <c r="C11" s="4" t="str">
        <v>7 - 12</v>
      </c>
      <c r="D11" s="4">
        <v>11000</v>
      </c>
    </row>
    <row r="12" spans="1:7" x14ac:dyDescent="0.25">
      <c r="A12" s="4" t="str">
        <v>20 - 29</v>
      </c>
      <c r="B12" s="4">
        <v>2</v>
      </c>
      <c r="C12" s="4" t="str">
        <v>3 - 6</v>
      </c>
      <c r="D12" s="4">
        <v>25000</v>
      </c>
    </row>
    <row r="13" spans="1:7" x14ac:dyDescent="0.25">
      <c r="A13" s="4" t="str">
        <v>40 - 49</v>
      </c>
      <c r="B13" s="4">
        <v>1</v>
      </c>
      <c r="C13" s="4" t="str">
        <v>13+</v>
      </c>
      <c r="D13" s="4">
        <v>7777.7777777777774</v>
      </c>
    </row>
    <row r="14" spans="1:7" x14ac:dyDescent="0.25">
      <c r="A14" s="4" t="str">
        <v>30 - 39</v>
      </c>
      <c r="B14" s="4">
        <v>1</v>
      </c>
      <c r="C14" s="4" t="str">
        <v>3 - 6</v>
      </c>
      <c r="D14" s="4">
        <v>10833.333333333334</v>
      </c>
    </row>
    <row r="15" spans="1:7" x14ac:dyDescent="0.25">
      <c r="A15" s="4" t="str">
        <v>40 - 49</v>
      </c>
      <c r="B15" s="4">
        <v>2</v>
      </c>
      <c r="C15" s="4" t="str">
        <v>13+</v>
      </c>
      <c r="D15" s="4">
        <v>9285.7142857142862</v>
      </c>
    </row>
    <row r="16" spans="1:7" x14ac:dyDescent="0.25">
      <c r="A16" s="4" t="str">
        <v>20 - 29</v>
      </c>
      <c r="B16" s="4">
        <v>1</v>
      </c>
      <c r="C16" s="4" t="str">
        <v>0 - 2</v>
      </c>
      <c r="D16" s="4">
        <v>20000</v>
      </c>
    </row>
    <row r="17" spans="1:7" x14ac:dyDescent="0.25">
      <c r="A17" s="4" t="str">
        <v>40 - 49</v>
      </c>
      <c r="B17" s="4">
        <v>1</v>
      </c>
      <c r="C17" s="4" t="str">
        <v>13+</v>
      </c>
      <c r="D17" s="4">
        <v>7812.5</v>
      </c>
    </row>
    <row r="18" spans="1:7" x14ac:dyDescent="0.25">
      <c r="A18" s="4" t="str">
        <v>30 - 39</v>
      </c>
      <c r="B18" s="4">
        <v>2</v>
      </c>
      <c r="C18" s="4" t="str">
        <v>7 - 12</v>
      </c>
      <c r="D18" s="4">
        <v>12857.142857142857</v>
      </c>
      <c r="F18" s="15" t="s">
        <v>2</v>
      </c>
      <c r="G18" s="4" t="s">
        <v>232</v>
      </c>
    </row>
    <row r="19" spans="1:7" x14ac:dyDescent="0.25">
      <c r="A19" s="4" t="str">
        <v>30 - 39</v>
      </c>
      <c r="B19" s="4">
        <v>3</v>
      </c>
      <c r="C19" s="4" t="str">
        <v>7 - 12</v>
      </c>
      <c r="D19" s="4">
        <v>9583.3333333333339</v>
      </c>
      <c r="F19" s="4" t="s">
        <v>196</v>
      </c>
      <c r="G19" s="5">
        <v>110</v>
      </c>
    </row>
    <row r="20" spans="1:7" x14ac:dyDescent="0.25">
      <c r="A20" s="4" t="str">
        <v>20 - 29</v>
      </c>
      <c r="B20" s="4">
        <v>1</v>
      </c>
      <c r="C20" s="4" t="str">
        <v>0 - 2</v>
      </c>
      <c r="D20" s="4" t="str">
        <v>N/A</v>
      </c>
      <c r="F20" s="4" t="s">
        <v>7</v>
      </c>
      <c r="G20" s="5">
        <v>768</v>
      </c>
    </row>
    <row r="21" spans="1:7" x14ac:dyDescent="0.25">
      <c r="A21" s="4" t="str">
        <v>50+</v>
      </c>
      <c r="B21" s="4">
        <v>1</v>
      </c>
      <c r="C21" s="4" t="str">
        <v>13+</v>
      </c>
      <c r="D21" s="4">
        <v>8181.818181818182</v>
      </c>
      <c r="F21" s="4" t="s">
        <v>10</v>
      </c>
      <c r="G21" s="5">
        <v>568</v>
      </c>
    </row>
    <row r="22" spans="1:7" x14ac:dyDescent="0.25">
      <c r="A22" s="4" t="str">
        <v>30 - 39</v>
      </c>
      <c r="B22" s="4">
        <v>2</v>
      </c>
      <c r="C22" s="4" t="str">
        <v>3 - 6</v>
      </c>
      <c r="D22" s="4">
        <v>16000</v>
      </c>
      <c r="F22" s="4" t="s">
        <v>12</v>
      </c>
      <c r="G22" s="5">
        <v>341</v>
      </c>
    </row>
    <row r="23" spans="1:7" x14ac:dyDescent="0.25">
      <c r="A23" s="4" t="str">
        <v>40 - 49</v>
      </c>
      <c r="B23" s="4">
        <v>2</v>
      </c>
      <c r="C23" s="4" t="str">
        <v>13+</v>
      </c>
      <c r="D23" s="4">
        <v>10000</v>
      </c>
      <c r="F23" s="4" t="s">
        <v>271</v>
      </c>
      <c r="G23" s="5">
        <v>1787</v>
      </c>
    </row>
    <row r="24" spans="1:7" x14ac:dyDescent="0.25">
      <c r="A24" s="4" t="str">
        <v>30 - 39</v>
      </c>
      <c r="B24" s="4">
        <v>1</v>
      </c>
      <c r="C24" s="4" t="str">
        <v>0 - 2</v>
      </c>
      <c r="D24" s="4">
        <v>25000</v>
      </c>
    </row>
    <row r="25" spans="1:7" x14ac:dyDescent="0.25">
      <c r="A25" s="4" t="str">
        <v>30 - 39</v>
      </c>
      <c r="B25" s="4">
        <v>1</v>
      </c>
      <c r="C25" s="4" t="str">
        <v>7 - 12</v>
      </c>
      <c r="D25" s="4">
        <v>6666.666666666667</v>
      </c>
    </row>
    <row r="26" spans="1:7" x14ac:dyDescent="0.25">
      <c r="A26" s="4" t="str">
        <v>40 - 49</v>
      </c>
      <c r="B26" s="4">
        <v>2</v>
      </c>
      <c r="C26" s="4" t="str">
        <v>13+</v>
      </c>
      <c r="D26" s="4">
        <v>10769.23076923077</v>
      </c>
    </row>
    <row r="27" spans="1:7" x14ac:dyDescent="0.25">
      <c r="A27" s="4" t="str">
        <v>20 - 29</v>
      </c>
      <c r="B27" s="4">
        <v>1</v>
      </c>
      <c r="C27" s="4" t="str">
        <v>3 - 6</v>
      </c>
      <c r="D27" s="4">
        <v>15000</v>
      </c>
    </row>
    <row r="28" spans="1:7" x14ac:dyDescent="0.25">
      <c r="A28" s="4" t="str">
        <v>30 - 39</v>
      </c>
      <c r="B28" s="4">
        <v>2</v>
      </c>
      <c r="C28" s="4" t="str">
        <v>7 - 12</v>
      </c>
      <c r="D28" s="4">
        <v>10000</v>
      </c>
    </row>
    <row r="29" spans="1:7" x14ac:dyDescent="0.25">
      <c r="A29" s="4" t="str">
        <v>20 - 29</v>
      </c>
      <c r="B29" s="4">
        <v>1</v>
      </c>
      <c r="C29" s="4" t="str">
        <v>0 - 2</v>
      </c>
      <c r="D29" s="4">
        <v>40000</v>
      </c>
    </row>
    <row r="30" spans="1:7" x14ac:dyDescent="0.25">
      <c r="A30" s="4" t="str">
        <v>40 - 49</v>
      </c>
      <c r="B30" s="4">
        <v>3</v>
      </c>
      <c r="C30" s="4" t="str">
        <v>13+</v>
      </c>
      <c r="D30" s="4">
        <v>9333.3333333333339</v>
      </c>
    </row>
    <row r="31" spans="1:7" x14ac:dyDescent="0.25">
      <c r="A31" s="4" t="str">
        <v>30 - 39</v>
      </c>
      <c r="B31" s="4">
        <v>2</v>
      </c>
      <c r="C31" s="4" t="str">
        <v>3 - 6</v>
      </c>
      <c r="D31" s="4">
        <v>15000</v>
      </c>
    </row>
    <row r="32" spans="1:7" x14ac:dyDescent="0.25">
      <c r="A32" s="4" t="str">
        <v>50+</v>
      </c>
      <c r="B32" s="4">
        <v>1</v>
      </c>
      <c r="C32" s="4" t="str">
        <v>13+</v>
      </c>
      <c r="D32" s="4">
        <v>10000</v>
      </c>
    </row>
    <row r="33" spans="1:7" x14ac:dyDescent="0.25">
      <c r="A33" s="4" t="str">
        <v>30 - 39</v>
      </c>
      <c r="B33" s="4">
        <v>1</v>
      </c>
      <c r="C33" s="4" t="str">
        <v>3 - 6</v>
      </c>
      <c r="D33" s="4">
        <v>13750</v>
      </c>
      <c r="F33" s="15" t="s">
        <v>4</v>
      </c>
      <c r="G33" s="4" t="s">
        <v>232</v>
      </c>
    </row>
    <row r="34" spans="1:7" x14ac:dyDescent="0.25">
      <c r="A34" s="4" t="str">
        <v>20 - 29</v>
      </c>
      <c r="B34" s="4">
        <v>2</v>
      </c>
      <c r="C34" s="4" t="str">
        <v>3 - 6</v>
      </c>
      <c r="D34" s="4">
        <v>25000</v>
      </c>
      <c r="F34" s="4" t="s">
        <v>273</v>
      </c>
      <c r="G34" s="5">
        <v>309</v>
      </c>
    </row>
    <row r="35" spans="1:7" x14ac:dyDescent="0.25">
      <c r="A35" s="4" t="str">
        <v>30 - 39</v>
      </c>
      <c r="B35" s="4">
        <v>1</v>
      </c>
      <c r="C35" s="4" t="str">
        <v>7 - 12</v>
      </c>
      <c r="D35" s="4">
        <v>6500</v>
      </c>
      <c r="F35" s="4" t="s">
        <v>274</v>
      </c>
      <c r="G35" s="5">
        <v>504</v>
      </c>
    </row>
    <row r="36" spans="1:7" x14ac:dyDescent="0.25">
      <c r="A36" s="4" t="str">
        <v>40 - 49</v>
      </c>
      <c r="B36" s="4">
        <v>3</v>
      </c>
      <c r="C36" s="4" t="str">
        <v>13+</v>
      </c>
      <c r="D36" s="4">
        <v>8500</v>
      </c>
      <c r="F36" s="4" t="s">
        <v>275</v>
      </c>
      <c r="G36" s="5">
        <v>475</v>
      </c>
    </row>
    <row r="37" spans="1:7" x14ac:dyDescent="0.25">
      <c r="A37" s="4" t="str">
        <v>20 - 29</v>
      </c>
      <c r="B37" s="4">
        <v>1</v>
      </c>
      <c r="C37" s="4" t="str">
        <v>0 - 2</v>
      </c>
      <c r="D37" s="4">
        <v>22500</v>
      </c>
      <c r="F37" s="4" t="s">
        <v>276</v>
      </c>
      <c r="G37" s="5">
        <v>499</v>
      </c>
    </row>
    <row r="38" spans="1:7" x14ac:dyDescent="0.25">
      <c r="A38" s="4" t="str">
        <v>30 - 39</v>
      </c>
      <c r="B38" s="4">
        <v>1</v>
      </c>
      <c r="C38" s="4" t="str">
        <v>7 - 12</v>
      </c>
      <c r="D38" s="4">
        <v>8571.4285714285706</v>
      </c>
      <c r="F38" s="4" t="s">
        <v>271</v>
      </c>
      <c r="G38" s="5">
        <v>1787</v>
      </c>
    </row>
    <row r="39" spans="1:7" x14ac:dyDescent="0.25">
      <c r="A39" s="4" t="str">
        <v>40 - 49</v>
      </c>
      <c r="B39" s="4">
        <v>2</v>
      </c>
      <c r="C39" s="4" t="str">
        <v>13+</v>
      </c>
      <c r="D39" s="4">
        <v>8214.2857142857138</v>
      </c>
    </row>
    <row r="40" spans="1:7" x14ac:dyDescent="0.25">
      <c r="A40" s="4" t="str">
        <v>20 - 29</v>
      </c>
      <c r="B40" s="4">
        <v>1</v>
      </c>
      <c r="C40" s="4" t="str">
        <v>0 - 2</v>
      </c>
      <c r="D40" s="4">
        <v>40000</v>
      </c>
    </row>
    <row r="41" spans="1:7" x14ac:dyDescent="0.25">
      <c r="A41" s="4" t="str">
        <v>40 - 49</v>
      </c>
      <c r="B41" s="4">
        <v>1</v>
      </c>
      <c r="C41" s="4" t="str">
        <v>13+</v>
      </c>
      <c r="D41" s="4">
        <v>7619.0476190476193</v>
      </c>
    </row>
    <row r="42" spans="1:7" x14ac:dyDescent="0.25">
      <c r="A42" s="4" t="str">
        <v>30 - 39</v>
      </c>
      <c r="B42" s="4">
        <v>2</v>
      </c>
      <c r="C42" s="4" t="str">
        <v>3 - 6</v>
      </c>
      <c r="D42" s="4">
        <v>16000</v>
      </c>
    </row>
    <row r="43" spans="1:7" x14ac:dyDescent="0.25">
      <c r="A43" s="4" t="str">
        <v>40 - 49</v>
      </c>
      <c r="B43" s="4">
        <v>2</v>
      </c>
      <c r="C43" s="4" t="str">
        <v>13+</v>
      </c>
      <c r="D43" s="4">
        <v>10555.555555555555</v>
      </c>
    </row>
    <row r="44" spans="1:7" x14ac:dyDescent="0.25">
      <c r="A44" s="4" t="str">
        <v>30 - 39</v>
      </c>
      <c r="B44" s="4">
        <v>1</v>
      </c>
      <c r="C44" s="4" t="str">
        <v>3 - 6</v>
      </c>
      <c r="D44" s="4">
        <v>20000</v>
      </c>
    </row>
    <row r="45" spans="1:7" x14ac:dyDescent="0.25">
      <c r="A45" s="4" t="str">
        <v>30 - 39</v>
      </c>
      <c r="B45" s="4">
        <v>1</v>
      </c>
      <c r="C45" s="4" t="str">
        <v>7 - 12</v>
      </c>
      <c r="D45" s="4">
        <v>5625</v>
      </c>
    </row>
    <row r="46" spans="1:7" x14ac:dyDescent="0.25">
      <c r="A46" s="4" t="str">
        <v>40 - 49</v>
      </c>
      <c r="B46" s="4">
        <v>2</v>
      </c>
      <c r="C46" s="4" t="str">
        <v>13+</v>
      </c>
      <c r="D46" s="4">
        <v>10000</v>
      </c>
    </row>
    <row r="47" spans="1:7" x14ac:dyDescent="0.25">
      <c r="A47" s="4" t="str">
        <v>20 - 29</v>
      </c>
      <c r="B47" s="4">
        <v>1</v>
      </c>
      <c r="C47" s="4" t="str">
        <v>0 - 2</v>
      </c>
      <c r="D47" s="4">
        <v>20000</v>
      </c>
    </row>
    <row r="48" spans="1:7" x14ac:dyDescent="0.25">
      <c r="A48" s="4" t="str">
        <v>30 - 39</v>
      </c>
      <c r="B48" s="4">
        <v>1</v>
      </c>
      <c r="C48" s="4" t="str">
        <v>3 - 6</v>
      </c>
      <c r="D48" s="4">
        <v>15000</v>
      </c>
    </row>
    <row r="49" spans="1:4" x14ac:dyDescent="0.25">
      <c r="A49" s="4" t="str">
        <v>40 - 49</v>
      </c>
      <c r="B49" s="4">
        <v>2</v>
      </c>
      <c r="C49" s="4" t="str">
        <v>13+</v>
      </c>
      <c r="D49" s="4">
        <v>11250</v>
      </c>
    </row>
    <row r="50" spans="1:4" x14ac:dyDescent="0.25">
      <c r="A50" s="4" t="str">
        <v>30 - 39</v>
      </c>
      <c r="B50" s="4">
        <v>3</v>
      </c>
      <c r="C50" s="4" t="str">
        <v>7 - 12</v>
      </c>
      <c r="D50" s="4">
        <v>10909.09090909091</v>
      </c>
    </row>
    <row r="51" spans="1:4" x14ac:dyDescent="0.25">
      <c r="A51" s="4" t="str">
        <v>20 - 29</v>
      </c>
      <c r="B51" s="4">
        <v>1</v>
      </c>
      <c r="C51" s="4" t="str">
        <v>0 - 2</v>
      </c>
      <c r="D51" s="4" t="str">
        <v>N/A</v>
      </c>
    </row>
    <row r="52" spans="1:4" x14ac:dyDescent="0.25">
      <c r="A52" s="4" t="str">
        <v>50+</v>
      </c>
      <c r="B52" s="4">
        <v>1</v>
      </c>
      <c r="C52" s="4" t="str">
        <v>13+</v>
      </c>
      <c r="D52" s="4">
        <v>5909.090909090909</v>
      </c>
    </row>
    <row r="53" spans="1:4" x14ac:dyDescent="0.25">
      <c r="A53" s="4" t="str">
        <v>30 - 39</v>
      </c>
      <c r="B53" s="4">
        <v>2</v>
      </c>
      <c r="C53" s="4" t="str">
        <v>7 - 12</v>
      </c>
      <c r="D53" s="4">
        <v>12142.857142857143</v>
      </c>
    </row>
    <row r="54" spans="1:4" x14ac:dyDescent="0.25">
      <c r="A54" s="4" t="str">
        <v>40 - 49</v>
      </c>
      <c r="B54" s="4">
        <v>1</v>
      </c>
      <c r="C54" s="4" t="str">
        <v>7 - 12</v>
      </c>
      <c r="D54" s="4">
        <v>5000</v>
      </c>
    </row>
    <row r="55" spans="1:4" x14ac:dyDescent="0.25">
      <c r="A55" s="4" t="str">
        <v>40 - 49</v>
      </c>
      <c r="B55" s="4">
        <v>2</v>
      </c>
      <c r="C55" s="4" t="str">
        <v>13+</v>
      </c>
      <c r="D55" s="4">
        <v>10526.315789473685</v>
      </c>
    </row>
    <row r="56" spans="1:4" x14ac:dyDescent="0.25">
      <c r="A56" s="4" t="str">
        <v>20 - 29</v>
      </c>
      <c r="B56" s="4">
        <v>1</v>
      </c>
      <c r="C56" s="4" t="str">
        <v>3 - 6</v>
      </c>
      <c r="D56" s="4">
        <v>16666.666666666668</v>
      </c>
    </row>
    <row r="57" spans="1:4" x14ac:dyDescent="0.25">
      <c r="A57" s="4" t="str">
        <v>30 - 39</v>
      </c>
      <c r="B57" s="4">
        <v>1</v>
      </c>
      <c r="C57" s="4" t="str">
        <v>7 - 12</v>
      </c>
      <c r="D57" s="4">
        <v>10555.555555555555</v>
      </c>
    </row>
    <row r="58" spans="1:4" x14ac:dyDescent="0.25">
      <c r="A58" s="4" t="str">
        <v>20 - 29</v>
      </c>
      <c r="B58" s="4">
        <v>2</v>
      </c>
      <c r="C58" s="4" t="str">
        <v>0 - 2</v>
      </c>
      <c r="D58" s="4">
        <v>32500</v>
      </c>
    </row>
    <row r="59" spans="1:4" x14ac:dyDescent="0.25">
      <c r="A59" s="4" t="str">
        <v>40 - 49</v>
      </c>
      <c r="B59" s="4">
        <v>3</v>
      </c>
      <c r="C59" s="4" t="str">
        <v>13+</v>
      </c>
      <c r="D59" s="4">
        <v>8235.2941176470595</v>
      </c>
    </row>
    <row r="60" spans="1:4" x14ac:dyDescent="0.25">
      <c r="A60" s="4" t="str">
        <v>30 - 39</v>
      </c>
      <c r="B60" s="4">
        <v>1</v>
      </c>
      <c r="C60" s="4" t="str">
        <v>3 - 6</v>
      </c>
      <c r="D60" s="4">
        <v>13750</v>
      </c>
    </row>
    <row r="61" spans="1:4" x14ac:dyDescent="0.25">
      <c r="A61" s="4" t="str">
        <v>30 - 39</v>
      </c>
      <c r="B61" s="4">
        <v>2</v>
      </c>
      <c r="C61" s="4" t="str">
        <v>7 - 12</v>
      </c>
      <c r="D61" s="4">
        <v>15000</v>
      </c>
    </row>
    <row r="62" spans="1:4" x14ac:dyDescent="0.25">
      <c r="A62" s="4" t="str">
        <v>50+</v>
      </c>
      <c r="B62" s="4">
        <v>2</v>
      </c>
      <c r="C62" s="4" t="str">
        <v>13+</v>
      </c>
      <c r="D62" s="4">
        <v>7391.304347826087</v>
      </c>
    </row>
    <row r="63" spans="1:4" x14ac:dyDescent="0.25">
      <c r="A63" s="4" t="str">
        <v>20 - 29</v>
      </c>
      <c r="B63" s="4">
        <v>1</v>
      </c>
      <c r="C63" s="4" t="str">
        <v>3 - 6</v>
      </c>
      <c r="D63" s="4">
        <v>16666.666666666668</v>
      </c>
    </row>
    <row r="64" spans="1:4" x14ac:dyDescent="0.25">
      <c r="A64" s="4" t="str">
        <v>40 - 49</v>
      </c>
      <c r="B64" s="4">
        <v>1</v>
      </c>
      <c r="C64" s="4" t="str">
        <v>7 - 12</v>
      </c>
      <c r="D64" s="4">
        <v>6666.666666666667</v>
      </c>
    </row>
    <row r="65" spans="1:4" x14ac:dyDescent="0.25">
      <c r="A65" s="4" t="str">
        <v>40 - 49</v>
      </c>
      <c r="B65" s="4">
        <v>3</v>
      </c>
      <c r="C65" s="4" t="str">
        <v>13+</v>
      </c>
      <c r="D65" s="4">
        <v>8571.4285714285706</v>
      </c>
    </row>
    <row r="66" spans="1:4" x14ac:dyDescent="0.25">
      <c r="A66" s="4" t="str">
        <v>20 - 29</v>
      </c>
      <c r="B66" s="4">
        <v>1</v>
      </c>
      <c r="C66" s="4" t="str">
        <v>0 - 2</v>
      </c>
      <c r="D66" s="4">
        <v>35000</v>
      </c>
    </row>
    <row r="67" spans="1:4" x14ac:dyDescent="0.25">
      <c r="A67" s="4" t="str">
        <v>30 - 39</v>
      </c>
      <c r="B67" s="4">
        <v>2</v>
      </c>
      <c r="C67" s="4" t="str">
        <v>7 - 12</v>
      </c>
      <c r="D67" s="4">
        <v>9000</v>
      </c>
    </row>
    <row r="68" spans="1:4" x14ac:dyDescent="0.25">
      <c r="A68" s="4" t="str">
        <v>40 - 49</v>
      </c>
      <c r="B68" s="4">
        <v>1</v>
      </c>
      <c r="C68" s="4" t="str">
        <v>13+</v>
      </c>
      <c r="D68" s="4">
        <v>6315.7894736842109</v>
      </c>
    </row>
    <row r="69" spans="1:4" x14ac:dyDescent="0.25">
      <c r="A69" s="4" t="str">
        <v>30 - 39</v>
      </c>
      <c r="B69" s="4">
        <v>1</v>
      </c>
      <c r="C69" s="4" t="str">
        <v>3 - 6</v>
      </c>
      <c r="D69" s="4">
        <v>9000</v>
      </c>
    </row>
    <row r="70" spans="1:4" x14ac:dyDescent="0.25">
      <c r="A70" s="4" t="str">
        <v>30 - 39</v>
      </c>
      <c r="B70" s="4">
        <v>2</v>
      </c>
      <c r="C70" s="4" t="str">
        <v>7 - 12</v>
      </c>
      <c r="D70" s="4">
        <v>11250</v>
      </c>
    </row>
    <row r="71" spans="1:4" x14ac:dyDescent="0.25">
      <c r="A71" s="4" t="str">
        <v>40 - 49</v>
      </c>
      <c r="B71" s="4">
        <v>2</v>
      </c>
      <c r="C71" s="4" t="str">
        <v>13+</v>
      </c>
      <c r="D71" s="4">
        <v>8333.3333333333339</v>
      </c>
    </row>
    <row r="72" spans="1:4" x14ac:dyDescent="0.25">
      <c r="A72" s="4" t="str">
        <v>30 - 39</v>
      </c>
      <c r="B72" s="4">
        <v>1</v>
      </c>
      <c r="C72" s="4" t="str">
        <v>3 - 6</v>
      </c>
      <c r="D72" s="4">
        <v>10833.333333333334</v>
      </c>
    </row>
    <row r="73" spans="1:4" x14ac:dyDescent="0.25">
      <c r="A73" s="4" t="str">
        <v>30 - 39</v>
      </c>
      <c r="B73" s="4">
        <v>1</v>
      </c>
      <c r="C73" s="4" t="str">
        <v>7 - 12</v>
      </c>
      <c r="D73" s="4">
        <v>6363.636363636364</v>
      </c>
    </row>
    <row r="74" spans="1:4" x14ac:dyDescent="0.25">
      <c r="A74" s="4" t="str">
        <v>40 - 49</v>
      </c>
      <c r="B74" s="4">
        <v>3</v>
      </c>
      <c r="C74" s="4" t="str">
        <v>13+</v>
      </c>
      <c r="D74" s="4">
        <v>11875</v>
      </c>
    </row>
    <row r="75" spans="1:4" x14ac:dyDescent="0.25">
      <c r="A75" s="4" t="str">
        <v>20 - 29</v>
      </c>
      <c r="B75" s="4">
        <v>1</v>
      </c>
      <c r="C75" s="4" t="str">
        <v>0 - 2</v>
      </c>
      <c r="D75" s="4">
        <v>20000</v>
      </c>
    </row>
    <row r="76" spans="1:4" x14ac:dyDescent="0.25">
      <c r="A76" s="4" t="str">
        <v>40 - 49</v>
      </c>
      <c r="B76" s="4">
        <v>2</v>
      </c>
      <c r="C76" s="4" t="str">
        <v>13+</v>
      </c>
      <c r="D76" s="4">
        <v>8571.4285714285706</v>
      </c>
    </row>
    <row r="77" spans="1:4" x14ac:dyDescent="0.25">
      <c r="A77" s="4" t="str">
        <v>30 - 39</v>
      </c>
      <c r="B77" s="4">
        <v>1</v>
      </c>
      <c r="C77" s="4" t="str">
        <v>7 - 12</v>
      </c>
      <c r="D77" s="4">
        <v>9500</v>
      </c>
    </row>
    <row r="78" spans="1:4" x14ac:dyDescent="0.25">
      <c r="A78" s="4" t="str">
        <v>50+</v>
      </c>
      <c r="B78" s="4">
        <v>1</v>
      </c>
      <c r="C78" s="4" t="str">
        <v>13+</v>
      </c>
      <c r="D78" s="4">
        <v>7272.727272727273</v>
      </c>
    </row>
    <row r="79" spans="1:4" x14ac:dyDescent="0.25">
      <c r="A79" s="4" t="str">
        <v>30 - 39</v>
      </c>
      <c r="B79" s="4">
        <v>2</v>
      </c>
      <c r="C79" s="4" t="str">
        <v>3 - 6</v>
      </c>
      <c r="D79" s="4">
        <v>16666.666666666668</v>
      </c>
    </row>
    <row r="80" spans="1:4" x14ac:dyDescent="0.25">
      <c r="A80" s="4" t="str">
        <v>40 - 49</v>
      </c>
      <c r="B80" s="4">
        <v>2</v>
      </c>
      <c r="C80" s="4" t="str">
        <v>13+</v>
      </c>
      <c r="D80" s="4">
        <v>9000</v>
      </c>
    </row>
    <row r="81" spans="1:4" x14ac:dyDescent="0.25">
      <c r="A81" s="4" t="str">
        <v>30 - 39</v>
      </c>
      <c r="B81" s="4">
        <v>1</v>
      </c>
      <c r="C81" s="4" t="str">
        <v>3 - 6</v>
      </c>
      <c r="D81" s="4">
        <v>18333.333333333332</v>
      </c>
    </row>
    <row r="82" spans="1:4" x14ac:dyDescent="0.25">
      <c r="A82" s="4" t="str">
        <v>30 - 39</v>
      </c>
      <c r="B82" s="4">
        <v>1</v>
      </c>
      <c r="C82" s="4" t="str">
        <v>7 - 12</v>
      </c>
      <c r="D82" s="4">
        <v>8750</v>
      </c>
    </row>
    <row r="83" spans="1:4" x14ac:dyDescent="0.25">
      <c r="A83" s="4" t="str">
        <v>40 - 49</v>
      </c>
      <c r="B83" s="4">
        <v>2</v>
      </c>
      <c r="C83" s="4" t="str">
        <v>13+</v>
      </c>
      <c r="D83" s="4">
        <v>6153.8461538461543</v>
      </c>
    </row>
    <row r="84" spans="1:4" x14ac:dyDescent="0.25">
      <c r="A84" s="4" t="str">
        <v>20 - 29</v>
      </c>
      <c r="B84" s="4">
        <v>1</v>
      </c>
      <c r="C84" s="4" t="str">
        <v>0 - 2</v>
      </c>
      <c r="D84" s="4" t="str">
        <v>N/A</v>
      </c>
    </row>
    <row r="85" spans="1:4" x14ac:dyDescent="0.25">
      <c r="A85" s="4" t="str">
        <v>50+</v>
      </c>
      <c r="B85" s="4">
        <v>3</v>
      </c>
      <c r="C85" s="4" t="str">
        <v>13+</v>
      </c>
      <c r="D85" s="4">
        <v>10416.666666666666</v>
      </c>
    </row>
    <row r="86" spans="1:4" x14ac:dyDescent="0.25">
      <c r="A86" s="4" t="str">
        <v>20 - 29</v>
      </c>
      <c r="B86" s="4">
        <v>1</v>
      </c>
      <c r="C86" s="4" t="str">
        <v>0 - 2</v>
      </c>
      <c r="D86" s="4">
        <v>20000</v>
      </c>
    </row>
    <row r="87" spans="1:4" x14ac:dyDescent="0.25">
      <c r="A87" s="4" t="str">
        <v>30 - 39</v>
      </c>
      <c r="B87" s="4">
        <v>2</v>
      </c>
      <c r="C87" s="4" t="str">
        <v>7 - 12</v>
      </c>
      <c r="D87" s="4">
        <v>9500</v>
      </c>
    </row>
    <row r="88" spans="1:4" x14ac:dyDescent="0.25">
      <c r="A88" s="4" t="str">
        <v>20 - 29</v>
      </c>
      <c r="B88" s="4">
        <v>1</v>
      </c>
      <c r="C88" s="4" t="str">
        <v>0 - 2</v>
      </c>
      <c r="D88" s="4">
        <v>22500</v>
      </c>
    </row>
    <row r="89" spans="1:4" x14ac:dyDescent="0.25">
      <c r="A89" s="4" t="str">
        <v>40 - 49</v>
      </c>
      <c r="B89" s="4">
        <v>1</v>
      </c>
      <c r="C89" s="4" t="str">
        <v>13+</v>
      </c>
      <c r="D89" s="4">
        <v>5333.333333333333</v>
      </c>
    </row>
    <row r="90" spans="1:4" x14ac:dyDescent="0.25">
      <c r="A90" s="4" t="str">
        <v>40 - 49</v>
      </c>
      <c r="B90" s="4">
        <v>2</v>
      </c>
      <c r="C90" s="4" t="str">
        <v>13+</v>
      </c>
      <c r="D90" s="4">
        <v>6428.5714285714284</v>
      </c>
    </row>
    <row r="91" spans="1:4" x14ac:dyDescent="0.25">
      <c r="A91" s="4" t="str">
        <v>30 - 39</v>
      </c>
      <c r="B91" s="4">
        <v>1</v>
      </c>
      <c r="C91" s="4" t="str">
        <v>3 - 6</v>
      </c>
      <c r="D91" s="4">
        <v>9166.6666666666661</v>
      </c>
    </row>
    <row r="92" spans="1:4" x14ac:dyDescent="0.25">
      <c r="A92" s="4" t="str">
        <v>30 - 39</v>
      </c>
      <c r="B92" s="4">
        <v>3</v>
      </c>
      <c r="C92" s="4" t="str">
        <v>7 - 12</v>
      </c>
      <c r="D92" s="4">
        <v>10909.09090909091</v>
      </c>
    </row>
    <row r="93" spans="1:4" x14ac:dyDescent="0.25">
      <c r="A93" s="4" t="str">
        <v>20 - 29</v>
      </c>
      <c r="B93" s="4">
        <v>1</v>
      </c>
      <c r="C93" s="4" t="str">
        <v>3 - 6</v>
      </c>
      <c r="D93" s="4">
        <v>13333.333333333334</v>
      </c>
    </row>
    <row r="94" spans="1:4" x14ac:dyDescent="0.25">
      <c r="A94" s="4" t="str">
        <v>40 - 49</v>
      </c>
      <c r="B94" s="4">
        <v>1</v>
      </c>
      <c r="C94" s="4" t="str">
        <v>13+</v>
      </c>
      <c r="D94" s="4">
        <v>5833.333333333333</v>
      </c>
    </row>
    <row r="95" spans="1:4" x14ac:dyDescent="0.25">
      <c r="A95" s="4" t="str">
        <v>50+</v>
      </c>
      <c r="B95" s="4">
        <v>2</v>
      </c>
      <c r="C95" s="4" t="str">
        <v>13+</v>
      </c>
      <c r="D95" s="4">
        <v>6800</v>
      </c>
    </row>
    <row r="96" spans="1:4" x14ac:dyDescent="0.25">
      <c r="A96" s="4" t="str">
        <v>30 - 39</v>
      </c>
      <c r="B96" s="4">
        <v>1</v>
      </c>
      <c r="C96" s="4" t="str">
        <v>7 - 12</v>
      </c>
      <c r="D96" s="4">
        <v>10714.285714285714</v>
      </c>
    </row>
    <row r="97" spans="1:4" x14ac:dyDescent="0.25">
      <c r="A97" s="4" t="str">
        <v>30 - 39</v>
      </c>
      <c r="B97" s="4">
        <v>1</v>
      </c>
      <c r="C97" s="4" t="str">
        <v>7 - 12</v>
      </c>
      <c r="D97" s="4">
        <v>5416.666666666667</v>
      </c>
    </row>
    <row r="98" spans="1:4" x14ac:dyDescent="0.25">
      <c r="A98" s="4" t="str">
        <v>40 - 49</v>
      </c>
      <c r="B98" s="4">
        <v>3</v>
      </c>
      <c r="C98" s="4" t="str">
        <v>13+</v>
      </c>
      <c r="D98" s="4">
        <v>7272.727272727273</v>
      </c>
    </row>
    <row r="99" spans="1:4" x14ac:dyDescent="0.25">
      <c r="A99" s="4" t="str">
        <v>20 - 29</v>
      </c>
      <c r="B99" s="4">
        <v>1</v>
      </c>
      <c r="C99" s="4" t="str">
        <v>0 - 2</v>
      </c>
      <c r="D99" s="4">
        <v>35000</v>
      </c>
    </row>
    <row r="100" spans="1:4" x14ac:dyDescent="0.25">
      <c r="A100" s="4" t="str">
        <v>30 - 39</v>
      </c>
      <c r="B100" s="4">
        <v>2</v>
      </c>
      <c r="C100" s="4" t="str">
        <v>7 - 12</v>
      </c>
      <c r="D100" s="4">
        <v>9000</v>
      </c>
    </row>
    <row r="101" spans="1:4" x14ac:dyDescent="0.25">
      <c r="A101" s="4" t="str">
        <v>40 - 49</v>
      </c>
      <c r="B101" s="4">
        <v>1</v>
      </c>
      <c r="C101" s="4" t="str">
        <v>13+</v>
      </c>
      <c r="D101" s="4">
        <v>5500</v>
      </c>
    </row>
    <row r="102" spans="1:4" x14ac:dyDescent="0.25">
      <c r="A102" s="4" t="str">
        <v>30 - 39</v>
      </c>
      <c r="B102" s="4">
        <v>1</v>
      </c>
      <c r="C102" s="4" t="str">
        <v>3 - 6</v>
      </c>
      <c r="D102" s="4">
        <v>9000</v>
      </c>
    </row>
    <row r="103" spans="1:4" x14ac:dyDescent="0.25">
      <c r="A103" s="4" t="str">
        <v>30 - 39</v>
      </c>
      <c r="B103" s="4">
        <v>2</v>
      </c>
      <c r="C103" s="4" t="str">
        <v>7 - 12</v>
      </c>
      <c r="D103" s="4">
        <v>11875</v>
      </c>
    </row>
    <row r="104" spans="1:4" x14ac:dyDescent="0.25">
      <c r="A104" s="4" t="str">
        <v>40 - 49</v>
      </c>
      <c r="B104" s="4">
        <v>2</v>
      </c>
      <c r="C104" s="4" t="str">
        <v>13+</v>
      </c>
      <c r="D104" s="4">
        <v>7894.7368421052633</v>
      </c>
    </row>
    <row r="105" spans="1:4" x14ac:dyDescent="0.25">
      <c r="A105" s="4" t="str">
        <v>30 - 39</v>
      </c>
      <c r="B105" s="4">
        <v>1</v>
      </c>
      <c r="C105" s="4" t="str">
        <v>3 - 6</v>
      </c>
      <c r="D105" s="4">
        <v>10000</v>
      </c>
    </row>
    <row r="106" spans="1:4" x14ac:dyDescent="0.25">
      <c r="A106" s="4" t="str">
        <v>30 - 39</v>
      </c>
      <c r="B106" s="4">
        <v>2</v>
      </c>
      <c r="C106" s="4" t="str">
        <v>13+</v>
      </c>
      <c r="D106" s="4">
        <v>6153.8461538461543</v>
      </c>
    </row>
    <row r="107" spans="1:4" x14ac:dyDescent="0.25">
      <c r="A107" s="4" t="str">
        <v>40 - 49</v>
      </c>
      <c r="B107" s="4">
        <v>3</v>
      </c>
      <c r="C107" s="4" t="str">
        <v>13+</v>
      </c>
      <c r="D107" s="4">
        <v>13750</v>
      </c>
    </row>
    <row r="108" spans="1:4" x14ac:dyDescent="0.25">
      <c r="A108" s="4" t="str">
        <v>30 - 39</v>
      </c>
      <c r="B108" s="4">
        <v>1</v>
      </c>
      <c r="C108" s="4" t="str">
        <v>3 - 6</v>
      </c>
      <c r="D108" s="4">
        <v>16666.666666666668</v>
      </c>
    </row>
    <row r="109" spans="1:4" x14ac:dyDescent="0.25">
      <c r="A109" s="4" t="str">
        <v>30 - 39</v>
      </c>
      <c r="B109" s="4">
        <v>1</v>
      </c>
      <c r="C109" s="4" t="str">
        <v>7 - 12</v>
      </c>
      <c r="D109" s="4">
        <v>8571.4285714285706</v>
      </c>
    </row>
    <row r="110" spans="1:4" x14ac:dyDescent="0.25">
      <c r="A110" s="4" t="str">
        <v>40 - 49</v>
      </c>
      <c r="B110" s="4">
        <v>2</v>
      </c>
      <c r="C110" s="4" t="str">
        <v>13+</v>
      </c>
      <c r="D110" s="4">
        <v>7142.8571428571431</v>
      </c>
    </row>
    <row r="111" spans="1:4" x14ac:dyDescent="0.25">
      <c r="A111" s="4" t="str">
        <v>20 - 29</v>
      </c>
      <c r="B111" s="4">
        <v>1</v>
      </c>
      <c r="C111" s="4" t="str">
        <v>0 - 2</v>
      </c>
      <c r="D111" s="4">
        <v>20000</v>
      </c>
    </row>
    <row r="112" spans="1:4" x14ac:dyDescent="0.25">
      <c r="A112" s="4" t="str">
        <v>40 - 49</v>
      </c>
      <c r="B112" s="4">
        <v>2</v>
      </c>
      <c r="C112" s="4" t="str">
        <v>13+</v>
      </c>
      <c r="D112" s="4">
        <v>7333.333333333333</v>
      </c>
    </row>
    <row r="113" spans="1:4" x14ac:dyDescent="0.25">
      <c r="A113" s="4" t="str">
        <v>30 - 39</v>
      </c>
      <c r="B113" s="4">
        <v>1</v>
      </c>
      <c r="C113" s="4" t="str">
        <v>7 - 12</v>
      </c>
      <c r="D113" s="4">
        <v>10555.555555555555</v>
      </c>
    </row>
    <row r="114" spans="1:4" x14ac:dyDescent="0.25">
      <c r="A114" s="4" t="str">
        <v>50+</v>
      </c>
      <c r="B114" s="4">
        <v>1</v>
      </c>
      <c r="C114" s="4" t="str">
        <v>13+</v>
      </c>
      <c r="D114" s="4">
        <v>5909.090909090909</v>
      </c>
    </row>
    <row r="115" spans="1:4" x14ac:dyDescent="0.25">
      <c r="A115" s="4" t="str">
        <v>30 - 39</v>
      </c>
      <c r="B115" s="4">
        <v>2</v>
      </c>
      <c r="C115" s="4" t="str">
        <v>3 - 6</v>
      </c>
      <c r="D115" s="4">
        <v>15000</v>
      </c>
    </row>
    <row r="116" spans="1:4" x14ac:dyDescent="0.25">
      <c r="A116" s="4" t="str">
        <v>20 - 29</v>
      </c>
      <c r="B116" s="4">
        <v>1</v>
      </c>
      <c r="C116" s="4" t="str">
        <v>0 - 2</v>
      </c>
      <c r="D116" s="4">
        <v>70000</v>
      </c>
    </row>
    <row r="117" spans="1:4" x14ac:dyDescent="0.25">
      <c r="A117" s="4" t="str">
        <v>30 - 39</v>
      </c>
      <c r="B117" s="4">
        <v>2</v>
      </c>
      <c r="C117" s="4" t="str">
        <v>3 - 6</v>
      </c>
      <c r="D117" s="4">
        <v>15833.333333333334</v>
      </c>
    </row>
    <row r="118" spans="1:4" x14ac:dyDescent="0.25">
      <c r="A118" s="4" t="str">
        <v>40 - 49</v>
      </c>
      <c r="B118" s="4">
        <v>1</v>
      </c>
      <c r="C118" s="4" t="str">
        <v>13+</v>
      </c>
      <c r="D118" s="4">
        <v>4333.333333333333</v>
      </c>
    </row>
    <row r="119" spans="1:4" x14ac:dyDescent="0.25">
      <c r="A119" s="4" t="str">
        <v>40 - 49</v>
      </c>
      <c r="B119" s="4">
        <v>3</v>
      </c>
      <c r="C119" s="4" t="str">
        <v>13+</v>
      </c>
      <c r="D119" s="4">
        <v>8500</v>
      </c>
    </row>
    <row r="120" spans="1:4" x14ac:dyDescent="0.25">
      <c r="A120" s="4" t="str">
        <v>20 - 29</v>
      </c>
      <c r="B120" s="4">
        <v>1</v>
      </c>
      <c r="C120" s="4" t="str">
        <v>3 - 6</v>
      </c>
      <c r="D120" s="4">
        <v>15000</v>
      </c>
    </row>
    <row r="121" spans="1:4" x14ac:dyDescent="0.25">
      <c r="A121" s="4" t="str">
        <v>30 - 39</v>
      </c>
      <c r="B121" s="4">
        <v>2</v>
      </c>
      <c r="C121" s="4" t="str">
        <v>7 - 12</v>
      </c>
      <c r="D121" s="4">
        <v>12000</v>
      </c>
    </row>
    <row r="122" spans="1:4" x14ac:dyDescent="0.25">
      <c r="A122" s="4" t="str">
        <v>40 - 49</v>
      </c>
      <c r="B122" s="4">
        <v>1</v>
      </c>
      <c r="C122" s="4" t="str">
        <v>13+</v>
      </c>
      <c r="D122" s="4">
        <v>5882.3529411764703</v>
      </c>
    </row>
    <row r="123" spans="1:4" x14ac:dyDescent="0.25">
      <c r="A123" s="4" t="str">
        <v>50+</v>
      </c>
      <c r="B123" s="4">
        <v>2</v>
      </c>
      <c r="C123" s="4" t="str">
        <v>13+</v>
      </c>
      <c r="D123" s="4">
        <v>7200</v>
      </c>
    </row>
    <row r="124" spans="1:4" x14ac:dyDescent="0.25">
      <c r="A124" s="4" t="str">
        <v>30 - 39</v>
      </c>
      <c r="B124" s="4">
        <v>1</v>
      </c>
      <c r="C124" s="4" t="str">
        <v>3 - 6</v>
      </c>
      <c r="D124" s="4">
        <v>10000</v>
      </c>
    </row>
    <row r="125" spans="1:4" x14ac:dyDescent="0.25">
      <c r="A125" s="4" t="str">
        <v>30 - 39</v>
      </c>
      <c r="B125" s="4">
        <v>1</v>
      </c>
      <c r="C125" s="4" t="str">
        <v>7 - 12</v>
      </c>
      <c r="D125" s="4">
        <v>7272.727272727273</v>
      </c>
    </row>
    <row r="126" spans="1:4" x14ac:dyDescent="0.25">
      <c r="A126" s="4" t="str">
        <v>40 - 49</v>
      </c>
      <c r="B126" s="4">
        <v>3</v>
      </c>
      <c r="C126" s="4" t="str">
        <v>13+</v>
      </c>
      <c r="D126" s="4">
        <v>8750</v>
      </c>
    </row>
    <row r="127" spans="1:4" x14ac:dyDescent="0.25">
      <c r="A127" s="4" t="str">
        <v>20 - 29</v>
      </c>
      <c r="B127" s="4">
        <v>1</v>
      </c>
      <c r="C127" s="4" t="str">
        <v>0 - 2</v>
      </c>
      <c r="D127" s="4">
        <v>20000</v>
      </c>
    </row>
    <row r="128" spans="1:4" x14ac:dyDescent="0.25">
      <c r="A128" s="4" t="str">
        <v>30 - 39</v>
      </c>
      <c r="B128" s="4">
        <v>2</v>
      </c>
      <c r="C128" s="4" t="str">
        <v>7 - 12</v>
      </c>
      <c r="D128" s="4">
        <v>10555.555555555555</v>
      </c>
    </row>
    <row r="129" spans="1:4" x14ac:dyDescent="0.25">
      <c r="A129" s="4" t="str">
        <v>40 - 49</v>
      </c>
      <c r="B129" s="4">
        <v>1</v>
      </c>
      <c r="C129" s="4" t="str">
        <v>13+</v>
      </c>
      <c r="D129" s="4">
        <v>6111.1111111111113</v>
      </c>
    </row>
    <row r="130" spans="1:4" x14ac:dyDescent="0.25">
      <c r="A130" s="4" t="str">
        <v>30 - 39</v>
      </c>
      <c r="B130" s="4">
        <v>1</v>
      </c>
      <c r="C130" s="4" t="str">
        <v>3 - 6</v>
      </c>
      <c r="D130" s="4">
        <v>12500</v>
      </c>
    </row>
    <row r="131" spans="1:4" x14ac:dyDescent="0.25">
      <c r="A131" s="4" t="str">
        <v>30 - 39</v>
      </c>
      <c r="B131" s="4">
        <v>2</v>
      </c>
      <c r="C131" s="4" t="str">
        <v>7 - 12</v>
      </c>
      <c r="D131" s="4">
        <v>13125</v>
      </c>
    </row>
    <row r="132" spans="1:4" x14ac:dyDescent="0.25">
      <c r="A132" s="4" t="str">
        <v>50+</v>
      </c>
      <c r="B132" s="4">
        <v>2</v>
      </c>
      <c r="C132" s="4" t="str">
        <v>13+</v>
      </c>
      <c r="D132" s="4">
        <v>7619.0476190476193</v>
      </c>
    </row>
    <row r="133" spans="1:4" x14ac:dyDescent="0.25">
      <c r="A133" s="4" t="str">
        <v>20 - 29</v>
      </c>
      <c r="B133" s="4">
        <v>1</v>
      </c>
      <c r="C133" s="4" t="str">
        <v>3 - 6</v>
      </c>
      <c r="D133" s="4">
        <v>15000</v>
      </c>
    </row>
    <row r="134" spans="1:4" x14ac:dyDescent="0.25">
      <c r="A134" s="4" t="str">
        <v>40 - 49</v>
      </c>
      <c r="B134" s="4">
        <v>2</v>
      </c>
      <c r="C134" s="4" t="str">
        <v>7 - 12</v>
      </c>
      <c r="D134" s="4">
        <v>8333.3333333333339</v>
      </c>
    </row>
    <row r="135" spans="1:4" x14ac:dyDescent="0.25">
      <c r="A135" s="4" t="str">
        <v>40 - 49</v>
      </c>
      <c r="B135" s="4">
        <v>3</v>
      </c>
      <c r="C135" s="4" t="str">
        <v>13+</v>
      </c>
      <c r="D135" s="4">
        <v>7272.727272727273</v>
      </c>
    </row>
    <row r="136" spans="1:4" x14ac:dyDescent="0.25">
      <c r="A136" s="4" t="str">
        <v>20 - 29</v>
      </c>
      <c r="B136" s="4">
        <v>1</v>
      </c>
      <c r="C136" s="4" t="str">
        <v>0 - 2</v>
      </c>
      <c r="D136" s="4">
        <v>35000</v>
      </c>
    </row>
    <row r="137" spans="1:4" x14ac:dyDescent="0.25">
      <c r="A137" s="4" t="str">
        <v>30 - 39</v>
      </c>
      <c r="B137" s="4">
        <v>1</v>
      </c>
      <c r="C137" s="4" t="str">
        <v>7 - 12</v>
      </c>
      <c r="D137" s="4">
        <v>5500</v>
      </c>
    </row>
    <row r="138" spans="1:4" x14ac:dyDescent="0.25">
      <c r="A138" s="4" t="str">
        <v>40 - 49</v>
      </c>
      <c r="B138" s="4">
        <v>2</v>
      </c>
      <c r="C138" s="4" t="str">
        <v>13+</v>
      </c>
      <c r="D138" s="4">
        <v>7368.4210526315792</v>
      </c>
    </row>
    <row r="139" spans="1:4" x14ac:dyDescent="0.25">
      <c r="A139" s="4" t="str">
        <v>30 - 39</v>
      </c>
      <c r="B139" s="4">
        <v>1</v>
      </c>
      <c r="C139" s="4" t="str">
        <v>3 - 6</v>
      </c>
      <c r="D139" s="4">
        <v>12500</v>
      </c>
    </row>
    <row r="140" spans="1:4" x14ac:dyDescent="0.25">
      <c r="A140" s="4" t="str">
        <v>30 - 39</v>
      </c>
      <c r="B140" s="4">
        <v>1</v>
      </c>
      <c r="C140" s="4" t="str">
        <v>7 - 12</v>
      </c>
      <c r="D140" s="4">
        <v>8571.4285714285706</v>
      </c>
    </row>
    <row r="141" spans="1:4" x14ac:dyDescent="0.25">
      <c r="A141" s="4" t="str">
        <v>40 - 49</v>
      </c>
      <c r="B141" s="4">
        <v>2</v>
      </c>
      <c r="C141" s="4" t="str">
        <v>13+</v>
      </c>
      <c r="D141" s="4">
        <v>8571.4285714285706</v>
      </c>
    </row>
    <row r="142" spans="1:4" x14ac:dyDescent="0.25">
      <c r="A142" s="4" t="str">
        <v>20 - 29</v>
      </c>
      <c r="B142" s="4">
        <v>1</v>
      </c>
      <c r="C142" s="4" t="str">
        <v>0 - 2</v>
      </c>
      <c r="D142" s="4">
        <v>20000</v>
      </c>
    </row>
    <row r="143" spans="1:4" x14ac:dyDescent="0.25">
      <c r="A143" s="4" t="str">
        <v>40 - 49</v>
      </c>
      <c r="B143" s="4">
        <v>2</v>
      </c>
      <c r="C143" s="4" t="str">
        <v>13+</v>
      </c>
      <c r="D143" s="4">
        <v>8461.538461538461</v>
      </c>
    </row>
    <row r="144" spans="1:4" x14ac:dyDescent="0.25">
      <c r="A144" s="4" t="str">
        <v>30 - 39</v>
      </c>
      <c r="B144" s="4">
        <v>1</v>
      </c>
      <c r="C144" s="4" t="str">
        <v>3 - 6</v>
      </c>
      <c r="D144" s="4">
        <v>10000</v>
      </c>
    </row>
    <row r="145" spans="1:4" x14ac:dyDescent="0.25">
      <c r="A145" s="4" t="str">
        <v>40 - 49</v>
      </c>
      <c r="B145" s="4">
        <v>1</v>
      </c>
      <c r="C145" s="4" t="str">
        <v>13+</v>
      </c>
      <c r="D145" s="4">
        <v>6750</v>
      </c>
    </row>
    <row r="146" spans="1:4" x14ac:dyDescent="0.25">
      <c r="A146" s="4" t="str">
        <v>20 - 29</v>
      </c>
      <c r="B146" s="4">
        <v>2</v>
      </c>
      <c r="C146" s="4" t="str">
        <v>0 - 2</v>
      </c>
      <c r="D146" s="4">
        <v>26666.666666666668</v>
      </c>
    </row>
    <row r="147" spans="1:4" x14ac:dyDescent="0.25">
      <c r="A147" s="4" t="str">
        <v>30 - 39</v>
      </c>
      <c r="B147" s="4">
        <v>1</v>
      </c>
      <c r="C147" s="4" t="str">
        <v>7 - 12</v>
      </c>
      <c r="D147" s="4">
        <v>11250</v>
      </c>
    </row>
    <row r="148" spans="1:4" x14ac:dyDescent="0.25">
      <c r="A148" s="4" t="str">
        <v>40 - 49</v>
      </c>
      <c r="B148" s="4">
        <v>3</v>
      </c>
      <c r="C148" s="4" t="str">
        <v>13+</v>
      </c>
      <c r="D148" s="4">
        <v>9375</v>
      </c>
    </row>
    <row r="149" spans="1:4" x14ac:dyDescent="0.25">
      <c r="A149" s="4" t="str">
        <v>30 - 39</v>
      </c>
      <c r="B149" s="4">
        <v>1</v>
      </c>
      <c r="C149" s="4" t="str">
        <v>3 - 6</v>
      </c>
      <c r="D149" s="4">
        <v>15000</v>
      </c>
    </row>
    <row r="150" spans="1:4" x14ac:dyDescent="0.25">
      <c r="A150" s="4" t="str">
        <v>30 - 39</v>
      </c>
      <c r="B150" s="4">
        <v>1</v>
      </c>
      <c r="C150" s="4" t="str">
        <v>7 - 12</v>
      </c>
      <c r="D150" s="4">
        <v>8000</v>
      </c>
    </row>
    <row r="151" spans="1:4" x14ac:dyDescent="0.25">
      <c r="A151" s="4" t="str">
        <v>40 - 49</v>
      </c>
      <c r="B151" s="4">
        <v>2</v>
      </c>
      <c r="C151" s="4" t="str">
        <v>13+</v>
      </c>
      <c r="D151" s="4">
        <v>9210.5263157894733</v>
      </c>
    </row>
    <row r="152" spans="1:4" x14ac:dyDescent="0.25">
      <c r="A152" s="4" t="str">
        <v>20 - 29</v>
      </c>
      <c r="B152" s="4">
        <v>1</v>
      </c>
      <c r="C152" s="4" t="str">
        <v>3 - 6</v>
      </c>
      <c r="D152" s="4">
        <v>15000</v>
      </c>
    </row>
    <row r="153" spans="1:4" x14ac:dyDescent="0.25">
      <c r="A153" s="4" t="str">
        <v>30 - 39</v>
      </c>
      <c r="B153" s="4">
        <v>2</v>
      </c>
      <c r="C153" s="4" t="str">
        <v>7 - 12</v>
      </c>
      <c r="D153" s="4">
        <v>10909.09090909091</v>
      </c>
    </row>
    <row r="154" spans="1:4" x14ac:dyDescent="0.25">
      <c r="A154" s="4" t="str">
        <v>40 - 49</v>
      </c>
      <c r="B154" s="4">
        <v>3</v>
      </c>
      <c r="C154" s="4" t="str">
        <v>13+</v>
      </c>
      <c r="D154" s="4">
        <v>7777.7777777777774</v>
      </c>
    </row>
    <row r="155" spans="1:4" x14ac:dyDescent="0.25">
      <c r="A155" s="4" t="str">
        <v>20 - 29</v>
      </c>
      <c r="B155" s="4">
        <v>1</v>
      </c>
      <c r="C155" s="4" t="str">
        <v>0 - 2</v>
      </c>
      <c r="D155" s="4">
        <v>17500</v>
      </c>
    </row>
    <row r="156" spans="1:4" x14ac:dyDescent="0.25">
      <c r="A156" s="4" t="str">
        <v>30 - 39</v>
      </c>
      <c r="B156" s="4">
        <v>2</v>
      </c>
      <c r="C156" s="4" t="str">
        <v>7 - 12</v>
      </c>
      <c r="D156" s="4">
        <v>10555.555555555555</v>
      </c>
    </row>
    <row r="157" spans="1:4" x14ac:dyDescent="0.25">
      <c r="A157" s="4" t="str">
        <v>40 - 49</v>
      </c>
      <c r="B157" s="4">
        <v>1</v>
      </c>
      <c r="C157" s="4" t="str">
        <v>13+</v>
      </c>
      <c r="D157" s="4">
        <v>7857.1428571428569</v>
      </c>
    </row>
    <row r="158" spans="1:4" x14ac:dyDescent="0.25">
      <c r="A158" s="4" t="str">
        <v>30 - 39</v>
      </c>
      <c r="B158" s="4">
        <v>1</v>
      </c>
      <c r="C158" s="4" t="str">
        <v>3 - 6</v>
      </c>
      <c r="D158" s="4">
        <v>10000</v>
      </c>
    </row>
    <row r="159" spans="1:4" x14ac:dyDescent="0.25">
      <c r="A159" s="4" t="str">
        <v>30 - 39</v>
      </c>
      <c r="B159" s="4">
        <v>2</v>
      </c>
      <c r="C159" s="4" t="str">
        <v>7 - 12</v>
      </c>
      <c r="D159" s="4">
        <v>16428.571428571428</v>
      </c>
    </row>
    <row r="160" spans="1:4" x14ac:dyDescent="0.25">
      <c r="A160" s="4" t="str">
        <v>50+</v>
      </c>
      <c r="B160" s="4">
        <v>3</v>
      </c>
      <c r="C160" s="4" t="str">
        <v>13+</v>
      </c>
      <c r="D160" s="4">
        <v>8043.478260869565</v>
      </c>
    </row>
    <row r="161" spans="1:4" x14ac:dyDescent="0.25">
      <c r="A161" s="4" t="str">
        <v>20 - 29</v>
      </c>
      <c r="B161" s="4">
        <v>1</v>
      </c>
      <c r="C161" s="4" t="str">
        <v>0 - 2</v>
      </c>
      <c r="D161" s="4">
        <v>20000</v>
      </c>
    </row>
    <row r="162" spans="1:4" x14ac:dyDescent="0.25">
      <c r="A162" s="4" t="str">
        <v>30 - 39</v>
      </c>
      <c r="B162" s="4">
        <v>1</v>
      </c>
      <c r="C162" s="4" t="str">
        <v>7 - 12</v>
      </c>
      <c r="D162" s="4">
        <v>7500</v>
      </c>
    </row>
    <row r="163" spans="1:4" x14ac:dyDescent="0.25">
      <c r="A163" s="4" t="str">
        <v>40 - 49</v>
      </c>
      <c r="B163" s="4">
        <v>2</v>
      </c>
      <c r="C163" s="4" t="str">
        <v>13+</v>
      </c>
      <c r="D163" s="4">
        <v>8333.3333333333339</v>
      </c>
    </row>
    <row r="164" spans="1:4" x14ac:dyDescent="0.25">
      <c r="A164" s="4" t="str">
        <v>30 - 39</v>
      </c>
      <c r="B164" s="4">
        <v>1</v>
      </c>
      <c r="C164" s="4" t="str">
        <v>3 - 6</v>
      </c>
      <c r="D164" s="4">
        <v>15000</v>
      </c>
    </row>
    <row r="165" spans="1:4" x14ac:dyDescent="0.25">
      <c r="A165" s="4" t="str">
        <v>30 - 39</v>
      </c>
      <c r="B165" s="4">
        <v>1</v>
      </c>
      <c r="C165" s="4" t="str">
        <v>7 - 12</v>
      </c>
      <c r="D165" s="4">
        <v>11428.571428571429</v>
      </c>
    </row>
    <row r="166" spans="1:4" x14ac:dyDescent="0.25">
      <c r="A166" s="4" t="str">
        <v>40 - 49</v>
      </c>
      <c r="B166" s="4">
        <v>2</v>
      </c>
      <c r="C166" s="4" t="str">
        <v>13+</v>
      </c>
      <c r="D166" s="4">
        <v>9230.7692307692305</v>
      </c>
    </row>
    <row r="167" spans="1:4" x14ac:dyDescent="0.25">
      <c r="A167" s="4" t="str">
        <v>20 - 29</v>
      </c>
      <c r="B167" s="4">
        <v>1</v>
      </c>
      <c r="C167" s="4" t="str">
        <v>0 - 2</v>
      </c>
      <c r="D167" s="4">
        <v>23333.333333333332</v>
      </c>
    </row>
    <row r="168" spans="1:4" x14ac:dyDescent="0.25">
      <c r="A168" s="4" t="str">
        <v>40 - 49</v>
      </c>
      <c r="B168" s="4">
        <v>1</v>
      </c>
      <c r="C168" s="4" t="str">
        <v>13+</v>
      </c>
      <c r="D168" s="4">
        <v>7857.1428571428569</v>
      </c>
    </row>
    <row r="169" spans="1:4" x14ac:dyDescent="0.25">
      <c r="A169" s="4" t="str">
        <v>40 - 49</v>
      </c>
      <c r="B169" s="4">
        <v>3</v>
      </c>
      <c r="C169" s="4" t="str">
        <v>13+</v>
      </c>
      <c r="D169" s="4">
        <v>8333.3333333333339</v>
      </c>
    </row>
    <row r="170" spans="1:4" x14ac:dyDescent="0.25">
      <c r="A170" s="4" t="str">
        <v>30 - 39</v>
      </c>
      <c r="B170" s="4">
        <v>1</v>
      </c>
      <c r="C170" s="4" t="str">
        <v>3 - 6</v>
      </c>
      <c r="D170" s="4">
        <v>12500</v>
      </c>
    </row>
    <row r="171" spans="1:4" x14ac:dyDescent="0.25">
      <c r="A171" s="4" t="str">
        <v>30 - 39</v>
      </c>
      <c r="B171" s="4">
        <v>2</v>
      </c>
      <c r="C171" s="4" t="str">
        <v>7 - 12</v>
      </c>
      <c r="D171" s="4">
        <v>11666.666666666666</v>
      </c>
    </row>
    <row r="172" spans="1:4" x14ac:dyDescent="0.25">
      <c r="A172" s="4" t="str">
        <v>50+</v>
      </c>
      <c r="B172" s="4">
        <v>2</v>
      </c>
      <c r="C172" s="4" t="str">
        <v>13+</v>
      </c>
      <c r="D172" s="4">
        <v>9000</v>
      </c>
    </row>
    <row r="173" spans="1:4" x14ac:dyDescent="0.25">
      <c r="A173" s="4" t="str">
        <v>20 - 29</v>
      </c>
      <c r="B173" s="4">
        <v>1</v>
      </c>
      <c r="C173" s="4" t="str">
        <v>0 - 2</v>
      </c>
      <c r="D173" s="4">
        <v>20000</v>
      </c>
    </row>
    <row r="174" spans="1:4" x14ac:dyDescent="0.25">
      <c r="A174" s="4" t="str">
        <v>40 - 49</v>
      </c>
      <c r="B174" s="4">
        <v>1</v>
      </c>
      <c r="C174" s="4" t="str">
        <v>13+</v>
      </c>
      <c r="D174" s="4">
        <v>8750</v>
      </c>
    </row>
    <row r="175" spans="1:4" x14ac:dyDescent="0.25">
      <c r="A175" s="4" t="str">
        <v>20 - 29</v>
      </c>
      <c r="B175" s="4">
        <v>2</v>
      </c>
      <c r="C175" s="4" t="str">
        <v>0 - 2</v>
      </c>
      <c r="D175" s="4">
        <v>30000</v>
      </c>
    </row>
    <row r="176" spans="1:4" x14ac:dyDescent="0.25">
      <c r="A176" s="4" t="str">
        <v>30 - 39</v>
      </c>
      <c r="B176" s="4">
        <v>1</v>
      </c>
      <c r="C176" s="4" t="str">
        <v>7 - 12</v>
      </c>
      <c r="D176" s="4">
        <v>12142.857142857143</v>
      </c>
    </row>
    <row r="177" spans="1:4" x14ac:dyDescent="0.25">
      <c r="A177" s="4" t="str">
        <v>40 - 49</v>
      </c>
      <c r="B177" s="4">
        <v>3</v>
      </c>
      <c r="C177" s="4" t="str">
        <v>13+</v>
      </c>
      <c r="D177" s="4">
        <v>7777.7777777777774</v>
      </c>
    </row>
    <row r="178" spans="1:4" x14ac:dyDescent="0.25">
      <c r="A178" s="4" t="str">
        <v>30 - 39</v>
      </c>
      <c r="B178" s="4">
        <v>1</v>
      </c>
      <c r="C178" s="4" t="str">
        <v>3 - 6</v>
      </c>
      <c r="D178" s="4">
        <v>12500</v>
      </c>
    </row>
    <row r="179" spans="1:4" x14ac:dyDescent="0.25">
      <c r="A179" s="4" t="str">
        <v>30 - 39</v>
      </c>
      <c r="B179" s="4">
        <v>1</v>
      </c>
      <c r="C179" s="4" t="str">
        <v>7 - 12</v>
      </c>
      <c r="D179" s="4">
        <v>8000</v>
      </c>
    </row>
    <row r="180" spans="1:4" x14ac:dyDescent="0.25">
      <c r="A180" s="4" t="str">
        <v>40 - 49</v>
      </c>
      <c r="B180" s="4">
        <v>2</v>
      </c>
      <c r="C180" s="4" t="str">
        <v>13+</v>
      </c>
      <c r="D180" s="4">
        <v>8500</v>
      </c>
    </row>
    <row r="181" spans="1:4" x14ac:dyDescent="0.25">
      <c r="A181" s="4" t="str">
        <v>20 - 29</v>
      </c>
      <c r="B181" s="4">
        <v>1</v>
      </c>
      <c r="C181" s="4" t="str">
        <v>0 - 2</v>
      </c>
      <c r="D181" s="4">
        <v>20000</v>
      </c>
    </row>
    <row r="182" spans="1:4" x14ac:dyDescent="0.25">
      <c r="A182" s="4" t="str">
        <v>30 - 39</v>
      </c>
      <c r="B182" s="4">
        <v>2</v>
      </c>
      <c r="C182" s="4" t="str">
        <v>7 - 12</v>
      </c>
      <c r="D182" s="4">
        <v>11666.666666666666</v>
      </c>
    </row>
    <row r="183" spans="1:4" x14ac:dyDescent="0.25">
      <c r="A183" s="4" t="str">
        <v>40 - 49</v>
      </c>
      <c r="B183" s="4">
        <v>3</v>
      </c>
      <c r="C183" s="4" t="str">
        <v>13+</v>
      </c>
      <c r="D183" s="4">
        <v>9666.6666666666661</v>
      </c>
    </row>
    <row r="184" spans="1:4" x14ac:dyDescent="0.25">
      <c r="A184" s="4" t="str">
        <v>20 - 29</v>
      </c>
      <c r="B184" s="4">
        <v>1</v>
      </c>
      <c r="C184" s="4" t="str">
        <v>0 - 2</v>
      </c>
      <c r="D184" s="4">
        <v>20000</v>
      </c>
    </row>
    <row r="185" spans="1:4" x14ac:dyDescent="0.25">
      <c r="A185" s="4" t="str">
        <v>30 - 39</v>
      </c>
      <c r="B185" s="4">
        <v>1</v>
      </c>
      <c r="C185" s="4" t="str">
        <v>7 - 12</v>
      </c>
      <c r="D185" s="4">
        <v>10625</v>
      </c>
    </row>
    <row r="186" spans="1:4" x14ac:dyDescent="0.25">
      <c r="A186" s="4" t="str">
        <v>40 - 49</v>
      </c>
      <c r="B186" s="4">
        <v>1</v>
      </c>
      <c r="C186" s="4" t="str">
        <v>13+</v>
      </c>
      <c r="D186" s="4">
        <v>9285.7142857142862</v>
      </c>
    </row>
    <row r="187" spans="1:4" x14ac:dyDescent="0.25">
      <c r="A187" s="4" t="str">
        <v>30 - 39</v>
      </c>
      <c r="B187" s="4">
        <v>2</v>
      </c>
      <c r="C187" s="4" t="str">
        <v>3 - 6</v>
      </c>
      <c r="D187" s="4">
        <v>15833.333333333334</v>
      </c>
    </row>
    <row r="188" spans="1:4" x14ac:dyDescent="0.25">
      <c r="A188" s="4" t="str">
        <v>30 - 39</v>
      </c>
      <c r="B188" s="4">
        <v>1</v>
      </c>
      <c r="C188" s="4" t="str">
        <v>7 - 12</v>
      </c>
      <c r="D188" s="4">
        <v>11111.111111111111</v>
      </c>
    </row>
    <row r="189" spans="1:4" x14ac:dyDescent="0.25">
      <c r="A189" s="4" t="str">
        <v>50+</v>
      </c>
      <c r="B189" s="4">
        <v>3</v>
      </c>
      <c r="C189" s="4" t="str">
        <v>13+</v>
      </c>
      <c r="D189" s="4">
        <v>8181.818181818182</v>
      </c>
    </row>
    <row r="190" spans="1:4" x14ac:dyDescent="0.25">
      <c r="A190" s="4" t="str">
        <v>20 - 29</v>
      </c>
      <c r="B190" s="4">
        <v>1</v>
      </c>
      <c r="C190" s="4" t="str">
        <v>0 - 2</v>
      </c>
      <c r="D190" s="4">
        <v>23333.333333333332</v>
      </c>
    </row>
    <row r="191" spans="1:4" x14ac:dyDescent="0.25">
      <c r="A191" s="4" t="str">
        <v>30 - 39</v>
      </c>
      <c r="B191" s="4">
        <v>1</v>
      </c>
      <c r="C191" s="4" t="str">
        <v>7 - 12</v>
      </c>
      <c r="D191" s="4">
        <v>7916.666666666667</v>
      </c>
    </row>
    <row r="192" spans="1:4" x14ac:dyDescent="0.25">
      <c r="A192" s="4" t="str">
        <v>40 - 49</v>
      </c>
      <c r="B192" s="4">
        <v>2</v>
      </c>
      <c r="C192" s="4" t="str">
        <v>13+</v>
      </c>
      <c r="D192" s="4">
        <v>8947.3684210526317</v>
      </c>
    </row>
    <row r="193" spans="1:4" x14ac:dyDescent="0.25">
      <c r="A193" s="4" t="str">
        <v>30 - 39</v>
      </c>
      <c r="B193" s="4">
        <v>1</v>
      </c>
      <c r="C193" s="4" t="str">
        <v>3 - 6</v>
      </c>
      <c r="D193" s="4">
        <v>15000</v>
      </c>
    </row>
    <row r="194" spans="1:4" x14ac:dyDescent="0.25">
      <c r="A194" s="4" t="str">
        <v>30 - 39</v>
      </c>
      <c r="B194" s="4">
        <v>1</v>
      </c>
      <c r="C194" s="4" t="str">
        <v>7 - 12</v>
      </c>
      <c r="D194" s="4">
        <v>13571.428571428571</v>
      </c>
    </row>
    <row r="195" spans="1:4" x14ac:dyDescent="0.25">
      <c r="A195" s="4" t="str">
        <v>40 - 49</v>
      </c>
      <c r="B195" s="4">
        <v>2</v>
      </c>
      <c r="C195" s="4" t="str">
        <v>13+</v>
      </c>
      <c r="D195" s="4">
        <v>9230.7692307692305</v>
      </c>
    </row>
    <row r="196" spans="1:4" x14ac:dyDescent="0.25">
      <c r="A196" s="4" t="str">
        <v>40 - 49</v>
      </c>
      <c r="B196" s="4">
        <v>1</v>
      </c>
      <c r="C196" s="4" t="str">
        <v>7 - 12</v>
      </c>
      <c r="D196" s="4">
        <v>8181.818181818182</v>
      </c>
    </row>
    <row r="197" spans="1:4" x14ac:dyDescent="0.25">
      <c r="A197" s="4" t="str">
        <v>40 - 49</v>
      </c>
      <c r="B197" s="4">
        <v>3</v>
      </c>
      <c r="C197" s="4" t="str">
        <v>13+</v>
      </c>
      <c r="D197" s="4">
        <v>9117.6470588235297</v>
      </c>
    </row>
    <row r="198" spans="1:4" x14ac:dyDescent="0.25">
      <c r="A198" s="4" t="str">
        <v>30 - 39</v>
      </c>
      <c r="B198" s="4">
        <v>1</v>
      </c>
      <c r="C198" s="4" t="str">
        <v>3 - 6</v>
      </c>
      <c r="D198" s="4">
        <v>11000</v>
      </c>
    </row>
    <row r="199" spans="1:4" x14ac:dyDescent="0.25">
      <c r="A199" s="4" t="str">
        <v>30 - 39</v>
      </c>
      <c r="B199" s="4">
        <v>2</v>
      </c>
      <c r="C199" s="4" t="str">
        <v>7 - 12</v>
      </c>
      <c r="D199" s="4">
        <v>12222.222222222223</v>
      </c>
    </row>
    <row r="200" spans="1:4" x14ac:dyDescent="0.25">
      <c r="A200" s="4" t="str">
        <v>40 - 49</v>
      </c>
      <c r="B200" s="4">
        <v>2</v>
      </c>
      <c r="C200" s="4" t="str">
        <v>13+</v>
      </c>
      <c r="D200" s="4">
        <v>8571.4285714285706</v>
      </c>
    </row>
    <row r="201" spans="1:4" x14ac:dyDescent="0.25">
      <c r="A201" s="4" t="str">
        <v>30 - 39</v>
      </c>
      <c r="B201" s="4">
        <v>1</v>
      </c>
      <c r="C201" s="4" t="str">
        <v>3 - 6</v>
      </c>
      <c r="D201" s="4">
        <v>15000</v>
      </c>
    </row>
    <row r="202" spans="1:4" x14ac:dyDescent="0.25">
      <c r="A202" s="4" t="str">
        <v>40 - 49</v>
      </c>
      <c r="B202" s="4">
        <v>1</v>
      </c>
      <c r="C202" s="4" t="str">
        <v>13+</v>
      </c>
      <c r="D202" s="4">
        <v>8125</v>
      </c>
    </row>
    <row r="203" spans="1:4" x14ac:dyDescent="0.25">
      <c r="A203" s="4" t="str">
        <v>20 - 29</v>
      </c>
      <c r="B203" s="4">
        <v>2</v>
      </c>
      <c r="C203" s="4" t="str">
        <v>0 - 2</v>
      </c>
      <c r="D203" s="4">
        <v>30000</v>
      </c>
    </row>
    <row r="204" spans="1:4" x14ac:dyDescent="0.25">
      <c r="A204" s="4" t="str">
        <v>30 - 39</v>
      </c>
      <c r="B204" s="4">
        <v>1</v>
      </c>
      <c r="C204" s="4" t="str">
        <v>7 - 12</v>
      </c>
      <c r="D204" s="4">
        <v>12857.142857142857</v>
      </c>
    </row>
    <row r="205" spans="1:4" x14ac:dyDescent="0.25">
      <c r="A205" s="4" t="str">
        <v>40 - 49</v>
      </c>
      <c r="B205" s="4">
        <v>3</v>
      </c>
      <c r="C205" s="4" t="str">
        <v>13+</v>
      </c>
      <c r="D205" s="4">
        <v>9411.7647058823532</v>
      </c>
    </row>
    <row r="206" spans="1:4" x14ac:dyDescent="0.25">
      <c r="A206" s="4" t="str">
        <v>30 - 39</v>
      </c>
      <c r="B206" s="4">
        <v>1</v>
      </c>
      <c r="C206" s="4" t="str">
        <v>3 - 6</v>
      </c>
      <c r="D206" s="4">
        <v>12500</v>
      </c>
    </row>
    <row r="207" spans="1:4" x14ac:dyDescent="0.25">
      <c r="A207" s="4" t="str">
        <v>30 - 39</v>
      </c>
      <c r="B207" s="4">
        <v>1</v>
      </c>
      <c r="C207" s="4" t="str">
        <v>7 - 12</v>
      </c>
      <c r="D207" s="4">
        <v>12000</v>
      </c>
    </row>
    <row r="208" spans="1:4" x14ac:dyDescent="0.25">
      <c r="A208" s="4" t="str">
        <v>40 - 49</v>
      </c>
      <c r="B208" s="4">
        <v>2</v>
      </c>
      <c r="C208" s="4" t="str">
        <v>13+</v>
      </c>
      <c r="D208" s="4">
        <v>8500</v>
      </c>
    </row>
    <row r="209" spans="1:4" x14ac:dyDescent="0.25">
      <c r="A209" s="4" t="str">
        <v>30 - 39</v>
      </c>
      <c r="B209" s="4">
        <v>1</v>
      </c>
      <c r="C209" s="4" t="str">
        <v>0 - 2</v>
      </c>
      <c r="D209" s="4">
        <v>20000</v>
      </c>
    </row>
    <row r="210" spans="1:4" x14ac:dyDescent="0.25">
      <c r="A210" s="4" t="str">
        <v>30 - 39</v>
      </c>
      <c r="B210" s="4">
        <v>2</v>
      </c>
      <c r="C210" s="4" t="str">
        <v>7 - 12</v>
      </c>
      <c r="D210" s="4">
        <v>12222.222222222223</v>
      </c>
    </row>
    <row r="211" spans="1:4" x14ac:dyDescent="0.25">
      <c r="A211" s="4" t="str">
        <v>40 - 49</v>
      </c>
      <c r="B211" s="4">
        <v>3</v>
      </c>
      <c r="C211" s="4" t="str">
        <v>13+</v>
      </c>
      <c r="D211" s="4">
        <v>10000</v>
      </c>
    </row>
    <row r="212" spans="1:4" x14ac:dyDescent="0.25">
      <c r="A212" s="4" t="str">
        <v>20 - 29</v>
      </c>
      <c r="B212" s="4">
        <v>1</v>
      </c>
      <c r="C212" s="4" t="str">
        <v>0 - 2</v>
      </c>
      <c r="D212" s="4">
        <v>20000</v>
      </c>
    </row>
    <row r="213" spans="1:4" x14ac:dyDescent="0.25">
      <c r="A213" s="4" t="str">
        <v>30 - 39</v>
      </c>
      <c r="B213" s="4">
        <v>1</v>
      </c>
      <c r="C213" s="4" t="str">
        <v>7 - 12</v>
      </c>
      <c r="D213" s="4">
        <v>10625</v>
      </c>
    </row>
    <row r="214" spans="1:4" x14ac:dyDescent="0.25">
      <c r="A214" s="4" t="str">
        <v>40 - 49</v>
      </c>
      <c r="B214" s="4">
        <v>1</v>
      </c>
      <c r="C214" s="4" t="str">
        <v>13+</v>
      </c>
      <c r="D214" s="4">
        <v>9285.7142857142862</v>
      </c>
    </row>
    <row r="215" spans="1:4" x14ac:dyDescent="0.25">
      <c r="A215" s="4" t="str">
        <v>30 - 39</v>
      </c>
      <c r="B215" s="4">
        <v>2</v>
      </c>
      <c r="C215" s="4" t="str">
        <v>3 - 6</v>
      </c>
      <c r="D215" s="4">
        <v>16666.666666666668</v>
      </c>
    </row>
    <row r="216" spans="1:4" x14ac:dyDescent="0.25">
      <c r="A216" s="4" t="str">
        <v>30 - 39</v>
      </c>
      <c r="B216" s="4">
        <v>1</v>
      </c>
      <c r="C216" s="4" t="str">
        <v>7 - 12</v>
      </c>
      <c r="D216" s="4">
        <v>10555.555555555555</v>
      </c>
    </row>
    <row r="217" spans="1:4" x14ac:dyDescent="0.25">
      <c r="A217" s="4" t="str">
        <v>50+</v>
      </c>
      <c r="B217" s="4">
        <v>3</v>
      </c>
      <c r="C217" s="4" t="str">
        <v>13+</v>
      </c>
      <c r="D217" s="4">
        <v>8181.818181818182</v>
      </c>
    </row>
    <row r="218" spans="1:4" x14ac:dyDescent="0.25">
      <c r="A218" s="4" t="str">
        <v>20 - 29</v>
      </c>
      <c r="B218" s="4">
        <v>1</v>
      </c>
      <c r="C218" s="4" t="str">
        <v>0 - 2</v>
      </c>
      <c r="D218" s="4">
        <v>23333.333333333332</v>
      </c>
    </row>
    <row r="219" spans="1:4" x14ac:dyDescent="0.25">
      <c r="A219" s="4" t="str">
        <v>40 - 49</v>
      </c>
      <c r="B219" s="4">
        <v>1</v>
      </c>
      <c r="C219" s="4" t="str">
        <v>7 - 12</v>
      </c>
      <c r="D219" s="4">
        <v>8333.3333333333339</v>
      </c>
    </row>
    <row r="220" spans="1:4" x14ac:dyDescent="0.25">
      <c r="A220" s="4" t="str">
        <v>40 - 49</v>
      </c>
      <c r="B220" s="4">
        <v>2</v>
      </c>
      <c r="C220" s="4" t="str">
        <v>13+</v>
      </c>
      <c r="D220" s="4">
        <v>8947.3684210526317</v>
      </c>
    </row>
    <row r="221" spans="1:4" x14ac:dyDescent="0.25">
      <c r="A221" s="4" t="str">
        <v>30 - 39</v>
      </c>
      <c r="B221" s="4">
        <v>1</v>
      </c>
      <c r="C221" s="4" t="str">
        <v>3 - 6</v>
      </c>
      <c r="D221" s="4">
        <v>15000</v>
      </c>
    </row>
    <row r="222" spans="1:4" x14ac:dyDescent="0.25">
      <c r="A222" s="4" t="str">
        <v>30 - 39</v>
      </c>
      <c r="B222" s="4">
        <v>1</v>
      </c>
      <c r="C222" s="4" t="str">
        <v>7 - 12</v>
      </c>
      <c r="D222" s="4">
        <v>14285.714285714286</v>
      </c>
    </row>
    <row r="223" spans="1:4" x14ac:dyDescent="0.25">
      <c r="A223" s="4" t="str">
        <v>40 - 49</v>
      </c>
      <c r="B223" s="4">
        <v>2</v>
      </c>
      <c r="C223" s="4" t="str">
        <v>13+</v>
      </c>
      <c r="D223" s="4">
        <v>10769.23076923077</v>
      </c>
    </row>
    <row r="224" spans="1:4" x14ac:dyDescent="0.25">
      <c r="A224" s="4" t="str">
        <v>20 - 29</v>
      </c>
      <c r="B224" s="4">
        <v>1</v>
      </c>
      <c r="C224" s="4" t="str">
        <v>0 - 2</v>
      </c>
      <c r="D224" s="4">
        <v>20000</v>
      </c>
    </row>
    <row r="225" spans="1:4" x14ac:dyDescent="0.25">
      <c r="A225" s="4" t="str">
        <v>40 - 49</v>
      </c>
      <c r="B225" s="4">
        <v>1</v>
      </c>
      <c r="C225" s="4" t="str">
        <v>7 - 12</v>
      </c>
      <c r="D225" s="4">
        <v>9545.454545454546</v>
      </c>
    </row>
    <row r="226" spans="1:4" x14ac:dyDescent="0.25">
      <c r="A226" s="4" t="str">
        <v>40 - 49</v>
      </c>
      <c r="B226" s="4">
        <v>3</v>
      </c>
      <c r="C226" s="4" t="str">
        <v>13+</v>
      </c>
      <c r="D226" s="4">
        <v>8888.8888888888887</v>
      </c>
    </row>
    <row r="227" spans="1:4" x14ac:dyDescent="0.25">
      <c r="A227" s="4" t="str">
        <v>30 - 39</v>
      </c>
      <c r="B227" s="4">
        <v>1</v>
      </c>
      <c r="C227" s="4" t="str">
        <v>3 - 6</v>
      </c>
      <c r="D227" s="4">
        <v>14000</v>
      </c>
    </row>
    <row r="228" spans="1:4" x14ac:dyDescent="0.25">
      <c r="A228" s="4" t="str">
        <v>30 - 39</v>
      </c>
      <c r="B228" s="4">
        <v>2</v>
      </c>
      <c r="C228" s="4" t="str">
        <v>7 - 12</v>
      </c>
      <c r="D228" s="4">
        <v>13333.333333333334</v>
      </c>
    </row>
    <row r="229" spans="1:4" x14ac:dyDescent="0.25">
      <c r="A229" s="4" t="str">
        <v>50+</v>
      </c>
      <c r="B229" s="4">
        <v>2</v>
      </c>
      <c r="C229" s="4" t="str">
        <v>13+</v>
      </c>
      <c r="D229" s="4">
        <v>9047.6190476190477</v>
      </c>
    </row>
    <row r="230" spans="1:4" x14ac:dyDescent="0.25">
      <c r="A230" s="4" t="str">
        <v>30 - 39</v>
      </c>
      <c r="B230" s="4">
        <v>1</v>
      </c>
      <c r="C230" s="4" t="str">
        <v>3 - 6</v>
      </c>
      <c r="D230" s="4">
        <v>15000</v>
      </c>
    </row>
    <row r="231" spans="1:4" x14ac:dyDescent="0.25">
      <c r="A231" s="4" t="str">
        <v>40 - 49</v>
      </c>
      <c r="B231" s="4">
        <v>1</v>
      </c>
      <c r="C231" s="4" t="str">
        <v>13+</v>
      </c>
      <c r="D231" s="4">
        <v>8000</v>
      </c>
    </row>
    <row r="232" spans="1:4" x14ac:dyDescent="0.25">
      <c r="A232" s="4" t="str">
        <v>20 - 29</v>
      </c>
      <c r="B232" s="4">
        <v>2</v>
      </c>
      <c r="C232" s="4" t="str">
        <v>0 - 2</v>
      </c>
      <c r="D232" s="4">
        <v>33333.333333333336</v>
      </c>
    </row>
    <row r="233" spans="1:4" x14ac:dyDescent="0.25">
      <c r="A233" s="4" t="str">
        <v>30 - 39</v>
      </c>
      <c r="B233" s="4">
        <v>1</v>
      </c>
      <c r="C233" s="4" t="str">
        <v>7 - 12</v>
      </c>
      <c r="D233" s="4">
        <v>10625</v>
      </c>
    </row>
    <row r="234" spans="1:4" x14ac:dyDescent="0.25">
      <c r="A234" s="4" t="str">
        <v>40 - 49</v>
      </c>
      <c r="B234" s="4">
        <v>3</v>
      </c>
      <c r="C234" s="4" t="str">
        <v>13+</v>
      </c>
      <c r="D234" s="4">
        <v>10769.23076923077</v>
      </c>
    </row>
    <row r="235" spans="1:4" x14ac:dyDescent="0.25">
      <c r="A235" s="4" t="str">
        <v>30 - 39</v>
      </c>
      <c r="B235" s="4">
        <v>1</v>
      </c>
      <c r="C235" s="4" t="str">
        <v>3 - 6</v>
      </c>
      <c r="D235" s="4">
        <v>15000</v>
      </c>
    </row>
    <row r="236" spans="1:4" x14ac:dyDescent="0.25">
      <c r="A236" s="4" t="str">
        <v>30 - 39</v>
      </c>
      <c r="B236" s="4">
        <v>1</v>
      </c>
      <c r="C236" s="4" t="str">
        <v>7 - 12</v>
      </c>
      <c r="D236" s="4">
        <v>11111.111111111111</v>
      </c>
    </row>
    <row r="237" spans="1:4" x14ac:dyDescent="0.25">
      <c r="A237" s="4" t="str">
        <v>40 - 49</v>
      </c>
      <c r="B237" s="4">
        <v>2</v>
      </c>
      <c r="C237" s="4" t="str">
        <v>13+</v>
      </c>
      <c r="D237" s="4">
        <v>8750</v>
      </c>
    </row>
    <row r="238" spans="1:4" x14ac:dyDescent="0.25">
      <c r="A238" s="4" t="str">
        <v>30 - 39</v>
      </c>
      <c r="B238" s="4">
        <v>1</v>
      </c>
      <c r="C238" s="4" t="str">
        <v>3 - 6</v>
      </c>
      <c r="D238" s="4">
        <v>14000</v>
      </c>
    </row>
    <row r="239" spans="1:4" x14ac:dyDescent="0.25">
      <c r="A239" s="4" t="str">
        <v>30 - 39</v>
      </c>
      <c r="B239" s="4">
        <v>1</v>
      </c>
      <c r="C239" s="4" t="str">
        <v>7 - 12</v>
      </c>
      <c r="D239" s="4">
        <v>12000</v>
      </c>
    </row>
    <row r="240" spans="1:4" x14ac:dyDescent="0.25">
      <c r="A240" s="4" t="str">
        <v>40 - 49</v>
      </c>
      <c r="B240" s="4">
        <v>3</v>
      </c>
      <c r="C240" s="4" t="str">
        <v>13+</v>
      </c>
      <c r="D240" s="4">
        <v>8888.8888888888887</v>
      </c>
    </row>
    <row r="241" spans="1:4" x14ac:dyDescent="0.25">
      <c r="A241" s="4" t="str">
        <v>20 - 29</v>
      </c>
      <c r="B241" s="4">
        <v>1</v>
      </c>
      <c r="C241" s="4" t="str">
        <v>0 - 2</v>
      </c>
      <c r="D241" s="4">
        <v>26666.666666666668</v>
      </c>
    </row>
    <row r="242" spans="1:4" x14ac:dyDescent="0.25">
      <c r="A242" s="4" t="str">
        <v>30 - 39</v>
      </c>
      <c r="B242" s="4">
        <v>1</v>
      </c>
      <c r="C242" s="4" t="str">
        <v>7 - 12</v>
      </c>
      <c r="D242" s="4">
        <v>12000</v>
      </c>
    </row>
    <row r="243" spans="1:4" x14ac:dyDescent="0.25">
      <c r="A243" s="4" t="str">
        <v>40 - 49</v>
      </c>
      <c r="B243" s="4">
        <v>3</v>
      </c>
      <c r="C243" s="4" t="str">
        <v>13+</v>
      </c>
      <c r="D243" s="4">
        <v>7894.7368421052633</v>
      </c>
    </row>
    <row r="244" spans="1:4" x14ac:dyDescent="0.25">
      <c r="A244" s="4" t="str">
        <v>30 - 39</v>
      </c>
      <c r="B244" s="4">
        <v>1</v>
      </c>
      <c r="C244" s="4" t="str">
        <v>3 - 6</v>
      </c>
      <c r="D244" s="4">
        <v>11666.666666666666</v>
      </c>
    </row>
    <row r="245" spans="1:4" x14ac:dyDescent="0.25">
      <c r="A245" s="4" t="str">
        <v>30 - 39</v>
      </c>
      <c r="B245" s="4">
        <v>1</v>
      </c>
      <c r="C245" s="4" t="str">
        <v>7 - 12</v>
      </c>
      <c r="D245" s="4">
        <v>11875</v>
      </c>
    </row>
    <row r="246" spans="1:4" x14ac:dyDescent="0.25">
      <c r="A246" s="4" t="str">
        <v>40 - 49</v>
      </c>
      <c r="B246" s="4">
        <v>2</v>
      </c>
      <c r="C246" s="4" t="str">
        <v>13+</v>
      </c>
      <c r="D246" s="4">
        <v>8571.4285714285706</v>
      </c>
    </row>
    <row r="247" spans="1:4" x14ac:dyDescent="0.25">
      <c r="A247" s="4" t="str">
        <v>30 - 39</v>
      </c>
      <c r="B247" s="4">
        <v>1</v>
      </c>
      <c r="C247" s="4" t="str">
        <v>3 - 6</v>
      </c>
      <c r="D247" s="4">
        <v>16666.666666666668</v>
      </c>
    </row>
    <row r="248" spans="1:4" x14ac:dyDescent="0.25">
      <c r="A248" s="4" t="str">
        <v>40 - 49</v>
      </c>
      <c r="B248" s="4">
        <v>1</v>
      </c>
      <c r="C248" s="4" t="str">
        <v>7 - 12</v>
      </c>
      <c r="D248" s="4">
        <v>8636.363636363636</v>
      </c>
    </row>
    <row r="249" spans="1:4" x14ac:dyDescent="0.25">
      <c r="A249" s="4" t="str">
        <v>40 - 49</v>
      </c>
      <c r="B249" s="4">
        <v>2</v>
      </c>
      <c r="C249" s="4" t="str">
        <v>13+</v>
      </c>
      <c r="D249" s="4">
        <v>8500</v>
      </c>
    </row>
    <row r="250" spans="1:4" x14ac:dyDescent="0.25">
      <c r="A250" s="4" t="str">
        <v>20 - 29</v>
      </c>
      <c r="B250" s="4">
        <v>1</v>
      </c>
      <c r="C250" s="4" t="str">
        <v>0 - 2</v>
      </c>
      <c r="D250" s="4">
        <v>233.33333333333334</v>
      </c>
    </row>
    <row r="251" spans="1:4" x14ac:dyDescent="0.25">
      <c r="A251" s="4" t="str">
        <v>30 - 39</v>
      </c>
      <c r="B251" s="4">
        <v>1</v>
      </c>
      <c r="C251" s="4" t="str">
        <v>7 - 12</v>
      </c>
      <c r="D251" s="4">
        <v>12000</v>
      </c>
    </row>
    <row r="252" spans="1:4" x14ac:dyDescent="0.25">
      <c r="A252" s="4" t="str">
        <v>30 - 39</v>
      </c>
      <c r="B252" s="4">
        <v>1</v>
      </c>
      <c r="C252" s="4" t="str">
        <v>3 - 6</v>
      </c>
      <c r="D252" s="4">
        <v>16666.666666666668</v>
      </c>
    </row>
    <row r="253" spans="1:4" x14ac:dyDescent="0.25">
      <c r="A253" s="4" t="str">
        <v>40 - 49</v>
      </c>
      <c r="B253" s="4">
        <v>1</v>
      </c>
      <c r="C253" s="4" t="str">
        <v>7 - 12</v>
      </c>
      <c r="D253" s="4">
        <v>9166.6666666666661</v>
      </c>
    </row>
    <row r="254" spans="1:4" x14ac:dyDescent="0.25">
      <c r="A254" s="4" t="str">
        <v>20 - 29</v>
      </c>
      <c r="B254" s="4">
        <v>1</v>
      </c>
      <c r="C254" s="4" t="str">
        <v>0 - 2</v>
      </c>
      <c r="D254" s="4">
        <v>26666.666666666668</v>
      </c>
    </row>
    <row r="255" spans="1:4" x14ac:dyDescent="0.25">
      <c r="A255" s="4" t="str">
        <v>30 - 39</v>
      </c>
      <c r="B255" s="4">
        <v>1</v>
      </c>
      <c r="C255" s="4" t="str">
        <v>7 - 12</v>
      </c>
      <c r="D255" s="4">
        <v>11875</v>
      </c>
    </row>
    <row r="256" spans="1:4" x14ac:dyDescent="0.25">
      <c r="A256" s="4" t="str">
        <v>40 - 49</v>
      </c>
      <c r="B256" s="4">
        <v>2</v>
      </c>
      <c r="C256" s="4" t="str">
        <v>13+</v>
      </c>
      <c r="D256" s="4">
        <v>9333.3333333333339</v>
      </c>
    </row>
    <row r="257" spans="1:4" x14ac:dyDescent="0.25">
      <c r="A257" s="4" t="str">
        <v>30 - 39</v>
      </c>
      <c r="B257" s="4">
        <v>1</v>
      </c>
      <c r="C257" s="4" t="str">
        <v>3 - 6</v>
      </c>
      <c r="D257" s="4">
        <v>15000</v>
      </c>
    </row>
    <row r="258" spans="1:4" x14ac:dyDescent="0.25">
      <c r="A258" s="4" t="str">
        <v>30 - 39</v>
      </c>
      <c r="B258" s="4">
        <v>1</v>
      </c>
      <c r="C258" s="4" t="str">
        <v>7 - 12</v>
      </c>
      <c r="D258" s="4">
        <v>12222.222222222223</v>
      </c>
    </row>
    <row r="259" spans="1:4" x14ac:dyDescent="0.25">
      <c r="A259" s="4" t="str">
        <v>40 - 49</v>
      </c>
      <c r="B259" s="4">
        <v>3</v>
      </c>
      <c r="C259" s="4" t="str">
        <v>13+</v>
      </c>
      <c r="D259" s="4">
        <v>9375</v>
      </c>
    </row>
    <row r="260" spans="1:4" x14ac:dyDescent="0.25">
      <c r="A260" s="4" t="str">
        <v>30 - 39</v>
      </c>
      <c r="B260" s="4">
        <v>1</v>
      </c>
      <c r="C260" s="4" t="str">
        <v>3 - 6</v>
      </c>
      <c r="D260" s="4">
        <v>15000</v>
      </c>
    </row>
    <row r="261" spans="1:4" x14ac:dyDescent="0.25">
      <c r="A261" s="4" t="str">
        <v>30 - 39</v>
      </c>
      <c r="B261" s="4">
        <v>1</v>
      </c>
      <c r="C261" s="4" t="str">
        <v>7 - 12</v>
      </c>
      <c r="D261" s="4">
        <v>11250</v>
      </c>
    </row>
    <row r="262" spans="1:4" x14ac:dyDescent="0.25">
      <c r="A262" s="4" t="str">
        <v>40 - 49</v>
      </c>
      <c r="B262" s="4">
        <v>2</v>
      </c>
      <c r="C262" s="4" t="str">
        <v>13+</v>
      </c>
      <c r="D262" s="4">
        <v>9000</v>
      </c>
    </row>
    <row r="263" spans="1:4" x14ac:dyDescent="0.25">
      <c r="A263" s="4" t="str">
        <v>30 - 39</v>
      </c>
      <c r="B263" s="4">
        <v>1</v>
      </c>
      <c r="C263" s="4" t="str">
        <v>0 - 2</v>
      </c>
      <c r="D263" s="4">
        <v>20000</v>
      </c>
    </row>
    <row r="264" spans="1:4" x14ac:dyDescent="0.25">
      <c r="A264" s="4" t="str">
        <v>30 - 39</v>
      </c>
      <c r="B264" s="4">
        <v>1</v>
      </c>
      <c r="C264" s="4" t="str">
        <v>7 - 12</v>
      </c>
      <c r="D264" s="4">
        <v>13333.333333333334</v>
      </c>
    </row>
    <row r="265" spans="1:4" x14ac:dyDescent="0.25">
      <c r="A265" s="4" t="str">
        <v>40 - 49</v>
      </c>
      <c r="B265" s="4">
        <v>3</v>
      </c>
      <c r="C265" s="4" t="str">
        <v>13+</v>
      </c>
      <c r="D265" s="4">
        <v>9411.7647058823532</v>
      </c>
    </row>
    <row r="266" spans="1:4" x14ac:dyDescent="0.25">
      <c r="A266" s="4" t="str">
        <v>30 - 39</v>
      </c>
      <c r="B266" s="4">
        <v>1</v>
      </c>
      <c r="C266" s="4" t="str">
        <v>3 - 6</v>
      </c>
      <c r="D266" s="4">
        <v>14000</v>
      </c>
    </row>
    <row r="267" spans="1:4" x14ac:dyDescent="0.25">
      <c r="A267" s="4" t="str">
        <v>30 - 39</v>
      </c>
      <c r="B267" s="4">
        <v>1</v>
      </c>
      <c r="C267" s="4" t="str">
        <v>7 - 12</v>
      </c>
      <c r="D267" s="4">
        <v>11875</v>
      </c>
    </row>
    <row r="268" spans="1:4" x14ac:dyDescent="0.25">
      <c r="A268" s="4" t="str">
        <v>40 - 49</v>
      </c>
      <c r="B268" s="4">
        <v>2</v>
      </c>
      <c r="C268" s="4" t="str">
        <v>13+</v>
      </c>
      <c r="D268" s="4">
        <v>8571.4285714285706</v>
      </c>
    </row>
    <row r="269" spans="1:4" x14ac:dyDescent="0.25">
      <c r="A269" s="4" t="str">
        <v>30 - 39</v>
      </c>
      <c r="B269" s="4">
        <v>1</v>
      </c>
      <c r="C269" s="4" t="str">
        <v>3 - 6</v>
      </c>
      <c r="D269" s="4">
        <v>16666.666666666668</v>
      </c>
    </row>
    <row r="270" spans="1:4" x14ac:dyDescent="0.25">
      <c r="A270" s="4" t="str">
        <v>40 - 49</v>
      </c>
      <c r="B270" s="4">
        <v>2</v>
      </c>
      <c r="C270" s="4" t="str">
        <v>13+</v>
      </c>
      <c r="D270" s="4">
        <v>8947.3684210526317</v>
      </c>
    </row>
    <row r="271" spans="1:4" x14ac:dyDescent="0.25">
      <c r="A271" s="4" t="str">
        <v>20 - 29</v>
      </c>
      <c r="B271" s="4">
        <v>1</v>
      </c>
      <c r="C271" s="4" t="str">
        <v>0 - 2</v>
      </c>
      <c r="D271" s="4">
        <v>23333.333333333332</v>
      </c>
    </row>
    <row r="272" spans="1:4" x14ac:dyDescent="0.25">
      <c r="A272" s="4" t="str">
        <v>30 - 39</v>
      </c>
      <c r="B272" s="4">
        <v>1</v>
      </c>
      <c r="C272" s="4" t="str">
        <v>7 - 12</v>
      </c>
      <c r="D272" s="4">
        <v>11111.111111111111</v>
      </c>
    </row>
    <row r="273" spans="1:4" x14ac:dyDescent="0.25">
      <c r="A273" s="4" t="str">
        <v>40 - 49</v>
      </c>
      <c r="B273" s="4">
        <v>3</v>
      </c>
      <c r="C273" s="4" t="str">
        <v>13+</v>
      </c>
      <c r="D273" s="4">
        <v>10000</v>
      </c>
    </row>
    <row r="274" spans="1:4" x14ac:dyDescent="0.25">
      <c r="A274" s="4" t="str">
        <v>30 - 39</v>
      </c>
      <c r="B274" s="4">
        <v>1</v>
      </c>
      <c r="C274" s="4" t="str">
        <v>3 - 6</v>
      </c>
      <c r="D274" s="4">
        <v>15000</v>
      </c>
    </row>
    <row r="275" spans="1:4" x14ac:dyDescent="0.25">
      <c r="A275" s="4" t="str">
        <v>40 - 49</v>
      </c>
      <c r="B275" s="4">
        <v>1</v>
      </c>
      <c r="C275" s="4" t="str">
        <v>13+</v>
      </c>
      <c r="D275" s="4">
        <v>10000</v>
      </c>
    </row>
    <row r="276" spans="1:4" x14ac:dyDescent="0.25">
      <c r="A276" s="4" t="str">
        <v>30 - 39</v>
      </c>
      <c r="B276" s="4">
        <v>1</v>
      </c>
      <c r="C276" s="4" t="str">
        <v>3 - 6</v>
      </c>
      <c r="D276" s="4">
        <v>16250</v>
      </c>
    </row>
    <row r="277" spans="1:4" x14ac:dyDescent="0.25">
      <c r="A277" s="4" t="str">
        <v>30 - 39</v>
      </c>
      <c r="B277" s="4">
        <v>1</v>
      </c>
      <c r="C277" s="4" t="str">
        <v>7 - 12</v>
      </c>
      <c r="D277" s="4">
        <v>11000</v>
      </c>
    </row>
    <row r="278" spans="1:4" x14ac:dyDescent="0.25">
      <c r="A278" s="4" t="str">
        <v>40 - 49</v>
      </c>
      <c r="B278" s="4">
        <v>3</v>
      </c>
      <c r="C278" s="4" t="str">
        <v>13+</v>
      </c>
      <c r="D278" s="4">
        <v>8571.4285714285706</v>
      </c>
    </row>
    <row r="279" spans="1:4" x14ac:dyDescent="0.25">
      <c r="A279" s="4" t="str">
        <v>20 - 29</v>
      </c>
      <c r="B279" s="4">
        <v>1</v>
      </c>
      <c r="C279" s="4" t="str">
        <v>0 - 2</v>
      </c>
      <c r="D279" s="4">
        <v>20000</v>
      </c>
    </row>
    <row r="280" spans="1:4" x14ac:dyDescent="0.25">
      <c r="A280" s="4" t="str">
        <v>30 - 39</v>
      </c>
      <c r="B280" s="4">
        <v>1</v>
      </c>
      <c r="C280" s="4" t="str">
        <v>7 - 12</v>
      </c>
      <c r="D280" s="4">
        <v>12857.142857142857</v>
      </c>
    </row>
    <row r="281" spans="1:4" x14ac:dyDescent="0.25">
      <c r="A281" s="4" t="str">
        <v>40 - 49</v>
      </c>
      <c r="B281" s="4">
        <v>2</v>
      </c>
      <c r="C281" s="4" t="str">
        <v>13+</v>
      </c>
      <c r="D281" s="4">
        <v>10000</v>
      </c>
    </row>
    <row r="282" spans="1:4" x14ac:dyDescent="0.25">
      <c r="A282" s="4" t="str">
        <v>30 - 39</v>
      </c>
      <c r="B282" s="4">
        <v>1</v>
      </c>
      <c r="C282" s="4" t="str">
        <v>3 - 6</v>
      </c>
      <c r="D282" s="4">
        <v>15000</v>
      </c>
    </row>
    <row r="283" spans="1:4" x14ac:dyDescent="0.25">
      <c r="A283" s="4" t="str">
        <v>40 - 49</v>
      </c>
      <c r="B283" s="4">
        <v>1</v>
      </c>
      <c r="C283" s="4" t="str">
        <v>7 - 12</v>
      </c>
      <c r="D283" s="4">
        <v>10833.333333333334</v>
      </c>
    </row>
    <row r="284" spans="1:4" x14ac:dyDescent="0.25">
      <c r="A284" s="4" t="str">
        <v>40 - 49</v>
      </c>
      <c r="B284" s="4">
        <v>3</v>
      </c>
      <c r="C284" s="4" t="str">
        <v>13+</v>
      </c>
      <c r="D284" s="4">
        <v>10000</v>
      </c>
    </row>
    <row r="285" spans="1:4" x14ac:dyDescent="0.25">
      <c r="A285" s="4" t="str">
        <v>30 - 39</v>
      </c>
      <c r="B285" s="4">
        <v>1</v>
      </c>
      <c r="C285" s="4" t="str">
        <v>0 - 2</v>
      </c>
      <c r="D285" s="4">
        <v>20000</v>
      </c>
    </row>
    <row r="286" spans="1:4" x14ac:dyDescent="0.25">
      <c r="A286" s="4" t="str">
        <v>30 - 39</v>
      </c>
      <c r="B286" s="4">
        <v>1</v>
      </c>
      <c r="C286" s="4" t="str">
        <v>7 - 12</v>
      </c>
      <c r="D286" s="4">
        <v>11111.111111111111</v>
      </c>
    </row>
    <row r="287" spans="1:4" x14ac:dyDescent="0.25">
      <c r="A287" s="4" t="str">
        <v>40 - 49</v>
      </c>
      <c r="B287" s="4">
        <v>2</v>
      </c>
      <c r="C287" s="4" t="str">
        <v>13+</v>
      </c>
      <c r="D287" s="4">
        <v>9000</v>
      </c>
    </row>
    <row r="288" spans="1:4" x14ac:dyDescent="0.25">
      <c r="A288" s="4" t="str">
        <v>30 - 39</v>
      </c>
      <c r="B288" s="4">
        <v>1</v>
      </c>
      <c r="C288" s="4" t="str">
        <v>3 - 6</v>
      </c>
      <c r="D288" s="4">
        <v>18333.333333333332</v>
      </c>
    </row>
    <row r="289" spans="1:4" x14ac:dyDescent="0.25">
      <c r="A289" s="4" t="str">
        <v>30 - 39</v>
      </c>
      <c r="B289" s="4">
        <v>1</v>
      </c>
      <c r="C289" s="4" t="str">
        <v>7 - 12</v>
      </c>
      <c r="D289" s="4">
        <v>13333.333333333334</v>
      </c>
    </row>
    <row r="290" spans="1:4" x14ac:dyDescent="0.25">
      <c r="A290" s="4" t="str">
        <v>30 - 39</v>
      </c>
      <c r="B290" s="4">
        <v>1</v>
      </c>
      <c r="C290" s="4" t="str">
        <v>3 - 6</v>
      </c>
      <c r="D290" s="4">
        <v>14000</v>
      </c>
    </row>
    <row r="291" spans="1:4" x14ac:dyDescent="0.25">
      <c r="A291" s="4" t="str">
        <v>30 - 39</v>
      </c>
      <c r="B291" s="4">
        <v>1</v>
      </c>
      <c r="C291" s="4" t="str">
        <v>7 - 12</v>
      </c>
      <c r="D291" s="4">
        <v>11875</v>
      </c>
    </row>
    <row r="292" spans="1:4" x14ac:dyDescent="0.25">
      <c r="A292" s="4" t="str">
        <v>40 - 49</v>
      </c>
      <c r="B292" s="4">
        <v>1</v>
      </c>
      <c r="C292" s="4" t="str">
        <v>7 - 12</v>
      </c>
      <c r="D292" s="4">
        <v>10000</v>
      </c>
    </row>
    <row r="293" spans="1:4" x14ac:dyDescent="0.25">
      <c r="A293" s="4" t="str">
        <v>30 - 39</v>
      </c>
      <c r="B293" s="4">
        <v>2</v>
      </c>
      <c r="C293" s="4" t="str">
        <v>3 - 6</v>
      </c>
      <c r="D293" s="4">
        <v>13333.333333333334</v>
      </c>
    </row>
    <row r="294" spans="1:4" x14ac:dyDescent="0.25">
      <c r="A294" s="4" t="str">
        <v>30 - 39</v>
      </c>
      <c r="B294" s="4">
        <v>1</v>
      </c>
      <c r="C294" s="4" t="str">
        <v>0 - 2</v>
      </c>
      <c r="D294" s="4">
        <v>20000</v>
      </c>
    </row>
    <row r="295" spans="1:4" x14ac:dyDescent="0.25">
      <c r="A295" s="4" t="str">
        <v>30 - 39</v>
      </c>
      <c r="B295" s="4">
        <v>1</v>
      </c>
      <c r="C295" s="4" t="str">
        <v>7 - 12</v>
      </c>
      <c r="D295" s="4">
        <v>12000</v>
      </c>
    </row>
    <row r="296" spans="1:4" x14ac:dyDescent="0.25">
      <c r="A296" s="4" t="str">
        <v>40 - 49</v>
      </c>
      <c r="B296" s="4">
        <v>2</v>
      </c>
      <c r="C296" s="4" t="str">
        <v>13+</v>
      </c>
      <c r="D296" s="4">
        <v>10000</v>
      </c>
    </row>
    <row r="297" spans="1:4" x14ac:dyDescent="0.25">
      <c r="A297" s="4" t="str">
        <v>30 - 39</v>
      </c>
      <c r="B297" s="4">
        <v>1</v>
      </c>
      <c r="C297" s="4" t="str">
        <v>3 - 6</v>
      </c>
      <c r="D297" s="4">
        <v>16250</v>
      </c>
    </row>
    <row r="298" spans="1:4" x14ac:dyDescent="0.25">
      <c r="A298" s="4" t="str">
        <v>30 - 39</v>
      </c>
      <c r="B298" s="4">
        <v>1</v>
      </c>
      <c r="C298" s="4" t="str">
        <v>7 - 12</v>
      </c>
      <c r="D298" s="4">
        <v>10833.333333333334</v>
      </c>
    </row>
    <row r="299" spans="1:4" x14ac:dyDescent="0.25">
      <c r="A299" s="4" t="str">
        <v>40 - 49</v>
      </c>
      <c r="B299" s="4">
        <v>3</v>
      </c>
      <c r="C299" s="4" t="str">
        <v>13+</v>
      </c>
      <c r="D299" s="4">
        <v>9000</v>
      </c>
    </row>
    <row r="300" spans="1:4" x14ac:dyDescent="0.25">
      <c r="A300" s="4" t="str">
        <v>20 - 29</v>
      </c>
      <c r="B300" s="4">
        <v>1</v>
      </c>
      <c r="C300" s="4" t="str">
        <v>0 - 2</v>
      </c>
      <c r="D300" s="4">
        <v>20000</v>
      </c>
    </row>
    <row r="301" spans="1:4" x14ac:dyDescent="0.25">
      <c r="A301" s="4" t="str">
        <v>30 - 39</v>
      </c>
      <c r="B301" s="4">
        <v>1</v>
      </c>
      <c r="C301" s="4" t="str">
        <v>7 - 12</v>
      </c>
      <c r="D301" s="4">
        <v>11111.111111111111</v>
      </c>
    </row>
    <row r="302" spans="1:4" x14ac:dyDescent="0.25">
      <c r="A302" s="4" t="str">
        <v>40 - 49</v>
      </c>
      <c r="B302" s="4">
        <v>3</v>
      </c>
      <c r="C302" s="4" t="str">
        <v>13+</v>
      </c>
      <c r="D302" s="4">
        <v>10000</v>
      </c>
    </row>
    <row r="303" spans="1:4" x14ac:dyDescent="0.25">
      <c r="A303" s="4" t="str">
        <v>30 - 39</v>
      </c>
      <c r="B303" s="4">
        <v>1</v>
      </c>
      <c r="C303" s="4" t="str">
        <v>3 - 6</v>
      </c>
      <c r="D303" s="4">
        <v>18333.333333333332</v>
      </c>
    </row>
    <row r="304" spans="1:4" x14ac:dyDescent="0.25">
      <c r="A304" s="4" t="str">
        <v>40 - 49</v>
      </c>
      <c r="B304" s="4">
        <v>2</v>
      </c>
      <c r="C304" s="4" t="str">
        <v>13+</v>
      </c>
      <c r="D304" s="4">
        <v>8571.4285714285706</v>
      </c>
    </row>
    <row r="305" spans="1:4" x14ac:dyDescent="0.25">
      <c r="A305" s="4" t="str">
        <v>30 - 39</v>
      </c>
      <c r="B305" s="4">
        <v>1</v>
      </c>
      <c r="C305" s="4" t="str">
        <v>3 - 6</v>
      </c>
      <c r="D305" s="4">
        <v>16666.666666666668</v>
      </c>
    </row>
    <row r="306" spans="1:4" x14ac:dyDescent="0.25">
      <c r="A306" s="4" t="str">
        <v>40 - 49</v>
      </c>
      <c r="B306" s="4">
        <v>1</v>
      </c>
      <c r="C306" s="4" t="str">
        <v>7 - 12</v>
      </c>
      <c r="D306" s="4">
        <v>10833.333333333334</v>
      </c>
    </row>
    <row r="307" spans="1:4" x14ac:dyDescent="0.25">
      <c r="A307" s="4" t="str">
        <v>40 - 49</v>
      </c>
      <c r="B307" s="4">
        <v>3</v>
      </c>
      <c r="C307" s="4" t="str">
        <v>13+</v>
      </c>
      <c r="D307" s="4">
        <v>10000</v>
      </c>
    </row>
    <row r="308" spans="1:4" x14ac:dyDescent="0.25">
      <c r="A308" s="4" t="str">
        <v>30 - 39</v>
      </c>
      <c r="B308" s="4">
        <v>1</v>
      </c>
      <c r="C308" s="4" t="str">
        <v>3 - 6</v>
      </c>
      <c r="D308" s="4">
        <v>15000</v>
      </c>
    </row>
    <row r="309" spans="1:4" x14ac:dyDescent="0.25">
      <c r="A309" s="4" t="str">
        <v>30 - 39</v>
      </c>
      <c r="B309" s="4">
        <v>1</v>
      </c>
      <c r="C309" s="4" t="str">
        <v>7 - 12</v>
      </c>
      <c r="D309" s="4">
        <v>11875</v>
      </c>
    </row>
    <row r="310" spans="1:4" x14ac:dyDescent="0.25">
      <c r="A310" s="4" t="str">
        <v>40 - 49</v>
      </c>
      <c r="B310" s="4">
        <v>2</v>
      </c>
      <c r="C310" s="4" t="str">
        <v>13+</v>
      </c>
      <c r="D310" s="4">
        <v>8947.3684210526317</v>
      </c>
    </row>
    <row r="311" spans="1:4" x14ac:dyDescent="0.25">
      <c r="A311" s="4" t="str">
        <v>20 - 29</v>
      </c>
      <c r="B311" s="4">
        <v>1</v>
      </c>
      <c r="C311" s="4" t="str">
        <v>0 - 2</v>
      </c>
      <c r="D311" s="4">
        <v>20000</v>
      </c>
    </row>
    <row r="312" spans="1:4" x14ac:dyDescent="0.25">
      <c r="A312" s="4" t="str">
        <v>30 - 39</v>
      </c>
      <c r="B312" s="4">
        <v>1</v>
      </c>
      <c r="C312" s="4" t="str">
        <v>7 - 12</v>
      </c>
      <c r="D312" s="4">
        <v>12857.142857142857</v>
      </c>
    </row>
    <row r="313" spans="1:4" x14ac:dyDescent="0.25">
      <c r="A313" s="4" t="str">
        <v>40 - 49</v>
      </c>
      <c r="B313" s="4">
        <v>3</v>
      </c>
      <c r="C313" s="4" t="str">
        <v>13+</v>
      </c>
      <c r="D313" s="4">
        <v>10000</v>
      </c>
    </row>
    <row r="314" spans="1:4" x14ac:dyDescent="0.25">
      <c r="A314" s="4" t="str">
        <v>30 - 39</v>
      </c>
      <c r="B314" s="4">
        <v>1</v>
      </c>
      <c r="C314" s="4" t="str">
        <v>3 - 6</v>
      </c>
      <c r="D314" s="4">
        <v>14000</v>
      </c>
    </row>
    <row r="315" spans="1:4" x14ac:dyDescent="0.25">
      <c r="A315" s="4" t="str">
        <v>30 - 39</v>
      </c>
      <c r="B315" s="4">
        <v>1</v>
      </c>
      <c r="C315" s="4" t="str">
        <v>7 - 12</v>
      </c>
      <c r="D315" s="4">
        <v>11250</v>
      </c>
    </row>
    <row r="316" spans="1:4" x14ac:dyDescent="0.25">
      <c r="A316" s="4" t="str">
        <v>40 - 49</v>
      </c>
      <c r="B316" s="4">
        <v>2</v>
      </c>
      <c r="C316" s="4" t="str">
        <v>13+</v>
      </c>
      <c r="D316" s="4">
        <v>9444.4444444444453</v>
      </c>
    </row>
    <row r="317" spans="1:4" x14ac:dyDescent="0.25">
      <c r="A317" s="4" t="str">
        <v>30 - 39</v>
      </c>
      <c r="B317" s="4">
        <v>1</v>
      </c>
      <c r="C317" s="4" t="str">
        <v>3 - 6</v>
      </c>
      <c r="D317" s="4">
        <v>16666.666666666668</v>
      </c>
    </row>
    <row r="318" spans="1:4" x14ac:dyDescent="0.25">
      <c r="A318" s="4" t="str">
        <v>40 - 49</v>
      </c>
      <c r="B318" s="4">
        <v>1</v>
      </c>
      <c r="C318" s="4" t="str">
        <v>13+</v>
      </c>
      <c r="D318" s="4">
        <v>10714.285714285714</v>
      </c>
    </row>
    <row r="319" spans="1:4" x14ac:dyDescent="0.25">
      <c r="A319" s="4" t="str">
        <v>40 - 49</v>
      </c>
      <c r="B319" s="4">
        <v>3</v>
      </c>
      <c r="C319" s="4" t="str">
        <v>13+</v>
      </c>
      <c r="D319" s="4">
        <v>10000</v>
      </c>
    </row>
    <row r="320" spans="1:4" x14ac:dyDescent="0.25">
      <c r="A320" s="4" t="str">
        <v>40 - 49</v>
      </c>
      <c r="B320" s="4">
        <v>2</v>
      </c>
      <c r="C320" s="4" t="str">
        <v>13+</v>
      </c>
      <c r="D320" s="4">
        <v>9473.6842105263149</v>
      </c>
    </row>
    <row r="321" spans="1:4" x14ac:dyDescent="0.25">
      <c r="A321" s="4" t="str">
        <v>20 - 29</v>
      </c>
      <c r="B321" s="4">
        <v>1</v>
      </c>
      <c r="C321" s="4" t="str">
        <v>0 - 2</v>
      </c>
      <c r="D321" s="4">
        <v>35000</v>
      </c>
    </row>
    <row r="322" spans="1:4" x14ac:dyDescent="0.25">
      <c r="A322" s="4" t="str">
        <v>30 - 39</v>
      </c>
      <c r="B322" s="4">
        <v>1</v>
      </c>
      <c r="C322" s="4" t="str">
        <v>7 - 12</v>
      </c>
      <c r="D322" s="4">
        <v>13750</v>
      </c>
    </row>
    <row r="323" spans="1:4" x14ac:dyDescent="0.25">
      <c r="A323" s="4" t="str">
        <v>40 - 49</v>
      </c>
      <c r="B323" s="4">
        <v>3</v>
      </c>
      <c r="C323" s="4" t="str">
        <v>13+</v>
      </c>
      <c r="D323" s="4">
        <v>10000</v>
      </c>
    </row>
    <row r="324" spans="1:4" x14ac:dyDescent="0.25">
      <c r="A324" s="4" t="str">
        <v>30 - 39</v>
      </c>
      <c r="B324" s="4">
        <v>1</v>
      </c>
      <c r="C324" s="4" t="str">
        <v>3 - 6</v>
      </c>
      <c r="D324" s="4">
        <v>18333.333333333332</v>
      </c>
    </row>
    <row r="325" spans="1:4" x14ac:dyDescent="0.25">
      <c r="A325" s="4" t="str">
        <v>40 - 49</v>
      </c>
      <c r="B325" s="4">
        <v>2</v>
      </c>
      <c r="C325" s="4" t="str">
        <v>13+</v>
      </c>
      <c r="D325" s="4">
        <v>8947.3684210526317</v>
      </c>
    </row>
    <row r="326" spans="1:4" x14ac:dyDescent="0.25">
      <c r="A326" s="4" t="str">
        <v>30 - 39</v>
      </c>
      <c r="B326" s="4">
        <v>2</v>
      </c>
      <c r="C326" s="4" t="str">
        <v>3 - 6</v>
      </c>
      <c r="D326" s="4">
        <v>26666.666666666668</v>
      </c>
    </row>
    <row r="327" spans="1:4" x14ac:dyDescent="0.25">
      <c r="A327" s="4" t="str">
        <v>20 - 29</v>
      </c>
      <c r="B327" s="4">
        <v>1</v>
      </c>
      <c r="C327" s="4" t="str">
        <v>3 - 6</v>
      </c>
      <c r="D327" s="4">
        <v>41666.666666666664</v>
      </c>
    </row>
    <row r="328" spans="1:4" x14ac:dyDescent="0.25">
      <c r="A328" s="4" t="str">
        <v>20 - 29</v>
      </c>
      <c r="B328" s="4">
        <v>2</v>
      </c>
      <c r="C328" s="4" t="str">
        <v>0 - 2</v>
      </c>
      <c r="D328" s="4">
        <v>60000</v>
      </c>
    </row>
    <row r="329" spans="1:4" x14ac:dyDescent="0.25">
      <c r="A329" s="4" t="str">
        <v>20 - 29</v>
      </c>
      <c r="B329" s="4">
        <v>1</v>
      </c>
      <c r="C329" s="4" t="str">
        <v>0 - 2</v>
      </c>
      <c r="D329" s="4">
        <v>55000</v>
      </c>
    </row>
    <row r="330" spans="1:4" x14ac:dyDescent="0.25">
      <c r="A330" s="4" t="str">
        <v>30 - 39</v>
      </c>
      <c r="B330" s="4">
        <v>3</v>
      </c>
      <c r="C330" s="4" t="str">
        <v>3 - 6</v>
      </c>
      <c r="D330" s="4">
        <v>36000</v>
      </c>
    </row>
    <row r="331" spans="1:4" x14ac:dyDescent="0.25">
      <c r="A331" s="4" t="str">
        <v>20 - 29</v>
      </c>
      <c r="B331" s="4">
        <v>1</v>
      </c>
      <c r="C331" s="4" t="str">
        <v>3 - 6</v>
      </c>
      <c r="D331" s="4">
        <v>35000</v>
      </c>
    </row>
    <row r="332" spans="1:4" x14ac:dyDescent="0.25">
      <c r="A332" s="4" t="str">
        <v>30 - 39</v>
      </c>
      <c r="B332" s="4">
        <v>1</v>
      </c>
      <c r="C332" s="4" t="str">
        <v>7 - 12</v>
      </c>
      <c r="D332" s="4">
        <v>24285.714285714286</v>
      </c>
    </row>
    <row r="333" spans="1:4" x14ac:dyDescent="0.25">
      <c r="A333" s="4" t="str">
        <v>20 - 29</v>
      </c>
      <c r="B333" s="4">
        <v>2</v>
      </c>
      <c r="C333" s="4" t="str">
        <v>0 - 2</v>
      </c>
      <c r="D333" s="4">
        <v>100000</v>
      </c>
    </row>
    <row r="334" spans="1:4" x14ac:dyDescent="0.25">
      <c r="A334" s="4" t="str">
        <v>30 - 39</v>
      </c>
      <c r="B334" s="4">
        <v>3</v>
      </c>
      <c r="C334" s="4" t="str">
        <v>7 - 12</v>
      </c>
      <c r="D334" s="4">
        <v>23750</v>
      </c>
    </row>
    <row r="335" spans="1:4" x14ac:dyDescent="0.25">
      <c r="A335" s="4" t="str">
        <v>30 - 39</v>
      </c>
      <c r="B335" s="4">
        <v>1</v>
      </c>
      <c r="C335" s="4" t="str">
        <v>3 - 6</v>
      </c>
      <c r="D335" s="4">
        <v>25833.333333333332</v>
      </c>
    </row>
    <row r="336" spans="1:4" x14ac:dyDescent="0.25">
      <c r="A336" s="4" t="str">
        <v>20 - 29</v>
      </c>
      <c r="B336" s="4">
        <v>2</v>
      </c>
      <c r="C336" s="4" t="str">
        <v>3 - 6</v>
      </c>
      <c r="D336" s="4">
        <v>43333.333333333336</v>
      </c>
    </row>
    <row r="337" spans="1:4" x14ac:dyDescent="0.25">
      <c r="A337" s="4" t="str">
        <v>30 - 39</v>
      </c>
      <c r="B337" s="4">
        <v>1</v>
      </c>
      <c r="C337" s="4" t="str">
        <v>3 - 6</v>
      </c>
      <c r="D337" s="4">
        <v>29000</v>
      </c>
    </row>
    <row r="338" spans="1:4" x14ac:dyDescent="0.25">
      <c r="A338" s="4" t="str">
        <v>20 - 29</v>
      </c>
      <c r="B338" s="4">
        <v>3</v>
      </c>
      <c r="C338" s="4" t="str">
        <v>0 - 2</v>
      </c>
      <c r="D338" s="4">
        <v>57500</v>
      </c>
    </row>
    <row r="339" spans="1:4" x14ac:dyDescent="0.25">
      <c r="A339" s="4" t="str">
        <v>30 - 39</v>
      </c>
      <c r="B339" s="4">
        <v>1</v>
      </c>
      <c r="C339" s="4" t="str">
        <v>7 - 12</v>
      </c>
      <c r="D339" s="4">
        <v>20555.555555555555</v>
      </c>
    </row>
    <row r="340" spans="1:4" x14ac:dyDescent="0.25">
      <c r="A340" s="4" t="str">
        <v>20 - 29</v>
      </c>
      <c r="B340" s="4">
        <v>1</v>
      </c>
      <c r="C340" s="4" t="str">
        <v>3 - 6</v>
      </c>
      <c r="D340" s="4">
        <v>41666.666666666664</v>
      </c>
    </row>
    <row r="341" spans="1:4" x14ac:dyDescent="0.25">
      <c r="A341" s="4" t="str">
        <v>20 - 29</v>
      </c>
      <c r="B341" s="4">
        <v>2</v>
      </c>
      <c r="C341" s="4" t="str">
        <v>0 - 2</v>
      </c>
      <c r="D341" s="4">
        <v>60000</v>
      </c>
    </row>
    <row r="342" spans="1:4" x14ac:dyDescent="0.25">
      <c r="A342" s="4" t="str">
        <v>20 - 29</v>
      </c>
      <c r="B342" s="4">
        <v>1</v>
      </c>
      <c r="C342" s="4" t="str">
        <v>0 - 2</v>
      </c>
      <c r="D342" s="4">
        <v>55000</v>
      </c>
    </row>
    <row r="343" spans="1:4" x14ac:dyDescent="0.25">
      <c r="A343" s="4" t="str">
        <v>30 - 39</v>
      </c>
      <c r="B343" s="4">
        <v>3</v>
      </c>
      <c r="C343" s="4" t="str">
        <v>3 - 6</v>
      </c>
      <c r="D343" s="4">
        <v>36000</v>
      </c>
    </row>
    <row r="344" spans="1:4" x14ac:dyDescent="0.25">
      <c r="A344" s="4" t="str">
        <v>20 - 29</v>
      </c>
      <c r="B344" s="4">
        <v>1</v>
      </c>
      <c r="C344" s="4" t="str">
        <v>3 - 6</v>
      </c>
      <c r="D344" s="4">
        <v>35000</v>
      </c>
    </row>
    <row r="345" spans="1:4" x14ac:dyDescent="0.25">
      <c r="A345" s="4" t="str">
        <v>20 - 29</v>
      </c>
      <c r="B345" s="4">
        <v>1</v>
      </c>
      <c r="C345" s="4" t="str">
        <v>3 - 6</v>
      </c>
      <c r="D345" s="4">
        <v>43333.333333333336</v>
      </c>
    </row>
    <row r="346" spans="1:4" x14ac:dyDescent="0.25">
      <c r="A346" s="4" t="str">
        <v>20 - 29</v>
      </c>
      <c r="B346" s="4">
        <v>2</v>
      </c>
      <c r="C346" s="4" t="str">
        <v>3 - 6</v>
      </c>
      <c r="D346" s="4">
        <v>30000</v>
      </c>
    </row>
    <row r="347" spans="1:4" x14ac:dyDescent="0.25">
      <c r="A347" s="4" t="str">
        <v>30 - 39</v>
      </c>
      <c r="B347" s="4">
        <v>1</v>
      </c>
      <c r="C347" s="4" t="str">
        <v>7 - 12</v>
      </c>
      <c r="D347" s="4">
        <v>23750</v>
      </c>
    </row>
    <row r="348" spans="1:4" x14ac:dyDescent="0.25">
      <c r="A348" s="4" t="str">
        <v>20 - 29</v>
      </c>
      <c r="B348" s="4">
        <v>1</v>
      </c>
      <c r="C348" s="4" t="str">
        <v>3 - 6</v>
      </c>
      <c r="D348" s="4">
        <v>37500</v>
      </c>
    </row>
    <row r="349" spans="1:4" x14ac:dyDescent="0.25">
      <c r="A349" s="4" t="str">
        <v>20 - 29</v>
      </c>
      <c r="B349" s="4">
        <v>1</v>
      </c>
      <c r="C349" s="4" t="str">
        <v>0 - 2</v>
      </c>
      <c r="D349" s="4">
        <v>90000</v>
      </c>
    </row>
    <row r="350" spans="1:4" x14ac:dyDescent="0.25">
      <c r="A350" s="4" t="str">
        <v>30 - 39</v>
      </c>
      <c r="B350" s="4">
        <v>2</v>
      </c>
      <c r="C350" s="4" t="str">
        <v>7 - 12</v>
      </c>
      <c r="D350" s="4">
        <v>21666.666666666668</v>
      </c>
    </row>
    <row r="351" spans="1:4" x14ac:dyDescent="0.25">
      <c r="A351" s="4" t="str">
        <v>20 - 29</v>
      </c>
      <c r="B351" s="4">
        <v>1</v>
      </c>
      <c r="C351" s="4" t="str">
        <v>3 - 6</v>
      </c>
      <c r="D351" s="4">
        <v>32000</v>
      </c>
    </row>
    <row r="352" spans="1:4" x14ac:dyDescent="0.25">
      <c r="A352" s="4" t="str">
        <v>30 - 39</v>
      </c>
      <c r="B352" s="4">
        <v>2</v>
      </c>
      <c r="C352" s="4" t="str">
        <v>7 - 12</v>
      </c>
      <c r="D352" s="4">
        <v>18000</v>
      </c>
    </row>
    <row r="353" spans="1:4" x14ac:dyDescent="0.25">
      <c r="A353" s="4" t="str">
        <v>20 - 29</v>
      </c>
      <c r="B353" s="4">
        <v>1</v>
      </c>
      <c r="C353" s="4" t="str">
        <v>0 - 2</v>
      </c>
      <c r="D353" s="4">
        <v>55000</v>
      </c>
    </row>
    <row r="354" spans="1:4" x14ac:dyDescent="0.25">
      <c r="A354" s="4" t="str">
        <v>30 - 39</v>
      </c>
      <c r="B354" s="4">
        <v>3</v>
      </c>
      <c r="C354" s="4" t="str">
        <v>7 - 12</v>
      </c>
      <c r="D354" s="4">
        <v>26428.571428571428</v>
      </c>
    </row>
    <row r="355" spans="1:4" x14ac:dyDescent="0.25">
      <c r="A355" s="4" t="str">
        <v>20 - 29</v>
      </c>
      <c r="B355" s="4">
        <v>1</v>
      </c>
      <c r="C355" s="4" t="str">
        <v>3 - 6</v>
      </c>
      <c r="D355" s="4">
        <v>35000</v>
      </c>
    </row>
    <row r="356" spans="1:4" x14ac:dyDescent="0.25">
      <c r="A356" s="4" t="str">
        <v>30 - 39</v>
      </c>
      <c r="B356" s="4">
        <v>2</v>
      </c>
      <c r="C356" s="4" t="str">
        <v>7 - 12</v>
      </c>
      <c r="D356" s="4">
        <v>16333.333333333334</v>
      </c>
    </row>
    <row r="357" spans="1:4" x14ac:dyDescent="0.25">
      <c r="A357" s="4" t="str">
        <v>20 - 29</v>
      </c>
      <c r="B357" s="4">
        <v>1</v>
      </c>
      <c r="C357" s="4" t="str">
        <v>0 - 2</v>
      </c>
      <c r="D357" s="4">
        <v>95000</v>
      </c>
    </row>
    <row r="358" spans="1:4" x14ac:dyDescent="0.25">
      <c r="A358" s="4" t="str">
        <v>30 - 39</v>
      </c>
      <c r="B358" s="4">
        <v>3</v>
      </c>
      <c r="C358" s="4" t="str">
        <v>7 - 12</v>
      </c>
      <c r="D358" s="4">
        <v>19300</v>
      </c>
    </row>
    <row r="359" spans="1:4" x14ac:dyDescent="0.25">
      <c r="A359" s="4" t="str">
        <v>20 - 29</v>
      </c>
      <c r="B359" s="4">
        <v>1</v>
      </c>
      <c r="C359" s="4" t="str">
        <v>3 - 6</v>
      </c>
      <c r="D359" s="4">
        <v>29166.666666666668</v>
      </c>
    </row>
    <row r="360" spans="1:4" x14ac:dyDescent="0.25">
      <c r="A360" s="4" t="str">
        <v>30 - 39</v>
      </c>
      <c r="B360" s="4">
        <v>1</v>
      </c>
      <c r="C360" s="4" t="str">
        <v>3 - 6</v>
      </c>
      <c r="D360" s="4">
        <v>32000</v>
      </c>
    </row>
    <row r="361" spans="1:4" x14ac:dyDescent="0.25">
      <c r="A361" s="4" t="str">
        <v>30 - 39</v>
      </c>
      <c r="B361" s="4">
        <v>2</v>
      </c>
      <c r="C361" s="4" t="str">
        <v>3 - 6</v>
      </c>
      <c r="D361" s="4">
        <v>30000</v>
      </c>
    </row>
    <row r="362" spans="1:4" x14ac:dyDescent="0.25">
      <c r="A362" s="4" t="str">
        <v>30 - 39</v>
      </c>
      <c r="B362" s="4">
        <v>1</v>
      </c>
      <c r="C362" s="4" t="str">
        <v>7 - 12</v>
      </c>
      <c r="D362" s="4">
        <v>21666.666666666668</v>
      </c>
    </row>
    <row r="363" spans="1:4" x14ac:dyDescent="0.25">
      <c r="A363" s="4" t="str">
        <v>20 - 29</v>
      </c>
      <c r="B363" s="4">
        <v>1</v>
      </c>
      <c r="C363" s="4" t="str">
        <v>3 - 6</v>
      </c>
      <c r="D363" s="4">
        <v>32000</v>
      </c>
    </row>
    <row r="364" spans="1:4" x14ac:dyDescent="0.25">
      <c r="A364" s="4" t="str">
        <v>30 - 39</v>
      </c>
      <c r="B364" s="4">
        <v>2</v>
      </c>
      <c r="C364" s="4" t="str">
        <v>7 - 12</v>
      </c>
      <c r="D364" s="4">
        <v>18000</v>
      </c>
    </row>
    <row r="365" spans="1:4" x14ac:dyDescent="0.25">
      <c r="A365" s="4" t="str">
        <v>20 - 29</v>
      </c>
      <c r="B365" s="4">
        <v>1</v>
      </c>
      <c r="C365" s="4" t="str">
        <v>3 - 6</v>
      </c>
      <c r="D365" s="4">
        <v>43333.333333333336</v>
      </c>
    </row>
    <row r="366" spans="1:4" x14ac:dyDescent="0.25">
      <c r="A366" s="4" t="str">
        <v>30 - 39</v>
      </c>
      <c r="B366" s="4">
        <v>3</v>
      </c>
      <c r="C366" s="4" t="str">
        <v>7 - 12</v>
      </c>
      <c r="D366" s="4">
        <v>26428.571428571428</v>
      </c>
    </row>
    <row r="367" spans="1:4" x14ac:dyDescent="0.25">
      <c r="A367" s="4" t="str">
        <v>20 - 29</v>
      </c>
      <c r="B367" s="4">
        <v>1</v>
      </c>
      <c r="C367" s="4" t="str">
        <v>3 - 6</v>
      </c>
      <c r="D367" s="4">
        <v>35000</v>
      </c>
    </row>
    <row r="368" spans="1:4" x14ac:dyDescent="0.25">
      <c r="A368" s="4" t="str">
        <v>30 - 39</v>
      </c>
      <c r="B368" s="4">
        <v>2</v>
      </c>
      <c r="C368" s="4" t="str">
        <v>7 - 12</v>
      </c>
      <c r="D368" s="4">
        <v>16333.333333333334</v>
      </c>
    </row>
    <row r="369" spans="1:4" x14ac:dyDescent="0.25">
      <c r="A369" s="4" t="str">
        <v>20 - 29</v>
      </c>
      <c r="B369" s="4">
        <v>1</v>
      </c>
      <c r="C369" s="4" t="str">
        <v>0 - 2</v>
      </c>
      <c r="D369" s="4">
        <v>55000</v>
      </c>
    </row>
    <row r="370" spans="1:4" x14ac:dyDescent="0.25">
      <c r="A370" s="4" t="str">
        <v>30 - 39</v>
      </c>
      <c r="B370" s="4">
        <v>1</v>
      </c>
      <c r="C370" s="4" t="str">
        <v>3 - 6</v>
      </c>
      <c r="D370" s="4">
        <v>32000</v>
      </c>
    </row>
    <row r="371" spans="1:4" x14ac:dyDescent="0.25">
      <c r="A371" s="4" t="str">
        <v>30 - 39</v>
      </c>
      <c r="B371" s="4">
        <v>3</v>
      </c>
      <c r="C371" s="4" t="str">
        <v>7 - 12</v>
      </c>
      <c r="D371" s="4">
        <v>21666.666666666668</v>
      </c>
    </row>
    <row r="372" spans="1:4" x14ac:dyDescent="0.25">
      <c r="A372" s="4" t="str">
        <v>20 - 29</v>
      </c>
      <c r="B372" s="4">
        <v>1</v>
      </c>
      <c r="C372" s="4" t="str">
        <v>0 - 2</v>
      </c>
      <c r="D372" s="4">
        <v>62500</v>
      </c>
    </row>
    <row r="373" spans="1:4" x14ac:dyDescent="0.25">
      <c r="A373" s="4" t="str">
        <v>20 - 29</v>
      </c>
      <c r="B373" s="4">
        <v>2</v>
      </c>
      <c r="C373" s="4" t="str">
        <v>3 - 6</v>
      </c>
      <c r="D373" s="4">
        <v>29166.666666666668</v>
      </c>
    </row>
    <row r="374" spans="1:4" x14ac:dyDescent="0.25">
      <c r="A374" s="4" t="str">
        <v>30 - 39</v>
      </c>
      <c r="B374" s="4">
        <v>1</v>
      </c>
      <c r="C374" s="4" t="str">
        <v>7 - 12</v>
      </c>
      <c r="D374" s="4">
        <v>23750</v>
      </c>
    </row>
    <row r="375" spans="1:4" x14ac:dyDescent="0.25">
      <c r="A375" s="4" t="str">
        <v>20 - 29</v>
      </c>
      <c r="B375" s="4">
        <v>1</v>
      </c>
      <c r="C375" s="4" t="str">
        <v>0 - 2</v>
      </c>
      <c r="D375" s="4">
        <v>95000</v>
      </c>
    </row>
    <row r="376" spans="1:4" x14ac:dyDescent="0.25">
      <c r="A376" s="4" t="str">
        <v>30 - 39</v>
      </c>
      <c r="B376" s="4">
        <v>2</v>
      </c>
      <c r="C376" s="4" t="str">
        <v>7 - 12</v>
      </c>
      <c r="D376" s="4">
        <v>21666.666666666668</v>
      </c>
    </row>
    <row r="377" spans="1:4" x14ac:dyDescent="0.25">
      <c r="A377" s="4" t="str">
        <v>20 - 29</v>
      </c>
      <c r="B377" s="4">
        <v>1</v>
      </c>
      <c r="C377" s="4" t="str">
        <v>0 - 2</v>
      </c>
      <c r="D377" s="4">
        <v>90000</v>
      </c>
    </row>
    <row r="378" spans="1:4" x14ac:dyDescent="0.25">
      <c r="A378" s="4" t="str">
        <v>20 - 29</v>
      </c>
      <c r="B378" s="4">
        <v>1</v>
      </c>
      <c r="C378" s="4" t="str">
        <v>3 - 6</v>
      </c>
      <c r="D378" s="4">
        <v>28333.333333333332</v>
      </c>
    </row>
    <row r="379" spans="1:4" x14ac:dyDescent="0.25">
      <c r="A379" s="4" t="str">
        <v>20 - 29</v>
      </c>
      <c r="B379" s="4">
        <v>1</v>
      </c>
      <c r="C379" s="4" t="str">
        <v>3 - 6</v>
      </c>
      <c r="D379" s="4">
        <v>45000</v>
      </c>
    </row>
    <row r="380" spans="1:4" x14ac:dyDescent="0.25">
      <c r="A380" s="4" t="str">
        <v>20 - 29</v>
      </c>
      <c r="B380" s="4">
        <v>1</v>
      </c>
      <c r="C380" s="4" t="str">
        <v>0 - 2</v>
      </c>
      <c r="D380" s="4">
        <v>57500</v>
      </c>
    </row>
    <row r="381" spans="1:4" x14ac:dyDescent="0.25">
      <c r="A381" s="4" t="str">
        <v>20 - 29</v>
      </c>
      <c r="B381" s="4">
        <v>2</v>
      </c>
      <c r="C381" s="4" t="str">
        <v>3 - 6</v>
      </c>
      <c r="D381" s="4">
        <v>37500</v>
      </c>
    </row>
    <row r="382" spans="1:4" x14ac:dyDescent="0.25">
      <c r="A382" s="4" t="str">
        <v>20 - 29</v>
      </c>
      <c r="B382" s="4">
        <v>1</v>
      </c>
      <c r="C382" s="4" t="str">
        <v>3 - 6</v>
      </c>
      <c r="D382" s="4">
        <v>41666.666666666664</v>
      </c>
    </row>
    <row r="383" spans="1:4" x14ac:dyDescent="0.25">
      <c r="A383" s="4" t="str">
        <v>30 - 39</v>
      </c>
      <c r="B383" s="4">
        <v>2</v>
      </c>
      <c r="C383" s="4" t="str">
        <v>7 - 12</v>
      </c>
      <c r="D383" s="4">
        <v>25714.285714285714</v>
      </c>
    </row>
    <row r="384" spans="1:4" x14ac:dyDescent="0.25">
      <c r="A384" s="4" t="str">
        <v>30 - 39</v>
      </c>
      <c r="B384" s="4">
        <v>2</v>
      </c>
      <c r="C384" s="4" t="str">
        <v>7 - 12</v>
      </c>
      <c r="D384" s="4">
        <v>19500</v>
      </c>
    </row>
    <row r="385" spans="1:4" x14ac:dyDescent="0.25">
      <c r="A385" s="4" t="str">
        <v>30 - 39</v>
      </c>
      <c r="B385" s="4">
        <v>3</v>
      </c>
      <c r="C385" s="4" t="str">
        <v>3 - 6</v>
      </c>
      <c r="D385" s="4">
        <v>28333.333333333332</v>
      </c>
    </row>
    <row r="386" spans="1:4" x14ac:dyDescent="0.25">
      <c r="A386" s="4" t="str">
        <v>30 - 39</v>
      </c>
      <c r="B386" s="4">
        <v>2</v>
      </c>
      <c r="C386" s="4" t="str">
        <v>7 - 12</v>
      </c>
      <c r="D386" s="4">
        <v>17818.18181818182</v>
      </c>
    </row>
    <row r="387" spans="1:4" x14ac:dyDescent="0.25">
      <c r="A387" s="4" t="str">
        <v>20 - 29</v>
      </c>
      <c r="B387" s="4">
        <v>1</v>
      </c>
      <c r="C387" s="4" t="str">
        <v>0 - 2</v>
      </c>
      <c r="D387" s="4">
        <v>92000</v>
      </c>
    </row>
    <row r="388" spans="1:4" x14ac:dyDescent="0.25">
      <c r="A388" s="4" t="str">
        <v>30 - 39</v>
      </c>
      <c r="B388" s="4">
        <v>3</v>
      </c>
      <c r="C388" s="4" t="str">
        <v>7 - 12</v>
      </c>
      <c r="D388" s="4">
        <v>21666.666666666668</v>
      </c>
    </row>
    <row r="389" spans="1:4" x14ac:dyDescent="0.25">
      <c r="A389" s="4" t="str">
        <v>20 - 29</v>
      </c>
      <c r="B389" s="4">
        <v>1</v>
      </c>
      <c r="C389" s="4" t="str">
        <v>3 - 6</v>
      </c>
      <c r="D389" s="4">
        <v>33000</v>
      </c>
    </row>
    <row r="390" spans="1:4" x14ac:dyDescent="0.25">
      <c r="A390" s="4" t="str">
        <v>20 - 29</v>
      </c>
      <c r="B390" s="4">
        <v>1</v>
      </c>
      <c r="C390" s="4" t="str">
        <v>3 - 6</v>
      </c>
      <c r="D390" s="4">
        <v>45000</v>
      </c>
    </row>
    <row r="391" spans="1:4" x14ac:dyDescent="0.25">
      <c r="A391" s="4" t="str">
        <v>30 - 39</v>
      </c>
      <c r="B391" s="4">
        <v>2</v>
      </c>
      <c r="C391" s="4" t="str">
        <v>7 - 12</v>
      </c>
      <c r="D391" s="4">
        <v>17818.18181818182</v>
      </c>
    </row>
    <row r="392" spans="1:4" x14ac:dyDescent="0.25">
      <c r="A392" s="4" t="str">
        <v>20 - 29</v>
      </c>
      <c r="B392" s="4">
        <v>1</v>
      </c>
      <c r="C392" s="4" t="str">
        <v>0 - 2</v>
      </c>
      <c r="D392" s="4">
        <v>92000</v>
      </c>
    </row>
    <row r="393" spans="1:4" x14ac:dyDescent="0.25">
      <c r="A393" s="4" t="str">
        <v>30 - 39</v>
      </c>
      <c r="B393" s="4">
        <v>1</v>
      </c>
      <c r="C393" s="4" t="str">
        <v>3 - 6</v>
      </c>
      <c r="D393" s="4">
        <v>27000</v>
      </c>
    </row>
    <row r="394" spans="1:4" x14ac:dyDescent="0.25">
      <c r="A394" s="4" t="str">
        <v>20 - 29</v>
      </c>
      <c r="B394" s="4">
        <v>2</v>
      </c>
      <c r="C394" s="4" t="str">
        <v>3 - 6</v>
      </c>
      <c r="D394" s="4">
        <v>60000</v>
      </c>
    </row>
    <row r="395" spans="1:4" x14ac:dyDescent="0.25">
      <c r="A395" s="4" t="str">
        <v>40 - 49</v>
      </c>
      <c r="B395" s="4">
        <v>1</v>
      </c>
      <c r="C395" s="4" t="str">
        <v>7 - 12</v>
      </c>
      <c r="D395" s="4">
        <v>16250</v>
      </c>
    </row>
    <row r="396" spans="1:4" x14ac:dyDescent="0.25">
      <c r="A396" s="4" t="str">
        <v>30 - 39</v>
      </c>
      <c r="B396" s="4">
        <v>1</v>
      </c>
      <c r="C396" s="4" t="str">
        <v>7 - 12</v>
      </c>
      <c r="D396" s="4">
        <v>20625</v>
      </c>
    </row>
    <row r="397" spans="1:4" x14ac:dyDescent="0.25">
      <c r="A397" s="4" t="str">
        <v>40 - 49</v>
      </c>
      <c r="B397" s="4">
        <v>2</v>
      </c>
      <c r="C397" s="4" t="str">
        <v>13+</v>
      </c>
      <c r="D397" s="4">
        <v>13200</v>
      </c>
    </row>
    <row r="398" spans="1:4" x14ac:dyDescent="0.25">
      <c r="A398" s="4" t="str">
        <v>20 - 29</v>
      </c>
      <c r="B398" s="4">
        <v>1</v>
      </c>
      <c r="C398" s="4" t="str">
        <v>3 - 6</v>
      </c>
      <c r="D398" s="4">
        <v>37500</v>
      </c>
    </row>
    <row r="399" spans="1:4" x14ac:dyDescent="0.25">
      <c r="A399" s="4" t="str">
        <v>30 - 39</v>
      </c>
      <c r="B399" s="4">
        <v>1</v>
      </c>
      <c r="C399" s="4" t="str">
        <v>7 - 12</v>
      </c>
      <c r="D399" s="4">
        <v>18000</v>
      </c>
    </row>
    <row r="400" spans="1:4" x14ac:dyDescent="0.25">
      <c r="A400" s="4" t="str">
        <v>30 - 39</v>
      </c>
      <c r="B400" s="4">
        <v>2</v>
      </c>
      <c r="C400" s="4" t="str">
        <v>3 - 6</v>
      </c>
      <c r="D400" s="4">
        <v>29166.666666666668</v>
      </c>
    </row>
    <row r="401" spans="1:4" x14ac:dyDescent="0.25">
      <c r="A401" s="4" t="str">
        <v>40 - 49</v>
      </c>
      <c r="B401" s="4">
        <v>1</v>
      </c>
      <c r="C401" s="4" t="str">
        <v>13+</v>
      </c>
      <c r="D401" s="4">
        <v>15153.846153846154</v>
      </c>
    </row>
    <row r="402" spans="1:4" x14ac:dyDescent="0.25">
      <c r="A402" s="4" t="str">
        <v>30 - 39</v>
      </c>
      <c r="B402" s="4">
        <v>1</v>
      </c>
      <c r="C402" s="4" t="str">
        <v>7 - 12</v>
      </c>
      <c r="D402" s="4">
        <v>20285.714285714286</v>
      </c>
    </row>
    <row r="403" spans="1:4" x14ac:dyDescent="0.25">
      <c r="A403" s="4" t="str">
        <v>20 - 29</v>
      </c>
      <c r="B403" s="4">
        <v>2</v>
      </c>
      <c r="C403" s="4" t="str">
        <v>3 - 6</v>
      </c>
      <c r="D403" s="4">
        <v>45500</v>
      </c>
    </row>
    <row r="404" spans="1:4" x14ac:dyDescent="0.25">
      <c r="A404" s="4" t="str">
        <v>40 - 49</v>
      </c>
      <c r="B404" s="4">
        <v>1</v>
      </c>
      <c r="C404" s="4" t="str">
        <v>7 - 12</v>
      </c>
      <c r="D404" s="4">
        <v>16818.18181818182</v>
      </c>
    </row>
    <row r="405" spans="1:4" x14ac:dyDescent="0.25">
      <c r="A405" s="4" t="str">
        <v>30 - 39</v>
      </c>
      <c r="B405" s="4">
        <v>1</v>
      </c>
      <c r="C405" s="4" t="str">
        <v>7 - 12</v>
      </c>
      <c r="D405" s="4">
        <v>21250</v>
      </c>
    </row>
    <row r="406" spans="1:4" x14ac:dyDescent="0.25">
      <c r="A406" s="4" t="str">
        <v>20 - 29</v>
      </c>
      <c r="B406" s="4">
        <v>1</v>
      </c>
      <c r="C406" s="4" t="str">
        <v>3 - 6</v>
      </c>
      <c r="D406" s="4">
        <v>40000</v>
      </c>
    </row>
    <row r="407" spans="1:4" x14ac:dyDescent="0.25">
      <c r="A407" s="4" t="str">
        <v>30 - 39</v>
      </c>
      <c r="B407" s="4">
        <v>1</v>
      </c>
      <c r="C407" s="4" t="str">
        <v>7 - 12</v>
      </c>
      <c r="D407" s="4">
        <v>22500</v>
      </c>
    </row>
    <row r="408" spans="1:4" x14ac:dyDescent="0.25">
      <c r="A408" s="4" t="str">
        <v>20 - 29</v>
      </c>
      <c r="B408" s="4">
        <v>2</v>
      </c>
      <c r="C408" s="4" t="str">
        <v>3 - 6</v>
      </c>
      <c r="D408" s="4">
        <v>25000</v>
      </c>
    </row>
    <row r="409" spans="1:4" x14ac:dyDescent="0.25">
      <c r="A409" s="4" t="str">
        <v>30 - 39</v>
      </c>
      <c r="B409" s="4">
        <v>1</v>
      </c>
      <c r="C409" s="4" t="str">
        <v>3 - 6</v>
      </c>
      <c r="D409" s="4">
        <v>28000</v>
      </c>
    </row>
    <row r="410" spans="1:4" x14ac:dyDescent="0.25">
      <c r="A410" s="4" t="str">
        <v>20 - 29</v>
      </c>
      <c r="B410" s="4">
        <v>1</v>
      </c>
      <c r="C410" s="4" t="str">
        <v>0 - 2</v>
      </c>
      <c r="D410" s="4">
        <v>50000</v>
      </c>
    </row>
    <row r="411" spans="1:4" x14ac:dyDescent="0.25">
      <c r="A411" s="4" t="str">
        <v>30 - 39</v>
      </c>
      <c r="B411" s="4">
        <v>2</v>
      </c>
      <c r="C411" s="4" t="str">
        <v>7 - 12</v>
      </c>
      <c r="D411" s="4">
        <v>17272.727272727272</v>
      </c>
    </row>
    <row r="412" spans="1:4" x14ac:dyDescent="0.25">
      <c r="A412" s="4" t="str">
        <v>20 - 29</v>
      </c>
      <c r="B412" s="4">
        <v>1</v>
      </c>
      <c r="C412" s="4" t="str">
        <v>3 - 6</v>
      </c>
      <c r="D412" s="4">
        <v>40000</v>
      </c>
    </row>
    <row r="413" spans="1:4" x14ac:dyDescent="0.25">
      <c r="A413" s="4" t="str">
        <v>30 - 39</v>
      </c>
      <c r="B413" s="4">
        <v>3</v>
      </c>
      <c r="C413" s="4" t="str">
        <v>7 - 12</v>
      </c>
      <c r="D413" s="4">
        <v>24285.714285714286</v>
      </c>
    </row>
    <row r="414" spans="1:4" x14ac:dyDescent="0.25">
      <c r="A414" s="4" t="str">
        <v>30 - 39</v>
      </c>
      <c r="B414" s="4">
        <v>1</v>
      </c>
      <c r="C414" s="4" t="str">
        <v>7 - 12</v>
      </c>
      <c r="D414" s="4">
        <v>21111.111111111109</v>
      </c>
    </row>
    <row r="415" spans="1:4" x14ac:dyDescent="0.25">
      <c r="A415" s="4" t="str">
        <v>20 - 29</v>
      </c>
      <c r="B415" s="4">
        <v>1</v>
      </c>
      <c r="C415" s="4" t="str">
        <v>3 - 6</v>
      </c>
      <c r="D415" s="4">
        <v>30000</v>
      </c>
    </row>
    <row r="416" spans="1:4" x14ac:dyDescent="0.25">
      <c r="A416" s="4" t="str">
        <v>20 - 29</v>
      </c>
      <c r="B416" s="4">
        <v>1</v>
      </c>
      <c r="C416" s="4" t="str">
        <v>3 - 6</v>
      </c>
      <c r="D416" s="4">
        <v>40000</v>
      </c>
    </row>
    <row r="417" spans="1:4" x14ac:dyDescent="0.25">
      <c r="A417" s="4" t="str">
        <v>30 - 39</v>
      </c>
      <c r="B417" s="4">
        <v>3</v>
      </c>
      <c r="C417" s="4" t="str">
        <v>7 - 12</v>
      </c>
      <c r="D417" s="4">
        <v>24285.714285714286</v>
      </c>
    </row>
    <row r="418" spans="1:4" x14ac:dyDescent="0.25">
      <c r="A418" s="4" t="str">
        <v>20 - 29</v>
      </c>
      <c r="B418" s="4">
        <v>1</v>
      </c>
      <c r="C418" s="4" t="str">
        <v>3 - 6</v>
      </c>
      <c r="D418" s="4">
        <v>32500</v>
      </c>
    </row>
    <row r="419" spans="1:4" x14ac:dyDescent="0.25">
      <c r="A419" s="4" t="str">
        <v>20 - 29</v>
      </c>
      <c r="B419" s="4">
        <v>1</v>
      </c>
      <c r="C419" s="4" t="str">
        <v>0 - 2</v>
      </c>
      <c r="D419" s="4">
        <v>47500</v>
      </c>
    </row>
    <row r="420" spans="1:4" x14ac:dyDescent="0.25">
      <c r="A420" s="4" t="str">
        <v>30 - 39</v>
      </c>
      <c r="B420" s="4">
        <v>2</v>
      </c>
      <c r="C420" s="4" t="str">
        <v>7 - 12</v>
      </c>
      <c r="D420" s="4">
        <v>17727.272727272728</v>
      </c>
    </row>
    <row r="421" spans="1:4" x14ac:dyDescent="0.25">
      <c r="A421" s="4" t="str">
        <v>20 - 29</v>
      </c>
      <c r="B421" s="4">
        <v>1</v>
      </c>
      <c r="C421" s="4" t="str">
        <v>0 - 2</v>
      </c>
      <c r="D421" s="4">
        <v>50000</v>
      </c>
    </row>
    <row r="422" spans="1:4" x14ac:dyDescent="0.25">
      <c r="A422" s="4" t="str">
        <v>20 - 29</v>
      </c>
      <c r="B422" s="4">
        <v>1</v>
      </c>
      <c r="C422" s="4" t="str">
        <v>3 - 6</v>
      </c>
      <c r="D422" s="4">
        <v>30000</v>
      </c>
    </row>
    <row r="423" spans="1:4" x14ac:dyDescent="0.25">
      <c r="A423" s="4" t="str">
        <v>20 - 29</v>
      </c>
      <c r="B423" s="4">
        <v>2</v>
      </c>
      <c r="C423" s="4" t="str">
        <v>3 - 6</v>
      </c>
      <c r="D423" s="4">
        <v>25000</v>
      </c>
    </row>
    <row r="424" spans="1:4" x14ac:dyDescent="0.25">
      <c r="A424" s="4" t="str">
        <v>30 - 39</v>
      </c>
      <c r="B424" s="4">
        <v>2</v>
      </c>
      <c r="C424" s="4" t="str">
        <v>7 - 12</v>
      </c>
      <c r="D424" s="4">
        <v>17727.272727272728</v>
      </c>
    </row>
    <row r="425" spans="1:4" x14ac:dyDescent="0.25">
      <c r="A425" s="4" t="str">
        <v>30 - 39</v>
      </c>
      <c r="B425" s="4">
        <v>2</v>
      </c>
      <c r="C425" s="4" t="str">
        <v>3 - 6</v>
      </c>
      <c r="D425" s="4">
        <v>28333.333333333332</v>
      </c>
    </row>
    <row r="426" spans="1:4" x14ac:dyDescent="0.25">
      <c r="A426" s="4" t="str">
        <v>30 - 39</v>
      </c>
      <c r="B426" s="4">
        <v>1</v>
      </c>
      <c r="C426" s="4" t="str">
        <v>7 - 12</v>
      </c>
      <c r="D426" s="4">
        <v>22500</v>
      </c>
    </row>
    <row r="427" spans="1:4" x14ac:dyDescent="0.25">
      <c r="A427" s="4" t="str">
        <v>30 - 39</v>
      </c>
      <c r="B427" s="4">
        <v>2</v>
      </c>
      <c r="C427" s="4" t="str">
        <v>7 - 12</v>
      </c>
      <c r="D427" s="4">
        <v>15833.333333333334</v>
      </c>
    </row>
    <row r="428" spans="1:4" x14ac:dyDescent="0.25">
      <c r="A428" s="4" t="str">
        <v>20 - 29</v>
      </c>
      <c r="B428" s="4">
        <v>1</v>
      </c>
      <c r="C428" s="4" t="str">
        <v>0 - 2</v>
      </c>
      <c r="D428" s="4">
        <v>50000</v>
      </c>
    </row>
    <row r="429" spans="1:4" x14ac:dyDescent="0.25">
      <c r="A429" s="4" t="str">
        <v>20 - 29</v>
      </c>
      <c r="B429" s="4">
        <v>1</v>
      </c>
      <c r="C429" s="4" t="str">
        <v>7 - 12</v>
      </c>
      <c r="D429" s="4">
        <v>25714.285714285714</v>
      </c>
    </row>
    <row r="430" spans="1:4" x14ac:dyDescent="0.25">
      <c r="A430" s="4" t="str">
        <v>20 - 29</v>
      </c>
      <c r="B430" s="4">
        <v>1</v>
      </c>
      <c r="C430" s="4" t="str">
        <v>3 - 6</v>
      </c>
      <c r="D430" s="4">
        <v>24000</v>
      </c>
    </row>
    <row r="431" spans="1:4" x14ac:dyDescent="0.25">
      <c r="A431" s="4" t="str">
        <v>30 - 39</v>
      </c>
      <c r="B431" s="4">
        <v>2</v>
      </c>
      <c r="C431" s="4" t="str">
        <v>7 - 12</v>
      </c>
      <c r="D431" s="4">
        <v>19500</v>
      </c>
    </row>
    <row r="432" spans="1:4" x14ac:dyDescent="0.25">
      <c r="A432" s="4" t="str">
        <v>20 - 29</v>
      </c>
      <c r="B432" s="4">
        <v>1</v>
      </c>
      <c r="C432" s="4" t="str">
        <v>3 - 6</v>
      </c>
      <c r="D432" s="4">
        <v>40000</v>
      </c>
    </row>
    <row r="433" spans="1:4" x14ac:dyDescent="0.25">
      <c r="A433" s="4" t="str">
        <v>20 - 29</v>
      </c>
      <c r="B433" s="4">
        <v>1</v>
      </c>
      <c r="C433" s="4" t="str">
        <v>3 - 6</v>
      </c>
      <c r="D433" s="4">
        <v>33333.333333333336</v>
      </c>
    </row>
    <row r="434" spans="1:4" x14ac:dyDescent="0.25">
      <c r="A434" s="4" t="str">
        <v>30 - 39</v>
      </c>
      <c r="B434" s="4">
        <v>1</v>
      </c>
      <c r="C434" s="4" t="str">
        <v>7 - 12</v>
      </c>
      <c r="D434" s="4">
        <v>23750</v>
      </c>
    </row>
    <row r="435" spans="1:4" x14ac:dyDescent="0.25">
      <c r="A435" s="4" t="str">
        <v>30 - 39</v>
      </c>
      <c r="B435" s="4">
        <v>2</v>
      </c>
      <c r="C435" s="4" t="str">
        <v>3 - 6</v>
      </c>
      <c r="D435" s="4">
        <v>28333.333333333332</v>
      </c>
    </row>
    <row r="436" spans="1:4" x14ac:dyDescent="0.25">
      <c r="A436" s="4" t="str">
        <v>30 - 39</v>
      </c>
      <c r="B436" s="4">
        <v>1</v>
      </c>
      <c r="C436" s="4" t="str">
        <v>7 - 12</v>
      </c>
      <c r="D436" s="4">
        <v>20555.555555555555</v>
      </c>
    </row>
    <row r="437" spans="1:4" x14ac:dyDescent="0.25">
      <c r="A437" s="4" t="str">
        <v>20 - 29</v>
      </c>
      <c r="B437" s="4">
        <v>1</v>
      </c>
      <c r="C437" s="4" t="str">
        <v>7 - 12</v>
      </c>
      <c r="D437" s="4">
        <v>18571.428571428572</v>
      </c>
    </row>
    <row r="438" spans="1:4" x14ac:dyDescent="0.25">
      <c r="A438" s="4" t="str">
        <v>30 - 39</v>
      </c>
      <c r="B438" s="4">
        <v>1</v>
      </c>
      <c r="C438" s="4" t="str">
        <v>7 - 12</v>
      </c>
      <c r="D438" s="4">
        <v>15833.333333333334</v>
      </c>
    </row>
    <row r="439" spans="1:4" x14ac:dyDescent="0.25">
      <c r="A439" s="4" t="str">
        <v>20 - 29</v>
      </c>
      <c r="B439" s="4">
        <v>1</v>
      </c>
      <c r="C439" s="4" t="str">
        <v>3 - 6</v>
      </c>
      <c r="D439" s="4">
        <v>30000</v>
      </c>
    </row>
    <row r="440" spans="1:4" x14ac:dyDescent="0.25">
      <c r="A440" s="4" t="str">
        <v>20 - 29</v>
      </c>
      <c r="B440" s="4">
        <v>2</v>
      </c>
      <c r="C440" s="4" t="str">
        <v>3 - 6</v>
      </c>
      <c r="D440" s="4">
        <v>25000</v>
      </c>
    </row>
    <row r="441" spans="1:4" x14ac:dyDescent="0.25">
      <c r="A441" s="4" t="str">
        <v>30 - 39</v>
      </c>
      <c r="B441" s="4">
        <v>3</v>
      </c>
      <c r="C441" s="4" t="str">
        <v>13+</v>
      </c>
      <c r="D441" s="4">
        <v>13928.571428571429</v>
      </c>
    </row>
    <row r="442" spans="1:4" x14ac:dyDescent="0.25">
      <c r="A442" s="4" t="str">
        <v>20 - 29</v>
      </c>
      <c r="B442" s="4">
        <v>1</v>
      </c>
      <c r="C442" s="4" t="str">
        <v>3 - 6</v>
      </c>
      <c r="D442" s="4">
        <v>36666.666666666664</v>
      </c>
    </row>
    <row r="443" spans="1:4" x14ac:dyDescent="0.25">
      <c r="A443" s="4" t="str">
        <v>30 - 39</v>
      </c>
      <c r="B443" s="4">
        <v>1</v>
      </c>
      <c r="C443" s="4" t="str">
        <v>7 - 12</v>
      </c>
      <c r="D443" s="4">
        <v>22500</v>
      </c>
    </row>
    <row r="444" spans="1:4" x14ac:dyDescent="0.25">
      <c r="A444" s="4" t="str">
        <v>30 - 39</v>
      </c>
      <c r="B444" s="4">
        <v>2</v>
      </c>
      <c r="C444" s="4" t="str">
        <v>7 - 12</v>
      </c>
      <c r="D444" s="4">
        <v>20555.555555555555</v>
      </c>
    </row>
    <row r="445" spans="1:4" x14ac:dyDescent="0.25">
      <c r="A445" s="4" t="str">
        <v>20 - 29</v>
      </c>
      <c r="B445" s="4">
        <v>1</v>
      </c>
      <c r="C445" s="4" t="str">
        <v>7 - 12</v>
      </c>
      <c r="D445" s="4">
        <v>18571.428571428572</v>
      </c>
    </row>
    <row r="446" spans="1:4" x14ac:dyDescent="0.25">
      <c r="A446" s="4" t="str">
        <v>30 - 39</v>
      </c>
      <c r="B446" s="4">
        <v>1</v>
      </c>
      <c r="C446" s="4" t="str">
        <v>7 - 12</v>
      </c>
      <c r="D446" s="4">
        <v>19000</v>
      </c>
    </row>
    <row r="447" spans="1:4" x14ac:dyDescent="0.25">
      <c r="A447" s="4" t="str">
        <v>20 - 29</v>
      </c>
      <c r="B447" s="4">
        <v>2</v>
      </c>
      <c r="C447" s="4" t="str">
        <v>3 - 6</v>
      </c>
      <c r="D447" s="4">
        <v>25833.333333333332</v>
      </c>
    </row>
    <row r="448" spans="1:4" x14ac:dyDescent="0.25">
      <c r="A448" s="4" t="str">
        <v>30 - 39</v>
      </c>
      <c r="B448" s="4">
        <v>1</v>
      </c>
      <c r="C448" s="4" t="str">
        <v>7 - 12</v>
      </c>
      <c r="D448" s="4">
        <v>16250</v>
      </c>
    </row>
    <row r="449" spans="1:4" x14ac:dyDescent="0.25">
      <c r="A449" s="4" t="str">
        <v>20 - 29</v>
      </c>
      <c r="B449" s="4">
        <v>1</v>
      </c>
      <c r="C449" s="4" t="str">
        <v>0 - 2</v>
      </c>
      <c r="D449" s="4">
        <v>45000</v>
      </c>
    </row>
    <row r="450" spans="1:4" x14ac:dyDescent="0.25">
      <c r="A450" s="4" t="str">
        <v>30 - 39</v>
      </c>
      <c r="B450" s="4">
        <v>1</v>
      </c>
      <c r="C450" s="4" t="str">
        <v>7 - 12</v>
      </c>
      <c r="D450" s="4">
        <v>23125</v>
      </c>
    </row>
    <row r="451" spans="1:4" x14ac:dyDescent="0.25">
      <c r="A451" s="4" t="str">
        <v>20 - 29</v>
      </c>
      <c r="B451" s="4">
        <v>1</v>
      </c>
      <c r="C451" s="4" t="str">
        <v>3 - 6</v>
      </c>
      <c r="D451" s="4">
        <v>20000</v>
      </c>
    </row>
    <row r="452" spans="1:4" x14ac:dyDescent="0.25">
      <c r="A452" s="4" t="str">
        <v>30 - 39</v>
      </c>
      <c r="B452" s="4">
        <v>1</v>
      </c>
      <c r="C452" s="4" t="str">
        <v>7 - 12</v>
      </c>
      <c r="D452" s="4">
        <v>20000</v>
      </c>
    </row>
    <row r="453" spans="1:4" x14ac:dyDescent="0.25">
      <c r="A453" s="4" t="str">
        <v>20 - 29</v>
      </c>
      <c r="B453" s="4">
        <v>1</v>
      </c>
      <c r="C453" s="4" t="str">
        <v>3 - 6</v>
      </c>
      <c r="D453" s="4">
        <v>25000</v>
      </c>
    </row>
    <row r="454" spans="1:4" x14ac:dyDescent="0.25">
      <c r="A454" s="4" t="str">
        <v>20 - 29</v>
      </c>
      <c r="B454" s="4">
        <v>1</v>
      </c>
      <c r="C454" s="4" t="str">
        <v>7 - 12</v>
      </c>
      <c r="D454" s="4">
        <v>25000</v>
      </c>
    </row>
    <row r="455" spans="1:4" x14ac:dyDescent="0.25">
      <c r="A455" s="4" t="str">
        <v>40 - 49</v>
      </c>
      <c r="B455" s="4">
        <v>3</v>
      </c>
      <c r="C455" s="4" t="str">
        <v>13+</v>
      </c>
      <c r="D455" s="4">
        <v>10555.555555555555</v>
      </c>
    </row>
    <row r="456" spans="1:4" x14ac:dyDescent="0.25">
      <c r="A456" s="4" t="str">
        <v>30 - 39</v>
      </c>
      <c r="B456" s="4">
        <v>2</v>
      </c>
      <c r="C456" s="4" t="str">
        <v>3 - 6</v>
      </c>
      <c r="D456" s="4">
        <v>22000</v>
      </c>
    </row>
    <row r="457" spans="1:4" x14ac:dyDescent="0.25">
      <c r="A457" s="4" t="str">
        <v>50+</v>
      </c>
      <c r="B457" s="4">
        <v>3</v>
      </c>
      <c r="C457" s="4" t="str">
        <v>13+</v>
      </c>
      <c r="D457" s="4">
        <v>12187.5</v>
      </c>
    </row>
    <row r="458" spans="1:4" x14ac:dyDescent="0.25">
      <c r="A458" s="4" t="str">
        <v>20 - 29</v>
      </c>
      <c r="B458" s="4">
        <v>2</v>
      </c>
      <c r="C458" s="4" t="str">
        <v>3 - 6</v>
      </c>
      <c r="D458" s="4">
        <v>33333.333333333336</v>
      </c>
    </row>
    <row r="459" spans="1:4" x14ac:dyDescent="0.25">
      <c r="A459" s="4" t="str">
        <v>20 - 29</v>
      </c>
      <c r="B459" s="4">
        <v>1</v>
      </c>
      <c r="C459" s="4" t="str">
        <v>0 - 2</v>
      </c>
      <c r="D459" s="4">
        <v>60000</v>
      </c>
    </row>
    <row r="460" spans="1:4" x14ac:dyDescent="0.25">
      <c r="A460" s="4" t="str">
        <v>30 - 39</v>
      </c>
      <c r="B460" s="4">
        <v>2</v>
      </c>
      <c r="C460" s="4" t="str">
        <v>7 - 12</v>
      </c>
      <c r="D460" s="4">
        <v>19375</v>
      </c>
    </row>
    <row r="461" spans="1:4" x14ac:dyDescent="0.25">
      <c r="A461" s="4" t="str">
        <v>40 - 49</v>
      </c>
      <c r="B461" s="4">
        <v>3</v>
      </c>
      <c r="C461" s="4" t="str">
        <v>7 - 12</v>
      </c>
      <c r="D461" s="4">
        <v>14583.333333333334</v>
      </c>
    </row>
    <row r="462" spans="1:4" x14ac:dyDescent="0.25">
      <c r="A462" s="4" t="str">
        <v>40 - 49</v>
      </c>
      <c r="B462" s="4">
        <v>2</v>
      </c>
      <c r="C462" s="4" t="str">
        <v>13+</v>
      </c>
      <c r="D462" s="4">
        <v>13846.153846153846</v>
      </c>
    </row>
    <row r="463" spans="1:4" x14ac:dyDescent="0.25">
      <c r="A463" s="4" t="str">
        <v>30 - 39</v>
      </c>
      <c r="B463" s="4">
        <v>1</v>
      </c>
      <c r="C463" s="4" t="str">
        <v>3 - 6</v>
      </c>
      <c r="D463" s="4">
        <v>23750</v>
      </c>
    </row>
    <row r="464" spans="1:4" x14ac:dyDescent="0.25">
      <c r="A464" s="4" t="str">
        <v>50+</v>
      </c>
      <c r="B464" s="4">
        <v>3</v>
      </c>
      <c r="C464" s="4" t="str">
        <v>13+</v>
      </c>
      <c r="D464" s="4">
        <v>10000</v>
      </c>
    </row>
    <row r="465" spans="1:4" x14ac:dyDescent="0.25">
      <c r="A465" s="4" t="str">
        <v>40 - 49</v>
      </c>
      <c r="B465" s="4">
        <v>2</v>
      </c>
      <c r="C465" s="4" t="str">
        <v>7 - 12</v>
      </c>
      <c r="D465" s="4">
        <v>15000</v>
      </c>
    </row>
    <row r="466" spans="1:4" x14ac:dyDescent="0.25">
      <c r="A466" s="4" t="str">
        <v>30 - 39</v>
      </c>
      <c r="B466" s="4">
        <v>2</v>
      </c>
      <c r="C466" s="4" t="str">
        <v>7 - 12</v>
      </c>
      <c r="D466" s="4">
        <v>16111.111111111111</v>
      </c>
    </row>
    <row r="467" spans="1:4" x14ac:dyDescent="0.25">
      <c r="A467" s="4" t="str">
        <v>50+</v>
      </c>
      <c r="B467" s="4">
        <v>3</v>
      </c>
      <c r="C467" s="4" t="str">
        <v>13+</v>
      </c>
      <c r="D467" s="4">
        <v>10263.157894736842</v>
      </c>
    </row>
    <row r="468" spans="1:4" x14ac:dyDescent="0.25">
      <c r="A468" s="4" t="str">
        <v>30 - 39</v>
      </c>
      <c r="B468" s="4">
        <v>1</v>
      </c>
      <c r="C468" s="4" t="str">
        <v>0 - 2</v>
      </c>
      <c r="D468" s="4">
        <v>37500</v>
      </c>
    </row>
    <row r="469" spans="1:4" x14ac:dyDescent="0.25">
      <c r="A469" s="4" t="str">
        <v>20 - 29</v>
      </c>
      <c r="B469" s="4">
        <v>2</v>
      </c>
      <c r="C469" s="4" t="str">
        <v>3 - 6</v>
      </c>
      <c r="D469" s="4">
        <v>30000</v>
      </c>
    </row>
    <row r="470" spans="1:4" x14ac:dyDescent="0.25">
      <c r="A470" s="4" t="str">
        <v>30 - 39</v>
      </c>
      <c r="B470" s="4">
        <v>2</v>
      </c>
      <c r="C470" s="4" t="str">
        <v>7 - 12</v>
      </c>
      <c r="D470" s="4">
        <v>17222.222222222223</v>
      </c>
    </row>
    <row r="471" spans="1:4" x14ac:dyDescent="0.25">
      <c r="A471" s="4" t="str">
        <v>30 - 39</v>
      </c>
      <c r="B471" s="4">
        <v>1</v>
      </c>
      <c r="C471" s="4" t="str">
        <v>3 - 6</v>
      </c>
      <c r="D471" s="4">
        <v>23000</v>
      </c>
    </row>
    <row r="472" spans="1:4" x14ac:dyDescent="0.25">
      <c r="A472" s="4" t="str">
        <v>40 - 49</v>
      </c>
      <c r="B472" s="4">
        <v>2</v>
      </c>
      <c r="C472" s="4" t="str">
        <v>7 - 12</v>
      </c>
      <c r="D472" s="4">
        <v>14166.666666666666</v>
      </c>
    </row>
    <row r="473" spans="1:4" x14ac:dyDescent="0.25">
      <c r="A473" s="4" t="str">
        <v>50+</v>
      </c>
      <c r="B473" s="4">
        <v>3</v>
      </c>
      <c r="C473" s="4" t="str">
        <v>13+</v>
      </c>
      <c r="D473" s="4">
        <v>11875</v>
      </c>
    </row>
    <row r="474" spans="1:4" x14ac:dyDescent="0.25">
      <c r="A474" s="4" t="str">
        <v>20 - 29</v>
      </c>
      <c r="B474" s="4">
        <v>1</v>
      </c>
      <c r="C474" s="4" t="str">
        <v>3 - 6</v>
      </c>
      <c r="D474" s="4">
        <v>28750</v>
      </c>
    </row>
    <row r="475" spans="1:4" x14ac:dyDescent="0.25">
      <c r="A475" s="4" t="str">
        <v>40 - 49</v>
      </c>
      <c r="B475" s="4">
        <v>3</v>
      </c>
      <c r="C475" s="4" t="str">
        <v>13+</v>
      </c>
      <c r="D475" s="4">
        <v>12857.142857142857</v>
      </c>
    </row>
    <row r="476" spans="1:4" x14ac:dyDescent="0.25">
      <c r="A476" s="4" t="str">
        <v>50+</v>
      </c>
      <c r="B476" s="4">
        <v>3</v>
      </c>
      <c r="C476" s="4" t="str">
        <v>13+</v>
      </c>
      <c r="D476" s="4">
        <v>10833.333333333334</v>
      </c>
    </row>
    <row r="477" spans="1:4" x14ac:dyDescent="0.25">
      <c r="A477" s="4" t="str">
        <v>30 - 39</v>
      </c>
      <c r="B477" s="4">
        <v>2</v>
      </c>
      <c r="C477" s="4" t="str">
        <v>7 - 12</v>
      </c>
      <c r="D477" s="4">
        <v>20000</v>
      </c>
    </row>
    <row r="478" spans="1:4" x14ac:dyDescent="0.25">
      <c r="A478" s="4" t="str">
        <v>50+</v>
      </c>
      <c r="B478" s="4">
        <v>3</v>
      </c>
      <c r="C478" s="4" t="str">
        <v>13+</v>
      </c>
      <c r="D478" s="4">
        <v>10526.315789473685</v>
      </c>
    </row>
    <row r="479" spans="1:4" x14ac:dyDescent="0.25">
      <c r="A479" s="4" t="str">
        <v>20 - 29</v>
      </c>
      <c r="B479" s="4">
        <v>2</v>
      </c>
      <c r="C479" s="4" t="str">
        <v>0 - 2</v>
      </c>
      <c r="D479" s="4">
        <v>35000</v>
      </c>
    </row>
    <row r="480" spans="1:4" x14ac:dyDescent="0.25">
      <c r="A480" s="4" t="str">
        <v>40 - 49</v>
      </c>
      <c r="B480" s="4">
        <v>2</v>
      </c>
      <c r="C480" s="4" t="str">
        <v>7 - 12</v>
      </c>
      <c r="D480" s="4">
        <v>15454.545454545454</v>
      </c>
    </row>
    <row r="481" spans="1:4" x14ac:dyDescent="0.25">
      <c r="A481" s="4" t="str">
        <v>40 - 49</v>
      </c>
      <c r="B481" s="4">
        <v>3</v>
      </c>
      <c r="C481" s="4" t="str">
        <v>13+</v>
      </c>
      <c r="D481" s="4">
        <v>13214.285714285714</v>
      </c>
    </row>
    <row r="482" spans="1:4" x14ac:dyDescent="0.25">
      <c r="A482" s="4" t="str">
        <v>30 - 39</v>
      </c>
      <c r="B482" s="4">
        <v>2</v>
      </c>
      <c r="C482" s="4" t="str">
        <v>7 - 12</v>
      </c>
      <c r="D482" s="4">
        <v>17500</v>
      </c>
    </row>
    <row r="483" spans="1:4" x14ac:dyDescent="0.25">
      <c r="A483" s="4" t="str">
        <v>40 - 49</v>
      </c>
      <c r="B483" s="4">
        <v>3</v>
      </c>
      <c r="C483" s="4" t="str">
        <v>13+</v>
      </c>
      <c r="D483" s="4">
        <v>12333.333333333334</v>
      </c>
    </row>
    <row r="484" spans="1:4" x14ac:dyDescent="0.25">
      <c r="A484" s="4" t="str">
        <v>40 - 49</v>
      </c>
      <c r="B484" s="4">
        <v>3</v>
      </c>
      <c r="C484" s="4" t="str">
        <v>13+</v>
      </c>
      <c r="D484" s="4">
        <v>12333.333333333334</v>
      </c>
    </row>
    <row r="485" spans="1:4" x14ac:dyDescent="0.25">
      <c r="A485" s="4" t="str">
        <v>40 - 49</v>
      </c>
      <c r="B485" s="4">
        <v>3</v>
      </c>
      <c r="C485" s="4" t="str">
        <v>13+</v>
      </c>
      <c r="D485" s="4">
        <v>12000</v>
      </c>
    </row>
    <row r="486" spans="1:4" x14ac:dyDescent="0.25">
      <c r="A486" s="4" t="str">
        <v>40 - 49</v>
      </c>
      <c r="B486" s="4">
        <v>3</v>
      </c>
      <c r="C486" s="4" t="str">
        <v>13+</v>
      </c>
      <c r="D486" s="4">
        <v>12500</v>
      </c>
    </row>
    <row r="487" spans="1:4" x14ac:dyDescent="0.25">
      <c r="A487" s="4" t="str">
        <v>20 - 29</v>
      </c>
      <c r="B487" s="4">
        <v>1</v>
      </c>
      <c r="C487" s="4" t="str">
        <v>0 - 2</v>
      </c>
      <c r="D487" s="4">
        <v>35000</v>
      </c>
    </row>
    <row r="488" spans="1:4" x14ac:dyDescent="0.25">
      <c r="A488" s="4" t="str">
        <v>20 - 29</v>
      </c>
      <c r="B488" s="4">
        <v>1</v>
      </c>
      <c r="C488" s="4" t="str">
        <v>0 - 2</v>
      </c>
      <c r="D488" s="4">
        <v>60000</v>
      </c>
    </row>
    <row r="489" spans="1:4" x14ac:dyDescent="0.25">
      <c r="A489" s="4" t="str">
        <v>50+</v>
      </c>
      <c r="B489" s="4">
        <v>3</v>
      </c>
      <c r="C489" s="4" t="str">
        <v>13+</v>
      </c>
      <c r="D489" s="4">
        <v>10000</v>
      </c>
    </row>
    <row r="490" spans="1:4" x14ac:dyDescent="0.25">
      <c r="A490" s="4" t="str">
        <v>40 - 49</v>
      </c>
      <c r="B490" s="4">
        <v>3</v>
      </c>
      <c r="C490" s="4" t="str">
        <v>13+</v>
      </c>
      <c r="D490" s="4">
        <v>12142.857142857143</v>
      </c>
    </row>
    <row r="491" spans="1:4" x14ac:dyDescent="0.25">
      <c r="A491" s="4" t="str">
        <v>40 - 49</v>
      </c>
      <c r="B491" s="4">
        <v>2</v>
      </c>
      <c r="C491" s="4" t="str">
        <v>7 - 12</v>
      </c>
      <c r="D491" s="4">
        <v>15000</v>
      </c>
    </row>
    <row r="492" spans="1:4" x14ac:dyDescent="0.25">
      <c r="A492" s="4" t="str">
        <v>20 - 29</v>
      </c>
      <c r="B492" s="4">
        <v>1</v>
      </c>
      <c r="C492" s="4" t="str">
        <v>0 - 2</v>
      </c>
      <c r="D492" s="4">
        <v>55000</v>
      </c>
    </row>
    <row r="493" spans="1:4" x14ac:dyDescent="0.25">
      <c r="A493" s="4" t="str">
        <v>50+</v>
      </c>
      <c r="B493" s="4">
        <v>3</v>
      </c>
      <c r="C493" s="4" t="str">
        <v>13+</v>
      </c>
      <c r="D493" s="4">
        <v>11176.470588235294</v>
      </c>
    </row>
    <row r="494" spans="1:4" x14ac:dyDescent="0.25">
      <c r="A494" s="4" t="str">
        <v>30 - 39</v>
      </c>
      <c r="B494" s="4">
        <v>1</v>
      </c>
      <c r="C494" s="4" t="str">
        <v>3 - 6</v>
      </c>
      <c r="D494" s="4">
        <v>21000</v>
      </c>
    </row>
    <row r="495" spans="1:4" x14ac:dyDescent="0.25">
      <c r="A495" s="4" t="str">
        <v>30 - 39</v>
      </c>
      <c r="B495" s="4">
        <v>2</v>
      </c>
      <c r="C495" s="4" t="str">
        <v>3 - 6</v>
      </c>
      <c r="D495" s="4">
        <v>21666.666666666668</v>
      </c>
    </row>
    <row r="496" spans="1:4" x14ac:dyDescent="0.25">
      <c r="A496" s="4" t="str">
        <v>50+</v>
      </c>
      <c r="B496" s="4">
        <v>3</v>
      </c>
      <c r="C496" s="4" t="str">
        <v>13+</v>
      </c>
      <c r="D496" s="4">
        <v>11562.5</v>
      </c>
    </row>
    <row r="497" spans="1:4" x14ac:dyDescent="0.25">
      <c r="A497" s="4" t="str">
        <v>20 - 29</v>
      </c>
      <c r="B497" s="4">
        <v>2</v>
      </c>
      <c r="C497" s="4" t="str">
        <v>0 - 2</v>
      </c>
      <c r="D497" s="4">
        <v>60000</v>
      </c>
    </row>
    <row r="498" spans="1:4" x14ac:dyDescent="0.25">
      <c r="A498" s="4" t="str">
        <v>50+</v>
      </c>
      <c r="B498" s="4">
        <v>3</v>
      </c>
      <c r="C498" s="4" t="str">
        <v>13+</v>
      </c>
      <c r="D498" s="4">
        <v>11470.588235294117</v>
      </c>
    </row>
    <row r="499" spans="1:4" x14ac:dyDescent="0.25">
      <c r="A499" s="4" t="str">
        <v>20 - 29</v>
      </c>
      <c r="B499" s="4">
        <v>1</v>
      </c>
      <c r="C499" s="4" t="str">
        <v>0 - 2</v>
      </c>
      <c r="D499" s="4">
        <v>60000</v>
      </c>
    </row>
    <row r="500" spans="1:4" x14ac:dyDescent="0.25">
      <c r="A500" s="4" t="str">
        <v>30 - 39</v>
      </c>
      <c r="B500" s="4">
        <v>2</v>
      </c>
      <c r="C500" s="4" t="str">
        <v>7 - 12</v>
      </c>
      <c r="D500" s="4">
        <v>18750</v>
      </c>
    </row>
    <row r="501" spans="1:4" x14ac:dyDescent="0.25">
      <c r="A501" s="4" t="str">
        <v>40 - 49</v>
      </c>
      <c r="B501" s="4">
        <v>3</v>
      </c>
      <c r="C501" s="4" t="str">
        <v>13+</v>
      </c>
      <c r="D501" s="4">
        <v>13846.153846153846</v>
      </c>
    </row>
    <row r="502" spans="1:4" x14ac:dyDescent="0.25">
      <c r="A502" s="4" t="str">
        <v>30 - 39</v>
      </c>
      <c r="B502" s="4">
        <v>2</v>
      </c>
      <c r="C502" s="4" t="str">
        <v>3 - 6</v>
      </c>
      <c r="D502" s="4">
        <v>20833.333333333332</v>
      </c>
    </row>
    <row r="503" spans="1:4" x14ac:dyDescent="0.25">
      <c r="A503" s="4" t="str">
        <v>40 - 49</v>
      </c>
      <c r="B503" s="4">
        <v>3</v>
      </c>
      <c r="C503" s="4" t="str">
        <v>13+</v>
      </c>
      <c r="D503" s="4">
        <v>12333.333333333334</v>
      </c>
    </row>
    <row r="504" spans="1:4" x14ac:dyDescent="0.25">
      <c r="A504" s="4" t="str">
        <v>20 - 29</v>
      </c>
      <c r="B504" s="4">
        <v>1</v>
      </c>
      <c r="C504" s="4" t="str">
        <v>3 - 6</v>
      </c>
      <c r="D504" s="4">
        <v>30000</v>
      </c>
    </row>
    <row r="505" spans="1:4" x14ac:dyDescent="0.25">
      <c r="A505" s="4" t="str">
        <v>20 - 29</v>
      </c>
      <c r="B505" s="4">
        <v>1</v>
      </c>
      <c r="C505" s="4" t="str">
        <v>3 - 6</v>
      </c>
      <c r="D505" s="4">
        <v>26666.666666666668</v>
      </c>
    </row>
    <row r="506" spans="1:4" x14ac:dyDescent="0.25">
      <c r="A506" s="4" t="str">
        <v>20 - 29</v>
      </c>
      <c r="B506" s="4">
        <v>1</v>
      </c>
      <c r="C506" s="4" t="str">
        <v>3 - 6</v>
      </c>
      <c r="D506" s="4">
        <v>28333.333333333332</v>
      </c>
    </row>
    <row r="507" spans="1:4" x14ac:dyDescent="0.25">
      <c r="A507" s="4" t="str">
        <v>40 - 49</v>
      </c>
      <c r="B507" s="4">
        <v>3</v>
      </c>
      <c r="C507" s="4" t="str">
        <v>13+</v>
      </c>
      <c r="D507" s="4">
        <v>11875</v>
      </c>
    </row>
    <row r="508" spans="1:4" x14ac:dyDescent="0.25">
      <c r="A508" s="4" t="str">
        <v>40 - 49</v>
      </c>
      <c r="B508" s="4">
        <v>2</v>
      </c>
      <c r="C508" s="4" t="str">
        <v>7 - 12</v>
      </c>
      <c r="D508" s="4">
        <v>14545.454545454546</v>
      </c>
    </row>
    <row r="509" spans="1:4" x14ac:dyDescent="0.25">
      <c r="A509" s="4" t="str">
        <v>50+</v>
      </c>
      <c r="B509" s="4">
        <v>3</v>
      </c>
      <c r="C509" s="4" t="str">
        <v>13+</v>
      </c>
      <c r="D509" s="4">
        <v>11470.588235294117</v>
      </c>
    </row>
    <row r="510" spans="1:4" x14ac:dyDescent="0.25">
      <c r="A510" s="4" t="str">
        <v>50+</v>
      </c>
      <c r="B510" s="4">
        <v>3</v>
      </c>
      <c r="C510" s="4" t="str">
        <v>13+</v>
      </c>
      <c r="D510" s="4">
        <v>10833.333333333334</v>
      </c>
    </row>
    <row r="511" spans="1:4" x14ac:dyDescent="0.25">
      <c r="A511" s="4" t="str">
        <v>50+</v>
      </c>
      <c r="B511" s="4">
        <v>3</v>
      </c>
      <c r="C511" s="4" t="str">
        <v>13+</v>
      </c>
      <c r="D511" s="4">
        <v>13571.428571428571</v>
      </c>
    </row>
    <row r="512" spans="1:4" x14ac:dyDescent="0.25">
      <c r="A512" s="4" t="str">
        <v>20 - 29</v>
      </c>
      <c r="B512" s="4">
        <v>2</v>
      </c>
      <c r="C512" s="4" t="str">
        <v>3 - 6</v>
      </c>
      <c r="D512" s="4">
        <v>31666.666666666668</v>
      </c>
    </row>
    <row r="513" spans="1:4" x14ac:dyDescent="0.25">
      <c r="A513" s="4" t="str">
        <v>20 - 29</v>
      </c>
      <c r="B513" s="4">
        <v>1</v>
      </c>
      <c r="C513" s="4" t="str">
        <v>0 - 2</v>
      </c>
      <c r="D513" s="4">
        <v>55000</v>
      </c>
    </row>
    <row r="514" spans="1:4" x14ac:dyDescent="0.25">
      <c r="A514" s="4" t="str">
        <v>40 - 49</v>
      </c>
      <c r="B514" s="4">
        <v>3</v>
      </c>
      <c r="C514" s="4" t="str">
        <v>13+</v>
      </c>
      <c r="D514" s="4">
        <v>14230.76923076923</v>
      </c>
    </row>
    <row r="515" spans="1:4" x14ac:dyDescent="0.25">
      <c r="A515" s="4" t="str">
        <v>30 - 39</v>
      </c>
      <c r="B515" s="4">
        <v>2</v>
      </c>
      <c r="C515" s="4" t="str">
        <v>3 - 6</v>
      </c>
      <c r="D515" s="4">
        <v>24000</v>
      </c>
    </row>
    <row r="516" spans="1:4" x14ac:dyDescent="0.25">
      <c r="A516" s="4" t="str">
        <v>50+</v>
      </c>
      <c r="B516" s="4">
        <v>3</v>
      </c>
      <c r="C516" s="4" t="str">
        <v>13+</v>
      </c>
      <c r="D516" s="4">
        <v>12187.5</v>
      </c>
    </row>
    <row r="517" spans="1:4" x14ac:dyDescent="0.25">
      <c r="A517" s="4" t="str">
        <v>40 - 49</v>
      </c>
      <c r="B517" s="4">
        <v>3</v>
      </c>
      <c r="C517" s="4" t="str">
        <v>13+</v>
      </c>
      <c r="D517" s="4">
        <v>12500</v>
      </c>
    </row>
    <row r="518" spans="1:4" x14ac:dyDescent="0.25">
      <c r="A518" s="4" t="str">
        <v>20 - 29</v>
      </c>
      <c r="B518" s="4">
        <v>2</v>
      </c>
      <c r="C518" s="4" t="str">
        <v>0 - 2</v>
      </c>
      <c r="D518" s="4">
        <v>37500</v>
      </c>
    </row>
    <row r="519" spans="1:4" x14ac:dyDescent="0.25">
      <c r="A519" s="4" t="str">
        <v>50+</v>
      </c>
      <c r="B519" s="4">
        <v>3</v>
      </c>
      <c r="C519" s="4" t="str">
        <v>13+</v>
      </c>
      <c r="D519" s="4">
        <v>11764.705882352941</v>
      </c>
    </row>
    <row r="520" spans="1:4" x14ac:dyDescent="0.25">
      <c r="A520" s="4" t="str">
        <v>40 - 49</v>
      </c>
      <c r="B520" s="4">
        <v>2</v>
      </c>
      <c r="C520" s="4" t="str">
        <v>7 - 12</v>
      </c>
      <c r="D520" s="4">
        <v>13333.333333333334</v>
      </c>
    </row>
    <row r="521" spans="1:4" x14ac:dyDescent="0.25">
      <c r="A521" s="4" t="str">
        <v>40 - 49</v>
      </c>
      <c r="B521" s="4">
        <v>3</v>
      </c>
      <c r="C521" s="4" t="str">
        <v>7 - 12</v>
      </c>
      <c r="D521" s="4">
        <v>14583.333333333334</v>
      </c>
    </row>
    <row r="522" spans="1:4" x14ac:dyDescent="0.25">
      <c r="A522" s="4" t="str">
        <v>40 - 49</v>
      </c>
      <c r="B522" s="4">
        <v>3</v>
      </c>
      <c r="C522" s="4" t="str">
        <v>13+</v>
      </c>
      <c r="D522" s="4">
        <v>12000</v>
      </c>
    </row>
    <row r="523" spans="1:4" x14ac:dyDescent="0.25">
      <c r="A523" s="4" t="str">
        <v>30 - 39</v>
      </c>
      <c r="B523" s="4">
        <v>1</v>
      </c>
      <c r="C523" s="4" t="str">
        <v>3 - 6</v>
      </c>
      <c r="D523" s="4">
        <v>24000</v>
      </c>
    </row>
    <row r="524" spans="1:4" x14ac:dyDescent="0.25">
      <c r="A524" s="4" t="str">
        <v>40 - 49</v>
      </c>
      <c r="B524" s="4">
        <v>3</v>
      </c>
      <c r="C524" s="4" t="str">
        <v>13+</v>
      </c>
      <c r="D524" s="4">
        <v>13214.285714285714</v>
      </c>
    </row>
    <row r="525" spans="1:4" x14ac:dyDescent="0.25">
      <c r="A525" s="4" t="str">
        <v>50+</v>
      </c>
      <c r="B525" s="4">
        <v>3</v>
      </c>
      <c r="C525" s="4" t="str">
        <v>13+</v>
      </c>
      <c r="D525" s="4">
        <v>10833.333333333334</v>
      </c>
    </row>
    <row r="526" spans="1:4" x14ac:dyDescent="0.25">
      <c r="A526" s="4" t="str">
        <v>40 - 49</v>
      </c>
      <c r="B526" s="4">
        <v>3</v>
      </c>
      <c r="C526" s="4" t="str">
        <v>13+</v>
      </c>
      <c r="D526" s="4">
        <v>12142.857142857143</v>
      </c>
    </row>
    <row r="527" spans="1:4" x14ac:dyDescent="0.25">
      <c r="A527" s="4" t="str">
        <v>20 - 29</v>
      </c>
      <c r="B527" s="4">
        <v>1</v>
      </c>
      <c r="C527" s="4" t="str">
        <v>0 - 2</v>
      </c>
      <c r="D527" s="4">
        <v>55000</v>
      </c>
    </row>
    <row r="528" spans="1:4" x14ac:dyDescent="0.25">
      <c r="A528" s="4" t="str">
        <v>30 - 39</v>
      </c>
      <c r="B528" s="4">
        <v>2</v>
      </c>
      <c r="C528" s="4" t="str">
        <v>3 - 6</v>
      </c>
      <c r="D528" s="4">
        <v>21666.666666666668</v>
      </c>
    </row>
    <row r="529" spans="1:4" x14ac:dyDescent="0.25">
      <c r="A529" s="4" t="str">
        <v>40 - 49</v>
      </c>
      <c r="B529" s="4">
        <v>3</v>
      </c>
      <c r="C529" s="4" t="str">
        <v>13+</v>
      </c>
      <c r="D529" s="4">
        <v>12857.142857142857</v>
      </c>
    </row>
    <row r="530" spans="1:4" x14ac:dyDescent="0.25">
      <c r="A530" s="4" t="str">
        <v>30 - 39</v>
      </c>
      <c r="B530" s="4">
        <v>2</v>
      </c>
      <c r="C530" s="4" t="str">
        <v>7 - 12</v>
      </c>
      <c r="D530" s="4">
        <v>16111.111111111111</v>
      </c>
    </row>
    <row r="531" spans="1:4" x14ac:dyDescent="0.25">
      <c r="A531" s="4" t="str">
        <v>40 - 49</v>
      </c>
      <c r="B531" s="4">
        <v>2</v>
      </c>
      <c r="C531" s="4" t="str">
        <v>7 - 12</v>
      </c>
      <c r="D531" s="4">
        <v>14166.666666666666</v>
      </c>
    </row>
    <row r="532" spans="1:4" x14ac:dyDescent="0.25">
      <c r="A532" s="4" t="str">
        <v>30 - 39</v>
      </c>
      <c r="B532" s="4">
        <v>2</v>
      </c>
      <c r="C532" s="4" t="str">
        <v>7 - 12</v>
      </c>
      <c r="D532" s="4">
        <v>15500</v>
      </c>
    </row>
    <row r="533" spans="1:4" x14ac:dyDescent="0.25">
      <c r="A533" s="4" t="str">
        <v>30 - 39</v>
      </c>
      <c r="B533" s="4">
        <v>2</v>
      </c>
      <c r="C533" s="4" t="str">
        <v>3 - 6</v>
      </c>
      <c r="D533" s="4">
        <v>20833.333333333332</v>
      </c>
    </row>
    <row r="534" spans="1:4" x14ac:dyDescent="0.25">
      <c r="A534" s="4" t="str">
        <v>40 - 49</v>
      </c>
      <c r="B534" s="4">
        <v>3</v>
      </c>
      <c r="C534" s="4" t="str">
        <v>13+</v>
      </c>
      <c r="D534" s="4">
        <v>12857.142857142857</v>
      </c>
    </row>
    <row r="535" spans="1:4" x14ac:dyDescent="0.25">
      <c r="A535" s="4" t="str">
        <v>30 - 39</v>
      </c>
      <c r="B535" s="4">
        <v>1</v>
      </c>
      <c r="C535" s="4" t="str">
        <v>3 - 6</v>
      </c>
      <c r="D535" s="4">
        <v>23750</v>
      </c>
    </row>
    <row r="536" spans="1:4" x14ac:dyDescent="0.25">
      <c r="A536" s="4" t="str">
        <v>40 - 49</v>
      </c>
      <c r="B536" s="4">
        <v>2</v>
      </c>
      <c r="C536" s="4" t="str">
        <v>7 - 12</v>
      </c>
      <c r="D536" s="4">
        <v>15454.545454545454</v>
      </c>
    </row>
    <row r="537" spans="1:4" x14ac:dyDescent="0.25">
      <c r="A537" s="4" t="str">
        <v>40 - 49</v>
      </c>
      <c r="B537" s="4">
        <v>3</v>
      </c>
      <c r="C537" s="4" t="str">
        <v>13+</v>
      </c>
      <c r="D537" s="4">
        <v>12500</v>
      </c>
    </row>
    <row r="538" spans="1:4" x14ac:dyDescent="0.25">
      <c r="A538" s="4" t="str">
        <v>20 - 29</v>
      </c>
      <c r="B538" s="4">
        <v>1</v>
      </c>
      <c r="C538" s="4" t="str">
        <v>3 - 6</v>
      </c>
      <c r="D538" s="4">
        <v>26666.666666666668</v>
      </c>
    </row>
    <row r="539" spans="1:4" x14ac:dyDescent="0.25">
      <c r="A539" s="4" t="str">
        <v>50+</v>
      </c>
      <c r="B539" s="4">
        <v>3</v>
      </c>
      <c r="C539" s="4" t="str">
        <v>13+</v>
      </c>
      <c r="D539" s="4">
        <v>10833.333333333334</v>
      </c>
    </row>
    <row r="540" spans="1:4" x14ac:dyDescent="0.25">
      <c r="A540" s="4" t="str">
        <v>30 - 39</v>
      </c>
      <c r="B540" s="4">
        <v>2</v>
      </c>
      <c r="C540" s="4" t="str">
        <v>7 - 12</v>
      </c>
      <c r="D540" s="4">
        <v>15500</v>
      </c>
    </row>
    <row r="541" spans="1:4" x14ac:dyDescent="0.25">
      <c r="A541" s="4" t="str">
        <v>30 - 39</v>
      </c>
      <c r="B541" s="4">
        <v>2</v>
      </c>
      <c r="C541" s="4" t="str">
        <v>3 - 6</v>
      </c>
      <c r="D541" s="4">
        <v>20833.333333333332</v>
      </c>
    </row>
    <row r="542" spans="1:4" x14ac:dyDescent="0.25">
      <c r="A542" s="4" t="str">
        <v>20 - 29</v>
      </c>
      <c r="B542" s="4">
        <v>2</v>
      </c>
      <c r="C542" s="4" t="str">
        <v>3 - 6</v>
      </c>
      <c r="D542" s="4">
        <v>27500</v>
      </c>
    </row>
    <row r="543" spans="1:4" x14ac:dyDescent="0.25">
      <c r="A543" s="4" t="str">
        <v>30 - 39</v>
      </c>
      <c r="B543" s="4">
        <v>2</v>
      </c>
      <c r="C543" s="4" t="str">
        <v>3 - 6</v>
      </c>
      <c r="D543" s="4">
        <v>21666.666666666668</v>
      </c>
    </row>
    <row r="544" spans="1:4" x14ac:dyDescent="0.25">
      <c r="A544" s="4" t="str">
        <v>50+</v>
      </c>
      <c r="B544" s="4">
        <v>3</v>
      </c>
      <c r="C544" s="4" t="str">
        <v>13+</v>
      </c>
      <c r="D544" s="4">
        <v>11875</v>
      </c>
    </row>
    <row r="545" spans="1:4" x14ac:dyDescent="0.25">
      <c r="A545" s="4" t="str">
        <v>30 - 39</v>
      </c>
      <c r="B545" s="4">
        <v>2</v>
      </c>
      <c r="C545" s="4" t="str">
        <v>7 - 12</v>
      </c>
      <c r="D545" s="4">
        <v>16666.666666666668</v>
      </c>
    </row>
    <row r="546" spans="1:4" x14ac:dyDescent="0.25">
      <c r="A546" s="4" t="str">
        <v>30 - 39</v>
      </c>
      <c r="B546" s="4">
        <v>2</v>
      </c>
      <c r="C546" s="4" t="str">
        <v>7 - 12</v>
      </c>
      <c r="D546" s="4">
        <v>20000</v>
      </c>
    </row>
    <row r="547" spans="1:4" x14ac:dyDescent="0.25">
      <c r="A547" s="4" t="str">
        <v>50+</v>
      </c>
      <c r="B547" s="4">
        <v>3</v>
      </c>
      <c r="C547" s="4" t="str">
        <v>13+</v>
      </c>
      <c r="D547" s="4">
        <v>11470.588235294117</v>
      </c>
    </row>
    <row r="548" spans="1:4" x14ac:dyDescent="0.25">
      <c r="A548" s="4" t="str">
        <v>20 - 29</v>
      </c>
      <c r="B548" s="4">
        <v>1</v>
      </c>
      <c r="C548" s="4" t="str">
        <v>0 - 2</v>
      </c>
      <c r="D548" s="4">
        <v>55000</v>
      </c>
    </row>
    <row r="549" spans="1:4" x14ac:dyDescent="0.25">
      <c r="A549" s="4" t="str">
        <v>50+</v>
      </c>
      <c r="B549" s="4">
        <v>3</v>
      </c>
      <c r="C549" s="4" t="str">
        <v>13+</v>
      </c>
      <c r="D549" s="4">
        <v>11875</v>
      </c>
    </row>
    <row r="550" spans="1:4" x14ac:dyDescent="0.25">
      <c r="A550" s="4" t="str">
        <v>30 - 39</v>
      </c>
      <c r="B550" s="4">
        <v>2</v>
      </c>
      <c r="C550" s="4" t="str">
        <v>3 - 6</v>
      </c>
      <c r="D550" s="4">
        <v>21666.666666666668</v>
      </c>
    </row>
    <row r="551" spans="1:4" x14ac:dyDescent="0.25">
      <c r="A551" s="4" t="str">
        <v>30 - 39</v>
      </c>
      <c r="B551" s="4">
        <v>2</v>
      </c>
      <c r="C551" s="4" t="str">
        <v>3 - 6</v>
      </c>
      <c r="D551" s="4">
        <v>21666.666666666668</v>
      </c>
    </row>
    <row r="552" spans="1:4" x14ac:dyDescent="0.25">
      <c r="A552" s="4" t="str">
        <v>30 - 39</v>
      </c>
      <c r="B552" s="4">
        <v>2</v>
      </c>
      <c r="C552" s="4" t="str">
        <v>7 - 12</v>
      </c>
      <c r="D552" s="4">
        <v>20000</v>
      </c>
    </row>
    <row r="553" spans="1:4" x14ac:dyDescent="0.25">
      <c r="A553" s="4" t="str">
        <v>20 - 29</v>
      </c>
      <c r="B553" s="4">
        <v>1</v>
      </c>
      <c r="C553" s="4" t="str">
        <v>0 - 2</v>
      </c>
      <c r="D553" s="4">
        <v>35000</v>
      </c>
    </row>
    <row r="554" spans="1:4" x14ac:dyDescent="0.25">
      <c r="A554" s="4" t="str">
        <v>40 - 49</v>
      </c>
      <c r="B554" s="4">
        <v>2</v>
      </c>
      <c r="C554" s="4" t="str">
        <v>7 - 12</v>
      </c>
      <c r="D554" s="4">
        <v>15454.545454545454</v>
      </c>
    </row>
    <row r="555" spans="1:4" x14ac:dyDescent="0.25">
      <c r="A555" s="4" t="str">
        <v>40 - 49</v>
      </c>
      <c r="B555" s="4">
        <v>3</v>
      </c>
      <c r="C555" s="4" t="str">
        <v>13+</v>
      </c>
      <c r="D555" s="4">
        <v>12857.142857142857</v>
      </c>
    </row>
    <row r="556" spans="1:4" x14ac:dyDescent="0.25">
      <c r="A556" s="4" t="str">
        <v>20 - 29</v>
      </c>
      <c r="B556" s="4">
        <v>2</v>
      </c>
      <c r="C556" s="4" t="str">
        <v>0 - 2</v>
      </c>
      <c r="D556" s="4">
        <v>35000</v>
      </c>
    </row>
    <row r="557" spans="1:4" x14ac:dyDescent="0.25">
      <c r="A557" s="4" t="str">
        <v>20 - 29</v>
      </c>
      <c r="B557" s="4">
        <v>1</v>
      </c>
      <c r="C557" s="4" t="str">
        <v>0 - 2</v>
      </c>
      <c r="D557" s="4">
        <v>55000</v>
      </c>
    </row>
    <row r="558" spans="1:4" x14ac:dyDescent="0.25">
      <c r="A558" s="4" t="str">
        <v>40 - 49</v>
      </c>
      <c r="B558" s="4">
        <v>3</v>
      </c>
      <c r="C558" s="4" t="str">
        <v>13+</v>
      </c>
      <c r="D558" s="4">
        <v>13846.153846153846</v>
      </c>
    </row>
    <row r="559" spans="1:4" x14ac:dyDescent="0.25">
      <c r="A559" s="4" t="str">
        <v>20 - 29</v>
      </c>
      <c r="B559" s="4">
        <v>1</v>
      </c>
      <c r="C559" s="4" t="str">
        <v>0 - 2</v>
      </c>
      <c r="D559" s="4">
        <v>35000</v>
      </c>
    </row>
    <row r="560" spans="1:4" x14ac:dyDescent="0.25">
      <c r="A560" s="4" t="str">
        <v>40 - 49</v>
      </c>
      <c r="B560" s="4">
        <v>2</v>
      </c>
      <c r="C560" s="4" t="str">
        <v>7 - 12</v>
      </c>
      <c r="D560" s="4">
        <v>13750</v>
      </c>
    </row>
    <row r="561" spans="1:4" x14ac:dyDescent="0.25">
      <c r="A561" s="4" t="str">
        <v>40 - 49</v>
      </c>
      <c r="B561" s="4">
        <v>3</v>
      </c>
      <c r="C561" s="4" t="str">
        <v>13+</v>
      </c>
      <c r="D561" s="4">
        <v>14230.76923076923</v>
      </c>
    </row>
    <row r="562" spans="1:4" x14ac:dyDescent="0.25">
      <c r="A562" s="4" t="str">
        <v>30 - 39</v>
      </c>
      <c r="B562" s="4">
        <v>2</v>
      </c>
      <c r="C562" s="4" t="str">
        <v>7 - 12</v>
      </c>
      <c r="D562" s="4">
        <v>20000</v>
      </c>
    </row>
    <row r="563" spans="1:4" x14ac:dyDescent="0.25">
      <c r="A563" s="4" t="str">
        <v>20 - 29</v>
      </c>
      <c r="B563" s="4">
        <v>1</v>
      </c>
      <c r="C563" s="4" t="str">
        <v>3 - 6</v>
      </c>
      <c r="D563" s="4">
        <v>26666.666666666668</v>
      </c>
    </row>
    <row r="564" spans="1:4" x14ac:dyDescent="0.25">
      <c r="A564" s="4" t="str">
        <v>20 - 29</v>
      </c>
      <c r="B564" s="4">
        <v>2</v>
      </c>
      <c r="C564" s="4" t="str">
        <v>3 - 6</v>
      </c>
      <c r="D564" s="4">
        <v>30000</v>
      </c>
    </row>
    <row r="565" spans="1:4" x14ac:dyDescent="0.25">
      <c r="A565" s="4" t="str">
        <v>40 - 49</v>
      </c>
      <c r="B565" s="4">
        <v>3</v>
      </c>
      <c r="C565" s="4" t="str">
        <v>7 - 12</v>
      </c>
      <c r="D565" s="4">
        <v>14166.666666666666</v>
      </c>
    </row>
    <row r="566" spans="1:4" x14ac:dyDescent="0.25">
      <c r="A566" s="4" t="str">
        <v>40 - 49</v>
      </c>
      <c r="B566" s="4">
        <v>3</v>
      </c>
      <c r="C566" s="4" t="str">
        <v>7 - 12</v>
      </c>
      <c r="D566" s="4">
        <v>14166.666666666666</v>
      </c>
    </row>
    <row r="567" spans="1:4" x14ac:dyDescent="0.25">
      <c r="A567" s="4" t="str">
        <v>30 - 39</v>
      </c>
      <c r="B567" s="4">
        <v>2</v>
      </c>
      <c r="C567" s="4" t="str">
        <v>7 - 12</v>
      </c>
      <c r="D567" s="4">
        <v>15500</v>
      </c>
    </row>
    <row r="568" spans="1:4" x14ac:dyDescent="0.25">
      <c r="A568" s="4" t="str">
        <v>50+</v>
      </c>
      <c r="B568" s="4">
        <v>3</v>
      </c>
      <c r="C568" s="4" t="str">
        <v>13+</v>
      </c>
      <c r="D568" s="4">
        <v>10833.333333333334</v>
      </c>
    </row>
    <row r="569" spans="1:4" x14ac:dyDescent="0.25">
      <c r="A569" s="4" t="str">
        <v>20 - 29</v>
      </c>
      <c r="B569" s="4">
        <v>1</v>
      </c>
      <c r="C569" s="4" t="str">
        <v>0 - 2</v>
      </c>
      <c r="D569" s="4">
        <v>35000</v>
      </c>
    </row>
    <row r="570" spans="1:4" x14ac:dyDescent="0.25">
      <c r="A570" s="4" t="str">
        <v>30 - 39</v>
      </c>
      <c r="B570" s="4">
        <v>2</v>
      </c>
      <c r="C570" s="4" t="str">
        <v>7 - 12</v>
      </c>
      <c r="D570" s="4">
        <v>20000</v>
      </c>
    </row>
    <row r="571" spans="1:4" x14ac:dyDescent="0.25">
      <c r="A571" s="4" t="str">
        <v>50+</v>
      </c>
      <c r="B571" s="4">
        <v>3</v>
      </c>
      <c r="C571" s="4" t="str">
        <v>13+</v>
      </c>
      <c r="D571" s="4">
        <v>11875</v>
      </c>
    </row>
    <row r="572" spans="1:4" x14ac:dyDescent="0.25">
      <c r="A572" s="4" t="str">
        <v>30 - 39</v>
      </c>
      <c r="B572" s="4">
        <v>2</v>
      </c>
      <c r="C572" s="4" t="str">
        <v>3 - 6</v>
      </c>
      <c r="D572" s="4">
        <v>21666.666666666668</v>
      </c>
    </row>
    <row r="573" spans="1:4" x14ac:dyDescent="0.25">
      <c r="A573" s="4" t="str">
        <v>40 - 49</v>
      </c>
      <c r="B573" s="4">
        <v>3</v>
      </c>
      <c r="C573" s="4" t="str">
        <v>7 - 12</v>
      </c>
      <c r="D573" s="4">
        <v>13750</v>
      </c>
    </row>
    <row r="574" spans="1:4" x14ac:dyDescent="0.25">
      <c r="A574" s="4" t="str">
        <v>20 - 29</v>
      </c>
      <c r="B574" s="4">
        <v>1</v>
      </c>
      <c r="C574" s="4" t="str">
        <v>0 - 2</v>
      </c>
      <c r="D574" s="4">
        <v>55000</v>
      </c>
    </row>
    <row r="575" spans="1:4" x14ac:dyDescent="0.25">
      <c r="A575" s="4" t="str">
        <v>40 - 49</v>
      </c>
      <c r="B575" s="4">
        <v>3</v>
      </c>
      <c r="C575" s="4" t="str">
        <v>7 - 12</v>
      </c>
      <c r="D575" s="4">
        <v>13750</v>
      </c>
    </row>
    <row r="576" spans="1:4" x14ac:dyDescent="0.25">
      <c r="A576" s="4" t="str">
        <v>50+</v>
      </c>
      <c r="B576" s="4">
        <v>3</v>
      </c>
      <c r="C576" s="4" t="str">
        <v>13+</v>
      </c>
      <c r="D576" s="4">
        <v>11470.588235294117</v>
      </c>
    </row>
    <row r="577" spans="1:4" x14ac:dyDescent="0.25">
      <c r="A577" s="4" t="str">
        <v>20 - 29</v>
      </c>
      <c r="B577" s="4">
        <v>1</v>
      </c>
      <c r="C577" s="4" t="str">
        <v>3 - 6</v>
      </c>
      <c r="D577" s="4">
        <v>28333.333333333332</v>
      </c>
    </row>
    <row r="578" spans="1:4" x14ac:dyDescent="0.25">
      <c r="A578" s="4" t="str">
        <v>50+</v>
      </c>
      <c r="B578" s="4">
        <v>3</v>
      </c>
      <c r="C578" s="4" t="str">
        <v>13+</v>
      </c>
      <c r="D578" s="4">
        <v>11111.111111111111</v>
      </c>
    </row>
    <row r="579" spans="1:4" x14ac:dyDescent="0.25">
      <c r="A579" s="4" t="str">
        <v>30 - 39</v>
      </c>
      <c r="B579" s="4">
        <v>2</v>
      </c>
      <c r="C579" s="4" t="str">
        <v>7 - 12</v>
      </c>
      <c r="D579" s="4">
        <v>17500</v>
      </c>
    </row>
    <row r="580" spans="1:4" x14ac:dyDescent="0.25">
      <c r="A580" s="4" t="str">
        <v>20 - 29</v>
      </c>
      <c r="B580" s="4">
        <v>1</v>
      </c>
      <c r="C580" s="4" t="str">
        <v>0 - 2</v>
      </c>
      <c r="D580" s="4">
        <v>32500</v>
      </c>
    </row>
    <row r="581" spans="1:4" x14ac:dyDescent="0.25">
      <c r="A581" s="4" t="str">
        <v>40 - 49</v>
      </c>
      <c r="B581" s="4">
        <v>3</v>
      </c>
      <c r="C581" s="4" t="str">
        <v>13+</v>
      </c>
      <c r="D581" s="4">
        <v>11875</v>
      </c>
    </row>
    <row r="582" spans="1:4" x14ac:dyDescent="0.25">
      <c r="A582" s="4" t="str">
        <v>30 - 39</v>
      </c>
      <c r="B582" s="4">
        <v>2</v>
      </c>
      <c r="C582" s="4" t="str">
        <v>3 - 6</v>
      </c>
      <c r="D582" s="4">
        <v>20000</v>
      </c>
    </row>
    <row r="583" spans="1:4" x14ac:dyDescent="0.25">
      <c r="A583" s="4" t="str">
        <v>50+</v>
      </c>
      <c r="B583" s="4">
        <v>3</v>
      </c>
      <c r="C583" s="4" t="str">
        <v>13+</v>
      </c>
      <c r="D583" s="4">
        <v>11111.111111111111</v>
      </c>
    </row>
    <row r="584" spans="1:4" x14ac:dyDescent="0.25">
      <c r="A584" s="4" t="str">
        <v>50+</v>
      </c>
      <c r="B584" s="4">
        <v>3</v>
      </c>
      <c r="C584" s="4" t="str">
        <v>13+</v>
      </c>
      <c r="D584" s="4">
        <v>11875</v>
      </c>
    </row>
    <row r="585" spans="1:4" x14ac:dyDescent="0.25">
      <c r="A585" s="4" t="str">
        <v>20 - 29</v>
      </c>
      <c r="B585" s="4">
        <v>2</v>
      </c>
      <c r="C585" s="4" t="str">
        <v>0 - 2</v>
      </c>
      <c r="D585" s="4">
        <v>32500</v>
      </c>
    </row>
    <row r="586" spans="1:4" x14ac:dyDescent="0.25">
      <c r="A586" s="4" t="str">
        <v>30 - 39</v>
      </c>
      <c r="B586" s="4">
        <v>2</v>
      </c>
      <c r="C586" s="4" t="str">
        <v>7 - 12</v>
      </c>
      <c r="D586" s="4">
        <v>18571.428571428572</v>
      </c>
    </row>
    <row r="587" spans="1:4" x14ac:dyDescent="0.25">
      <c r="A587" s="4" t="str">
        <v>30 - 39</v>
      </c>
      <c r="B587" s="4">
        <v>2</v>
      </c>
      <c r="C587" s="4" t="str">
        <v>3 - 6</v>
      </c>
      <c r="D587" s="4">
        <v>24000</v>
      </c>
    </row>
    <row r="588" spans="1:4" x14ac:dyDescent="0.25">
      <c r="A588" s="4" t="str">
        <v>20 - 29</v>
      </c>
      <c r="B588" s="4">
        <v>1</v>
      </c>
      <c r="C588" s="4" t="str">
        <v>0 - 2</v>
      </c>
      <c r="D588" s="4">
        <v>55000</v>
      </c>
    </row>
    <row r="589" spans="1:4" x14ac:dyDescent="0.25">
      <c r="A589" s="4" t="str">
        <v>40 - 49</v>
      </c>
      <c r="B589" s="4">
        <v>3</v>
      </c>
      <c r="C589" s="4" t="str">
        <v>7 - 12</v>
      </c>
      <c r="D589" s="4">
        <v>13333.333333333334</v>
      </c>
    </row>
    <row r="590" spans="1:4" x14ac:dyDescent="0.25">
      <c r="A590" s="4" t="str">
        <v>30 - 39</v>
      </c>
      <c r="B590" s="4">
        <v>2</v>
      </c>
      <c r="C590" s="4" t="str">
        <v>7 - 12</v>
      </c>
      <c r="D590" s="4">
        <v>17500</v>
      </c>
    </row>
    <row r="591" spans="1:4" x14ac:dyDescent="0.25">
      <c r="A591" s="4" t="str">
        <v>30 - 39</v>
      </c>
      <c r="B591" s="4">
        <v>2</v>
      </c>
      <c r="C591" s="4" t="str">
        <v>7 - 12</v>
      </c>
      <c r="D591" s="4">
        <v>19285.714285714286</v>
      </c>
    </row>
    <row r="592" spans="1:4" x14ac:dyDescent="0.25">
      <c r="A592" s="4" t="str">
        <v>20 - 29</v>
      </c>
      <c r="B592" s="4">
        <v>1</v>
      </c>
      <c r="C592" s="4" t="str">
        <v>0 - 2</v>
      </c>
      <c r="D592" s="4">
        <v>55000</v>
      </c>
    </row>
    <row r="593" spans="1:4" x14ac:dyDescent="0.25">
      <c r="A593" s="4" t="str">
        <v>30 - 39</v>
      </c>
      <c r="B593" s="4">
        <v>1</v>
      </c>
      <c r="C593" s="4" t="str">
        <v>3 - 6</v>
      </c>
      <c r="D593" s="4">
        <v>19000</v>
      </c>
    </row>
    <row r="594" spans="1:4" x14ac:dyDescent="0.25">
      <c r="A594" s="4" t="str">
        <v>40 - 49</v>
      </c>
      <c r="B594" s="4">
        <v>2</v>
      </c>
      <c r="C594" s="4" t="str">
        <v>7 - 12</v>
      </c>
      <c r="D594" s="4">
        <v>14166.666666666666</v>
      </c>
    </row>
    <row r="595" spans="1:4" x14ac:dyDescent="0.25">
      <c r="A595" s="4" t="str">
        <v>20 - 29</v>
      </c>
      <c r="B595" s="4">
        <v>1</v>
      </c>
      <c r="C595" s="4" t="str">
        <v>0 - 2</v>
      </c>
      <c r="D595" s="4">
        <v>37500</v>
      </c>
    </row>
    <row r="596" spans="1:4" x14ac:dyDescent="0.25">
      <c r="A596" s="4" t="str">
        <v>50+</v>
      </c>
      <c r="B596" s="4">
        <v>3</v>
      </c>
      <c r="C596" s="4" t="str">
        <v>13+</v>
      </c>
      <c r="D596" s="4">
        <v>11666.666666666666</v>
      </c>
    </row>
    <row r="597" spans="1:4" x14ac:dyDescent="0.25">
      <c r="A597" s="4" t="str">
        <v>30 - 39</v>
      </c>
      <c r="B597" s="4">
        <v>2</v>
      </c>
      <c r="C597" s="4" t="str">
        <v>7 - 12</v>
      </c>
      <c r="D597" s="4">
        <v>19285.714285714286</v>
      </c>
    </row>
    <row r="598" spans="1:4" x14ac:dyDescent="0.25">
      <c r="A598" s="4" t="str">
        <v>40 - 49</v>
      </c>
      <c r="B598" s="4">
        <v>3</v>
      </c>
      <c r="C598" s="4" t="str">
        <v>13+</v>
      </c>
      <c r="D598" s="4">
        <v>11875</v>
      </c>
    </row>
    <row r="599" spans="1:4" x14ac:dyDescent="0.25">
      <c r="A599" s="4" t="str">
        <v>40 - 49</v>
      </c>
      <c r="B599" s="4">
        <v>3</v>
      </c>
      <c r="C599" s="4" t="str">
        <v>7 - 12</v>
      </c>
      <c r="D599" s="4">
        <v>15000</v>
      </c>
    </row>
    <row r="600" spans="1:4" x14ac:dyDescent="0.25">
      <c r="A600" s="4" t="str">
        <v>30 - 39</v>
      </c>
      <c r="B600" s="4">
        <v>1</v>
      </c>
      <c r="C600" s="4" t="str">
        <v>3 - 6</v>
      </c>
      <c r="D600" s="4">
        <v>20000</v>
      </c>
    </row>
    <row r="601" spans="1:4" x14ac:dyDescent="0.25">
      <c r="A601" s="4" t="str">
        <v>40 - 49</v>
      </c>
      <c r="B601" s="4">
        <v>3</v>
      </c>
      <c r="C601" s="4" t="str">
        <v>7 - 12</v>
      </c>
      <c r="D601" s="4">
        <v>13333.333333333334</v>
      </c>
    </row>
    <row r="602" spans="1:4" x14ac:dyDescent="0.25">
      <c r="A602" s="4" t="str">
        <v>20 - 29</v>
      </c>
      <c r="B602" s="4">
        <v>1</v>
      </c>
      <c r="C602" s="4" t="str">
        <v>0 - 2</v>
      </c>
      <c r="D602" s="4">
        <v>55000</v>
      </c>
    </row>
    <row r="603" spans="1:4" x14ac:dyDescent="0.25">
      <c r="A603" s="4" t="str">
        <v>30 - 39</v>
      </c>
      <c r="B603" s="4">
        <v>1</v>
      </c>
      <c r="C603" s="4" t="str">
        <v>7 - 12</v>
      </c>
      <c r="D603" s="4">
        <v>17142.857142857141</v>
      </c>
    </row>
    <row r="604" spans="1:4" x14ac:dyDescent="0.25">
      <c r="A604" s="4" t="str">
        <v>20 - 29</v>
      </c>
      <c r="B604" s="4">
        <v>2</v>
      </c>
      <c r="C604" s="4" t="str">
        <v>3 - 6</v>
      </c>
      <c r="D604" s="4">
        <v>30000</v>
      </c>
    </row>
    <row r="605" spans="1:4" x14ac:dyDescent="0.25">
      <c r="A605" s="4" t="str">
        <v>40 - 49</v>
      </c>
      <c r="B605" s="4">
        <v>3</v>
      </c>
      <c r="C605" s="4" t="str">
        <v>13+</v>
      </c>
      <c r="D605" s="4">
        <v>12857.142857142857</v>
      </c>
    </row>
    <row r="606" spans="1:4" x14ac:dyDescent="0.25">
      <c r="A606" s="4" t="str">
        <v>30 - 39</v>
      </c>
      <c r="B606" s="4">
        <v>1</v>
      </c>
      <c r="C606" s="4" t="str">
        <v>7 - 12</v>
      </c>
      <c r="D606" s="4">
        <v>18571.428571428572</v>
      </c>
    </row>
    <row r="607" spans="1:4" x14ac:dyDescent="0.25">
      <c r="A607" s="4" t="str">
        <v>40 - 49</v>
      </c>
      <c r="B607" s="4">
        <v>3</v>
      </c>
      <c r="C607" s="4" t="str">
        <v>7 - 12</v>
      </c>
      <c r="D607" s="4">
        <v>14166.666666666666</v>
      </c>
    </row>
    <row r="608" spans="1:4" x14ac:dyDescent="0.25">
      <c r="A608" s="4" t="str">
        <v>20 - 29</v>
      </c>
      <c r="B608" s="4">
        <v>1</v>
      </c>
      <c r="C608" s="4" t="str">
        <v>0 - 2</v>
      </c>
      <c r="D608" s="4">
        <v>35000</v>
      </c>
    </row>
    <row r="609" spans="1:4" x14ac:dyDescent="0.25">
      <c r="A609" s="4" t="str">
        <v>50+</v>
      </c>
      <c r="B609" s="4">
        <v>3</v>
      </c>
      <c r="C609" s="4" t="str">
        <v>13+</v>
      </c>
      <c r="D609" s="4">
        <v>11666.666666666666</v>
      </c>
    </row>
    <row r="610" spans="1:4" x14ac:dyDescent="0.25">
      <c r="A610" s="4" t="str">
        <v>20 - 29</v>
      </c>
      <c r="B610" s="4">
        <v>2</v>
      </c>
      <c r="C610" s="4" t="str">
        <v>0 - 2</v>
      </c>
      <c r="D610" s="4">
        <v>55000</v>
      </c>
    </row>
    <row r="611" spans="1:4" x14ac:dyDescent="0.25">
      <c r="A611" s="4" t="str">
        <v>40 - 49</v>
      </c>
      <c r="B611" s="4">
        <v>3</v>
      </c>
      <c r="C611" s="4" t="str">
        <v>7 - 12</v>
      </c>
      <c r="D611" s="4">
        <v>15000</v>
      </c>
    </row>
    <row r="612" spans="1:4" x14ac:dyDescent="0.25">
      <c r="A612" s="4" t="str">
        <v>30 - 39</v>
      </c>
      <c r="B612" s="4">
        <v>2</v>
      </c>
      <c r="C612" s="4" t="str">
        <v>3 - 6</v>
      </c>
      <c r="D612" s="4">
        <v>21000</v>
      </c>
    </row>
    <row r="613" spans="1:4" x14ac:dyDescent="0.25">
      <c r="A613" s="4" t="str">
        <v>30 - 39</v>
      </c>
      <c r="B613" s="4">
        <v>2</v>
      </c>
      <c r="C613" s="4" t="str">
        <v>7 - 12</v>
      </c>
      <c r="D613" s="4">
        <v>14545.454545454546</v>
      </c>
    </row>
    <row r="614" spans="1:4" x14ac:dyDescent="0.25">
      <c r="A614" s="4" t="str">
        <v>30 - 39</v>
      </c>
      <c r="B614" s="4">
        <v>1</v>
      </c>
      <c r="C614" s="4" t="str">
        <v>3 - 6</v>
      </c>
      <c r="D614" s="4">
        <v>18333.333333333332</v>
      </c>
    </row>
    <row r="615" spans="1:4" x14ac:dyDescent="0.25">
      <c r="A615" s="4" t="str">
        <v>50+</v>
      </c>
      <c r="B615" s="4">
        <v>3</v>
      </c>
      <c r="C615" s="4" t="str">
        <v>13+</v>
      </c>
      <c r="D615" s="4">
        <v>11470.588235294117</v>
      </c>
    </row>
    <row r="616" spans="1:4" x14ac:dyDescent="0.25">
      <c r="A616" s="4" t="str">
        <v>20 - 29</v>
      </c>
      <c r="B616" s="4">
        <v>1</v>
      </c>
      <c r="C616" s="4" t="str">
        <v>3 - 6</v>
      </c>
      <c r="D616" s="4">
        <v>28333.333333333332</v>
      </c>
    </row>
    <row r="617" spans="1:4" x14ac:dyDescent="0.25">
      <c r="A617" s="4" t="str">
        <v>40 - 49</v>
      </c>
      <c r="B617" s="4">
        <v>3</v>
      </c>
      <c r="C617" s="4" t="str">
        <v>13+</v>
      </c>
      <c r="D617" s="4">
        <v>12857.142857142857</v>
      </c>
    </row>
    <row r="618" spans="1:4" x14ac:dyDescent="0.25">
      <c r="A618" s="4" t="str">
        <v>20 - 29</v>
      </c>
      <c r="B618" s="4">
        <v>1</v>
      </c>
      <c r="C618" s="4" t="str">
        <v>0 - 2</v>
      </c>
      <c r="D618" s="4">
        <v>55000</v>
      </c>
    </row>
    <row r="619" spans="1:4" x14ac:dyDescent="0.25">
      <c r="A619" s="4" t="str">
        <v>30 - 39</v>
      </c>
      <c r="B619" s="4">
        <v>1</v>
      </c>
      <c r="C619" s="4" t="str">
        <v>7 - 12</v>
      </c>
      <c r="D619" s="4">
        <v>17500</v>
      </c>
    </row>
    <row r="620" spans="1:4" x14ac:dyDescent="0.25">
      <c r="A620" s="4" t="str">
        <v>30 - 39</v>
      </c>
      <c r="B620" s="4">
        <v>1</v>
      </c>
      <c r="C620" s="4" t="str">
        <v>7 - 12</v>
      </c>
      <c r="D620" s="4">
        <v>18125</v>
      </c>
    </row>
    <row r="621" spans="1:4" x14ac:dyDescent="0.25">
      <c r="A621" s="4" t="str">
        <v>40 - 49</v>
      </c>
      <c r="B621" s="4">
        <v>3</v>
      </c>
      <c r="C621" s="4" t="str">
        <v>13+</v>
      </c>
      <c r="D621" s="4">
        <v>14230.76923076923</v>
      </c>
    </row>
    <row r="622" spans="1:4" x14ac:dyDescent="0.25">
      <c r="A622" s="4" t="str">
        <v>30 - 39</v>
      </c>
      <c r="B622" s="4">
        <v>1</v>
      </c>
      <c r="C622" s="4" t="str">
        <v>3 - 6</v>
      </c>
      <c r="D622" s="4">
        <v>18333.333333333332</v>
      </c>
    </row>
    <row r="623" spans="1:4" x14ac:dyDescent="0.25">
      <c r="A623" s="4" t="str">
        <v>30 - 39</v>
      </c>
      <c r="B623" s="4">
        <v>1</v>
      </c>
      <c r="C623" s="4" t="str">
        <v>3 - 6</v>
      </c>
      <c r="D623" s="4">
        <v>19166.666666666668</v>
      </c>
    </row>
    <row r="624" spans="1:4" x14ac:dyDescent="0.25">
      <c r="A624" s="4" t="str">
        <v>40 - 49</v>
      </c>
      <c r="B624" s="4">
        <v>2</v>
      </c>
      <c r="C624" s="4" t="str">
        <v>13+</v>
      </c>
      <c r="D624" s="4">
        <v>13076.923076923076</v>
      </c>
    </row>
    <row r="625" spans="1:4" x14ac:dyDescent="0.25">
      <c r="A625" s="4" t="str">
        <v>20 - 29</v>
      </c>
      <c r="B625" s="4">
        <v>1</v>
      </c>
      <c r="C625" s="4" t="str">
        <v>3 - 6</v>
      </c>
      <c r="D625" s="4">
        <v>26666.666666666668</v>
      </c>
    </row>
    <row r="626" spans="1:4" x14ac:dyDescent="0.25">
      <c r="A626" s="4" t="str">
        <v>50+</v>
      </c>
      <c r="B626" s="4">
        <v>3</v>
      </c>
      <c r="C626" s="4" t="str">
        <v>13+</v>
      </c>
      <c r="D626" s="4">
        <v>10526.315789473685</v>
      </c>
    </row>
    <row r="627" spans="1:4" x14ac:dyDescent="0.25">
      <c r="A627" s="4" t="str">
        <v>30 - 39</v>
      </c>
      <c r="B627" s="4">
        <v>2</v>
      </c>
      <c r="C627" s="4" t="str">
        <v>7 - 12</v>
      </c>
      <c r="D627" s="4">
        <v>18571.428571428572</v>
      </c>
    </row>
    <row r="628" spans="1:4" x14ac:dyDescent="0.25">
      <c r="A628" s="4" t="str">
        <v>30 - 39</v>
      </c>
      <c r="B628" s="4">
        <v>1</v>
      </c>
      <c r="C628" s="4" t="str">
        <v>7 - 12</v>
      </c>
      <c r="D628" s="4">
        <v>14090.90909090909</v>
      </c>
    </row>
    <row r="629" spans="1:4" x14ac:dyDescent="0.25">
      <c r="A629" s="4" t="str">
        <v>20 - 29</v>
      </c>
      <c r="B629" s="4">
        <v>1</v>
      </c>
      <c r="C629" s="4" t="str">
        <v>3 - 6</v>
      </c>
      <c r="D629" s="4">
        <v>21000</v>
      </c>
    </row>
    <row r="630" spans="1:4" x14ac:dyDescent="0.25">
      <c r="A630" s="4" t="str">
        <v>40 - 49</v>
      </c>
      <c r="B630" s="4">
        <v>3</v>
      </c>
      <c r="C630" s="4" t="str">
        <v>13+</v>
      </c>
      <c r="D630" s="4">
        <v>13571.428571428571</v>
      </c>
    </row>
    <row r="631" spans="1:4" x14ac:dyDescent="0.25">
      <c r="A631" s="4" t="str">
        <v>30 - 39</v>
      </c>
      <c r="B631" s="4">
        <v>2</v>
      </c>
      <c r="C631" s="4" t="str">
        <v>7 - 12</v>
      </c>
      <c r="D631" s="4">
        <v>17500</v>
      </c>
    </row>
    <row r="632" spans="1:4" x14ac:dyDescent="0.25">
      <c r="A632" s="4" t="str">
        <v>40 - 49</v>
      </c>
      <c r="B632" s="4">
        <v>3</v>
      </c>
      <c r="C632" s="4" t="str">
        <v>13+</v>
      </c>
      <c r="D632" s="4">
        <v>11562.5</v>
      </c>
    </row>
    <row r="633" spans="1:4" x14ac:dyDescent="0.25">
      <c r="A633" s="4" t="str">
        <v>30 - 39</v>
      </c>
      <c r="B633" s="4">
        <v>1</v>
      </c>
      <c r="C633" s="4" t="str">
        <v>7 - 12</v>
      </c>
      <c r="D633" s="4">
        <v>18125</v>
      </c>
    </row>
    <row r="634" spans="1:4" x14ac:dyDescent="0.25">
      <c r="A634" s="4" t="str">
        <v>30 - 39</v>
      </c>
      <c r="B634" s="4">
        <v>2</v>
      </c>
      <c r="C634" s="4" t="str">
        <v>3 - 6</v>
      </c>
      <c r="D634" s="4">
        <v>22500</v>
      </c>
    </row>
    <row r="635" spans="1:4" x14ac:dyDescent="0.25">
      <c r="A635" s="4" t="str">
        <v>50+</v>
      </c>
      <c r="B635" s="4">
        <v>3</v>
      </c>
      <c r="C635" s="4" t="str">
        <v>13+</v>
      </c>
      <c r="D635" s="4">
        <v>10833.333333333334</v>
      </c>
    </row>
    <row r="636" spans="1:4" x14ac:dyDescent="0.25">
      <c r="A636" s="4" t="str">
        <v>20 - 29</v>
      </c>
      <c r="B636" s="4">
        <v>1</v>
      </c>
      <c r="C636" s="4" t="str">
        <v>3 - 6</v>
      </c>
      <c r="D636" s="4">
        <v>23750</v>
      </c>
    </row>
    <row r="637" spans="1:4" x14ac:dyDescent="0.25">
      <c r="A637" s="4" t="str">
        <v>40 - 49</v>
      </c>
      <c r="B637" s="4">
        <v>2</v>
      </c>
      <c r="C637" s="4" t="str">
        <v>13+</v>
      </c>
      <c r="D637" s="4">
        <v>13076.923076923076</v>
      </c>
    </row>
    <row r="638" spans="1:4" x14ac:dyDescent="0.25">
      <c r="A638" s="4" t="str">
        <v>30 - 39</v>
      </c>
      <c r="B638" s="4">
        <v>1</v>
      </c>
      <c r="C638" s="4" t="str">
        <v>3 - 6</v>
      </c>
      <c r="D638" s="4">
        <v>19166.666666666668</v>
      </c>
    </row>
    <row r="639" spans="1:4" x14ac:dyDescent="0.25">
      <c r="A639" s="4" t="str">
        <v>40 - 49</v>
      </c>
      <c r="B639" s="4">
        <v>3</v>
      </c>
      <c r="C639" s="4" t="str">
        <v>13+</v>
      </c>
      <c r="D639" s="4">
        <v>11562.5</v>
      </c>
    </row>
    <row r="640" spans="1:4" x14ac:dyDescent="0.25">
      <c r="A640" s="4" t="str">
        <v>20 - 29</v>
      </c>
      <c r="B640" s="4">
        <v>1</v>
      </c>
      <c r="C640" s="4" t="str">
        <v>0 - 2</v>
      </c>
      <c r="D640" s="4">
        <v>32500</v>
      </c>
    </row>
    <row r="641" spans="1:4" x14ac:dyDescent="0.25">
      <c r="A641" s="4" t="str">
        <v>30 - 39</v>
      </c>
      <c r="B641" s="4">
        <v>2</v>
      </c>
      <c r="C641" s="4" t="str">
        <v>7 - 12</v>
      </c>
      <c r="D641" s="4">
        <v>13333.333333333334</v>
      </c>
    </row>
    <row r="642" spans="1:4" x14ac:dyDescent="0.25">
      <c r="A642" s="4" t="str">
        <v>30 - 39</v>
      </c>
      <c r="B642" s="4">
        <v>1</v>
      </c>
      <c r="C642" s="4" t="str">
        <v>3 - 6</v>
      </c>
      <c r="D642" s="4">
        <v>20000</v>
      </c>
    </row>
    <row r="643" spans="1:4" x14ac:dyDescent="0.25">
      <c r="A643" s="4" t="str">
        <v>40 - 49</v>
      </c>
      <c r="B643" s="4">
        <v>3</v>
      </c>
      <c r="C643" s="4" t="str">
        <v>13+</v>
      </c>
      <c r="D643" s="4">
        <v>12000</v>
      </c>
    </row>
    <row r="644" spans="1:4" x14ac:dyDescent="0.25">
      <c r="A644" s="4" t="str">
        <v>40 - 49</v>
      </c>
      <c r="B644" s="4">
        <v>3</v>
      </c>
      <c r="C644" s="4" t="str">
        <v>13+</v>
      </c>
      <c r="D644" s="4">
        <v>13571.428571428571</v>
      </c>
    </row>
    <row r="645" spans="1:4" x14ac:dyDescent="0.25">
      <c r="A645" s="4" t="str">
        <v>30 - 39</v>
      </c>
      <c r="B645" s="4">
        <v>1</v>
      </c>
      <c r="C645" s="4" t="str">
        <v>3 - 6</v>
      </c>
      <c r="D645" s="4">
        <v>19166.666666666668</v>
      </c>
    </row>
    <row r="646" spans="1:4" x14ac:dyDescent="0.25">
      <c r="A646" s="4" t="str">
        <v>40 - 49</v>
      </c>
      <c r="B646" s="4">
        <v>3</v>
      </c>
      <c r="C646" s="4" t="str">
        <v>13+</v>
      </c>
      <c r="D646" s="4">
        <v>11470.588235294117</v>
      </c>
    </row>
    <row r="647" spans="1:4" x14ac:dyDescent="0.25">
      <c r="A647" s="4" t="str">
        <v>30 - 39</v>
      </c>
      <c r="B647" s="4">
        <v>2</v>
      </c>
      <c r="C647" s="4" t="str">
        <v>7 - 12</v>
      </c>
      <c r="D647" s="4">
        <v>16666.666666666668</v>
      </c>
    </row>
    <row r="648" spans="1:4" x14ac:dyDescent="0.25">
      <c r="A648" s="4" t="str">
        <v>40 - 49</v>
      </c>
      <c r="B648" s="4">
        <v>3</v>
      </c>
      <c r="C648" s="4" t="str">
        <v>13+</v>
      </c>
      <c r="D648" s="4">
        <v>11562.5</v>
      </c>
    </row>
    <row r="649" spans="1:4" x14ac:dyDescent="0.25">
      <c r="A649" s="4" t="str">
        <v>20 - 29</v>
      </c>
      <c r="B649" s="4">
        <v>1</v>
      </c>
      <c r="C649" s="4" t="str">
        <v>0 - 2</v>
      </c>
      <c r="D649" s="4">
        <v>550</v>
      </c>
    </row>
    <row r="650" spans="1:4" x14ac:dyDescent="0.25">
      <c r="A650" s="4" t="str">
        <v>20 - 29</v>
      </c>
      <c r="B650" s="4">
        <v>1</v>
      </c>
      <c r="C650" s="4" t="str">
        <v>3 - 6</v>
      </c>
      <c r="D650" s="4">
        <v>22500</v>
      </c>
    </row>
    <row r="651" spans="1:4" x14ac:dyDescent="0.25">
      <c r="A651" s="4" t="str">
        <v>40 - 49</v>
      </c>
      <c r="B651" s="4">
        <v>2</v>
      </c>
      <c r="C651" s="4" t="str">
        <v>7 - 12</v>
      </c>
      <c r="D651" s="4">
        <v>13333.333333333334</v>
      </c>
    </row>
    <row r="652" spans="1:4" x14ac:dyDescent="0.25">
      <c r="A652" s="4" t="str">
        <v>30 - 39</v>
      </c>
      <c r="B652" s="4">
        <v>2</v>
      </c>
      <c r="C652" s="4" t="str">
        <v>3 - 6</v>
      </c>
      <c r="D652" s="4">
        <v>19166.666666666668</v>
      </c>
    </row>
    <row r="653" spans="1:4" x14ac:dyDescent="0.25">
      <c r="A653" s="4" t="str">
        <v>30 - 39</v>
      </c>
      <c r="B653" s="4">
        <v>1</v>
      </c>
      <c r="C653" s="4" t="str">
        <v>7 - 12</v>
      </c>
      <c r="D653" s="4">
        <v>15000</v>
      </c>
    </row>
    <row r="654" spans="1:4" x14ac:dyDescent="0.25">
      <c r="A654" s="4" t="str">
        <v>20 - 29</v>
      </c>
      <c r="B654" s="4">
        <v>1</v>
      </c>
      <c r="C654" s="4" t="str">
        <v>0 - 2</v>
      </c>
      <c r="D654" s="4">
        <v>32500</v>
      </c>
    </row>
    <row r="655" spans="1:4" x14ac:dyDescent="0.25">
      <c r="A655" s="4" t="str">
        <v>40 - 49</v>
      </c>
      <c r="B655" s="4">
        <v>3</v>
      </c>
      <c r="C655" s="4" t="str">
        <v>13+</v>
      </c>
      <c r="D655" s="4">
        <v>13571.428571428571</v>
      </c>
    </row>
    <row r="656" spans="1:4" x14ac:dyDescent="0.25">
      <c r="A656" s="4" t="str">
        <v>30 - 39</v>
      </c>
      <c r="B656" s="4">
        <v>2</v>
      </c>
      <c r="C656" s="4" t="str">
        <v>7 - 12</v>
      </c>
      <c r="D656" s="4">
        <v>17500</v>
      </c>
    </row>
    <row r="657" spans="1:4" x14ac:dyDescent="0.25">
      <c r="A657" s="4" t="str">
        <v>40 - 49</v>
      </c>
      <c r="B657" s="4">
        <v>3</v>
      </c>
      <c r="C657" s="4" t="str">
        <v>13+</v>
      </c>
      <c r="D657" s="4">
        <v>11562.5</v>
      </c>
    </row>
    <row r="658" spans="1:4" x14ac:dyDescent="0.25">
      <c r="A658" s="4" t="str">
        <v>30 - 39</v>
      </c>
      <c r="B658" s="4">
        <v>1</v>
      </c>
      <c r="C658" s="4" t="str">
        <v>7 - 12</v>
      </c>
      <c r="D658" s="4">
        <v>18571.428571428572</v>
      </c>
    </row>
    <row r="659" spans="1:4" x14ac:dyDescent="0.25">
      <c r="A659" s="4" t="str">
        <v>30 - 39</v>
      </c>
      <c r="B659" s="4">
        <v>2</v>
      </c>
      <c r="C659" s="4" t="str">
        <v>3 - 6</v>
      </c>
      <c r="D659" s="4">
        <v>21000</v>
      </c>
    </row>
    <row r="660" spans="1:4" x14ac:dyDescent="0.25">
      <c r="A660" s="4" t="str">
        <v>40 - 49</v>
      </c>
      <c r="B660" s="4">
        <v>2</v>
      </c>
      <c r="C660" s="4" t="str">
        <v>13+</v>
      </c>
      <c r="D660" s="4">
        <v>13076.923076923076</v>
      </c>
    </row>
    <row r="661" spans="1:4" x14ac:dyDescent="0.25">
      <c r="A661" s="4" t="str">
        <v>20 - 29</v>
      </c>
      <c r="B661" s="4">
        <v>1</v>
      </c>
      <c r="C661" s="4" t="str">
        <v>3 - 6</v>
      </c>
      <c r="D661" s="4">
        <v>22500</v>
      </c>
    </row>
    <row r="662" spans="1:4" x14ac:dyDescent="0.25">
      <c r="A662" s="4" t="str">
        <v>20 - 29</v>
      </c>
      <c r="B662" s="4">
        <v>1</v>
      </c>
      <c r="C662" s="4" t="str">
        <v>3 - 6</v>
      </c>
      <c r="D662" s="4">
        <v>26666.666666666668</v>
      </c>
    </row>
    <row r="663" spans="1:4" x14ac:dyDescent="0.25">
      <c r="A663" s="4" t="str">
        <v>40 - 49</v>
      </c>
      <c r="B663" s="4">
        <v>3</v>
      </c>
      <c r="C663" s="4" t="str">
        <v>13+</v>
      </c>
      <c r="D663" s="4">
        <v>11470.588235294117</v>
      </c>
    </row>
    <row r="664" spans="1:4" x14ac:dyDescent="0.25">
      <c r="A664" s="4" t="str">
        <v>30 - 39</v>
      </c>
      <c r="B664" s="4">
        <v>2</v>
      </c>
      <c r="C664" s="4" t="str">
        <v>3 - 6</v>
      </c>
      <c r="D664" s="4">
        <v>19166.666666666668</v>
      </c>
    </row>
    <row r="665" spans="1:4" x14ac:dyDescent="0.25">
      <c r="A665" s="4" t="str">
        <v>30 - 39</v>
      </c>
      <c r="B665" s="4">
        <v>1</v>
      </c>
      <c r="C665" s="4" t="str">
        <v>7 - 12</v>
      </c>
      <c r="D665" s="4">
        <v>16875</v>
      </c>
    </row>
    <row r="666" spans="1:4" x14ac:dyDescent="0.25">
      <c r="A666" s="4" t="str">
        <v>20 - 29</v>
      </c>
      <c r="B666" s="4">
        <v>1</v>
      </c>
      <c r="C666" s="4" t="str">
        <v>0 - 2</v>
      </c>
      <c r="D666" s="4">
        <v>32500</v>
      </c>
    </row>
    <row r="667" spans="1:4" x14ac:dyDescent="0.25">
      <c r="A667" s="4" t="str">
        <v>30 - 39</v>
      </c>
      <c r="B667" s="4">
        <v>2</v>
      </c>
      <c r="C667" s="4" t="str">
        <v>7 - 12</v>
      </c>
      <c r="D667" s="4">
        <v>17500</v>
      </c>
    </row>
    <row r="668" spans="1:4" x14ac:dyDescent="0.25">
      <c r="A668" s="4" t="str">
        <v>40 - 49</v>
      </c>
      <c r="B668" s="4">
        <v>3</v>
      </c>
      <c r="C668" s="4" t="str">
        <v>13+</v>
      </c>
      <c r="D668" s="4">
        <v>11562.5</v>
      </c>
    </row>
    <row r="669" spans="1:4" x14ac:dyDescent="0.25">
      <c r="A669" s="4" t="str">
        <v>30 - 39</v>
      </c>
      <c r="B669" s="4">
        <v>1</v>
      </c>
      <c r="C669" s="4" t="str">
        <v>7 - 12</v>
      </c>
      <c r="D669" s="4">
        <v>18571.428571428572</v>
      </c>
    </row>
    <row r="670" spans="1:4" x14ac:dyDescent="0.25">
      <c r="A670" s="4" t="str">
        <v>30 - 39</v>
      </c>
      <c r="B670" s="4">
        <v>2</v>
      </c>
      <c r="C670" s="4" t="str">
        <v>3 - 6</v>
      </c>
      <c r="D670" s="4">
        <v>21000</v>
      </c>
    </row>
    <row r="671" spans="1:4" x14ac:dyDescent="0.25">
      <c r="A671" s="4" t="str">
        <v>50+</v>
      </c>
      <c r="B671" s="4">
        <v>3</v>
      </c>
      <c r="C671" s="4" t="str">
        <v>13+</v>
      </c>
      <c r="D671" s="4">
        <v>10526.315789473685</v>
      </c>
    </row>
    <row r="672" spans="1:4" x14ac:dyDescent="0.25">
      <c r="A672" s="4" t="str">
        <v>30 - 39</v>
      </c>
      <c r="B672" s="4">
        <v>1</v>
      </c>
      <c r="C672" s="4" t="str">
        <v>3 - 6</v>
      </c>
      <c r="D672" s="4">
        <v>18333.333333333332</v>
      </c>
    </row>
    <row r="673" spans="1:4" x14ac:dyDescent="0.25">
      <c r="A673" s="4" t="str">
        <v>30 - 39</v>
      </c>
      <c r="B673" s="4">
        <v>2</v>
      </c>
      <c r="C673" s="4" t="str">
        <v>7 - 12</v>
      </c>
      <c r="D673" s="4">
        <v>15000</v>
      </c>
    </row>
    <row r="674" spans="1:4" x14ac:dyDescent="0.25">
      <c r="A674" s="4" t="str">
        <v>30 - 39</v>
      </c>
      <c r="B674" s="4">
        <v>2</v>
      </c>
      <c r="C674" s="4" t="str">
        <v>7 - 12</v>
      </c>
      <c r="D674" s="4">
        <v>16250</v>
      </c>
    </row>
    <row r="675" spans="1:4" x14ac:dyDescent="0.25">
      <c r="A675" s="4" t="str">
        <v>40 - 49</v>
      </c>
      <c r="B675" s="4">
        <v>3</v>
      </c>
      <c r="C675" s="4" t="str">
        <v>13+</v>
      </c>
      <c r="D675" s="4">
        <v>12000</v>
      </c>
    </row>
    <row r="676" spans="1:4" x14ac:dyDescent="0.25">
      <c r="A676" s="4" t="str">
        <v>30 - 39</v>
      </c>
      <c r="B676" s="4">
        <v>2</v>
      </c>
      <c r="C676" s="4" t="str">
        <v>7 - 12</v>
      </c>
      <c r="D676" s="4">
        <v>17500</v>
      </c>
    </row>
    <row r="677" spans="1:4" x14ac:dyDescent="0.25">
      <c r="A677" s="4" t="str">
        <v>40 - 49</v>
      </c>
      <c r="B677" s="4">
        <v>1</v>
      </c>
      <c r="C677" s="4" t="str">
        <v>7 - 12</v>
      </c>
      <c r="D677" s="4">
        <v>13333.333333333334</v>
      </c>
    </row>
    <row r="678" spans="1:4" x14ac:dyDescent="0.25">
      <c r="A678" s="4" t="str">
        <v>20 - 29</v>
      </c>
      <c r="B678" s="4">
        <v>1</v>
      </c>
      <c r="C678" s="4" t="str">
        <v>0 - 2</v>
      </c>
      <c r="D678" s="4">
        <v>27500</v>
      </c>
    </row>
    <row r="679" spans="1:4" x14ac:dyDescent="0.25">
      <c r="A679" s="4" t="str">
        <v>40 - 49</v>
      </c>
      <c r="B679" s="4">
        <v>3</v>
      </c>
      <c r="C679" s="4" t="str">
        <v>13+</v>
      </c>
      <c r="D679" s="4">
        <v>11875</v>
      </c>
    </row>
    <row r="680" spans="1:4" x14ac:dyDescent="0.25">
      <c r="A680" s="4" t="str">
        <v>30 - 39</v>
      </c>
      <c r="B680" s="4">
        <v>2</v>
      </c>
      <c r="C680" s="4" t="str">
        <v>7 - 12</v>
      </c>
      <c r="D680" s="4">
        <v>17142.857142857141</v>
      </c>
    </row>
    <row r="681" spans="1:4" x14ac:dyDescent="0.25">
      <c r="A681" s="4" t="str">
        <v>40 - 49</v>
      </c>
      <c r="B681" s="4">
        <v>3</v>
      </c>
      <c r="C681" s="4" t="str">
        <v>13+</v>
      </c>
      <c r="D681" s="4">
        <v>11111.111111111111</v>
      </c>
    </row>
    <row r="682" spans="1:4" x14ac:dyDescent="0.25">
      <c r="A682" s="4" t="str">
        <v>30 - 39</v>
      </c>
      <c r="B682" s="4">
        <v>1</v>
      </c>
      <c r="C682" s="4" t="str">
        <v>3 - 6</v>
      </c>
      <c r="D682" s="4">
        <v>20000</v>
      </c>
    </row>
    <row r="683" spans="1:4" x14ac:dyDescent="0.25">
      <c r="A683" s="4" t="str">
        <v>30 - 39</v>
      </c>
      <c r="B683" s="4">
        <v>2</v>
      </c>
      <c r="C683" s="4" t="str">
        <v>7 - 12</v>
      </c>
      <c r="D683" s="4">
        <v>16666.666666666668</v>
      </c>
    </row>
    <row r="684" spans="1:4" x14ac:dyDescent="0.25">
      <c r="A684" s="4" t="str">
        <v>30 - 39</v>
      </c>
      <c r="B684" s="4">
        <v>1</v>
      </c>
      <c r="C684" s="4" t="str">
        <v>7 - 12</v>
      </c>
      <c r="D684" s="4">
        <v>15454.545454545454</v>
      </c>
    </row>
    <row r="685" spans="1:4" x14ac:dyDescent="0.25">
      <c r="A685" s="4" t="str">
        <v>40 - 49</v>
      </c>
      <c r="B685" s="4">
        <v>3</v>
      </c>
      <c r="C685" s="4" t="str">
        <v>13+</v>
      </c>
      <c r="D685" s="4">
        <v>11052.631578947368</v>
      </c>
    </row>
    <row r="686" spans="1:4" x14ac:dyDescent="0.25">
      <c r="A686" s="4" t="str">
        <v>20 - 29</v>
      </c>
      <c r="B686" s="4">
        <v>1</v>
      </c>
      <c r="C686" s="4" t="str">
        <v>3 - 6</v>
      </c>
      <c r="D686" s="4">
        <v>22500</v>
      </c>
    </row>
    <row r="687" spans="1:4" x14ac:dyDescent="0.25">
      <c r="A687" s="4" t="str">
        <v>40 - 49</v>
      </c>
      <c r="B687" s="4">
        <v>2</v>
      </c>
      <c r="C687" s="4" t="str">
        <v>13+</v>
      </c>
      <c r="D687" s="4">
        <v>12857.142857142857</v>
      </c>
    </row>
    <row r="688" spans="1:4" x14ac:dyDescent="0.25">
      <c r="A688" s="4" t="str">
        <v>40 - 49</v>
      </c>
      <c r="B688" s="4">
        <v>3</v>
      </c>
      <c r="C688" s="4" t="str">
        <v>13+</v>
      </c>
      <c r="D688" s="4">
        <v>11562.5</v>
      </c>
    </row>
    <row r="689" spans="1:4" x14ac:dyDescent="0.25">
      <c r="A689" s="4" t="str">
        <v>30 - 39</v>
      </c>
      <c r="B689" s="4">
        <v>2</v>
      </c>
      <c r="C689" s="4" t="str">
        <v>3 - 6</v>
      </c>
      <c r="D689" s="4">
        <v>21000</v>
      </c>
    </row>
    <row r="690" spans="1:4" x14ac:dyDescent="0.25">
      <c r="A690" s="4" t="str">
        <v>50+</v>
      </c>
      <c r="B690" s="4">
        <v>3</v>
      </c>
      <c r="C690" s="4" t="str">
        <v>13+</v>
      </c>
      <c r="D690" s="4">
        <v>10500</v>
      </c>
    </row>
    <row r="691" spans="1:4" x14ac:dyDescent="0.25">
      <c r="A691" s="4" t="str">
        <v>30 - 39</v>
      </c>
      <c r="B691" s="4">
        <v>1</v>
      </c>
      <c r="C691" s="4" t="str">
        <v>3 - 6</v>
      </c>
      <c r="D691" s="4">
        <v>15833.333333333334</v>
      </c>
    </row>
    <row r="692" spans="1:4" x14ac:dyDescent="0.25">
      <c r="A692" s="4" t="str">
        <v>30 - 39</v>
      </c>
      <c r="B692" s="4">
        <v>2</v>
      </c>
      <c r="C692" s="4" t="str">
        <v>7 - 12</v>
      </c>
      <c r="D692" s="4">
        <v>15454.545454545454</v>
      </c>
    </row>
    <row r="693" spans="1:4" x14ac:dyDescent="0.25">
      <c r="A693" s="4" t="str">
        <v>40 - 49</v>
      </c>
      <c r="B693" s="4">
        <v>3</v>
      </c>
      <c r="C693" s="4" t="str">
        <v>13+</v>
      </c>
      <c r="D693" s="4">
        <v>10526.315789473685</v>
      </c>
    </row>
    <row r="694" spans="1:4" x14ac:dyDescent="0.25">
      <c r="A694" s="4" t="str">
        <v>20 - 29</v>
      </c>
      <c r="B694" s="4">
        <v>1</v>
      </c>
      <c r="C694" s="4" t="str">
        <v>3 - 6</v>
      </c>
      <c r="D694" s="4">
        <v>18750</v>
      </c>
    </row>
    <row r="695" spans="1:4" x14ac:dyDescent="0.25">
      <c r="A695" s="4" t="str">
        <v>30 - 39</v>
      </c>
      <c r="B695" s="4">
        <v>2</v>
      </c>
      <c r="C695" s="4" t="str">
        <v>7 - 12</v>
      </c>
      <c r="D695" s="4">
        <v>13571.428571428571</v>
      </c>
    </row>
    <row r="696" spans="1:4" x14ac:dyDescent="0.25">
      <c r="A696" s="4" t="str">
        <v>20 - 29</v>
      </c>
      <c r="B696" s="4">
        <v>1</v>
      </c>
      <c r="C696" s="4" t="str">
        <v>0 - 2</v>
      </c>
      <c r="D696" s="4">
        <v>50000</v>
      </c>
    </row>
    <row r="697" spans="1:4" x14ac:dyDescent="0.25">
      <c r="A697" s="4" t="str">
        <v>40 - 49</v>
      </c>
      <c r="B697" s="4">
        <v>3</v>
      </c>
      <c r="C697" s="4" t="str">
        <v>13+</v>
      </c>
      <c r="D697" s="4">
        <v>12000</v>
      </c>
    </row>
    <row r="698" spans="1:4" x14ac:dyDescent="0.25">
      <c r="A698" s="4" t="str">
        <v>20 - 29</v>
      </c>
      <c r="B698" s="4">
        <v>1</v>
      </c>
      <c r="C698" s="4" t="str">
        <v>3 - 6</v>
      </c>
      <c r="D698" s="4">
        <v>21666.666666666668</v>
      </c>
    </row>
    <row r="699" spans="1:4" x14ac:dyDescent="0.25">
      <c r="A699" s="4" t="str">
        <v>30 - 39</v>
      </c>
      <c r="B699" s="4">
        <v>2</v>
      </c>
      <c r="C699" s="4" t="str">
        <v>3 - 6</v>
      </c>
      <c r="D699" s="4">
        <v>20000</v>
      </c>
    </row>
    <row r="700" spans="1:4" x14ac:dyDescent="0.25">
      <c r="A700" s="4" t="str">
        <v>20 - 29</v>
      </c>
      <c r="B700" s="4">
        <v>2</v>
      </c>
      <c r="C700" s="4" t="str">
        <v>0 - 2</v>
      </c>
      <c r="D700" s="4">
        <v>30000</v>
      </c>
    </row>
    <row r="701" spans="1:4" x14ac:dyDescent="0.25">
      <c r="A701" s="4" t="str">
        <v>30 - 39</v>
      </c>
      <c r="B701" s="4">
        <v>1</v>
      </c>
      <c r="C701" s="4" t="str">
        <v>7 - 12</v>
      </c>
      <c r="D701" s="4">
        <v>15000</v>
      </c>
    </row>
    <row r="702" spans="1:4" x14ac:dyDescent="0.25">
      <c r="A702" s="4" t="str">
        <v>20 - 29</v>
      </c>
      <c r="B702" s="4">
        <v>1</v>
      </c>
      <c r="C702" s="4" t="str">
        <v>3 - 6</v>
      </c>
      <c r="D702" s="4">
        <v>23333.333333333332</v>
      </c>
    </row>
    <row r="703" spans="1:4" x14ac:dyDescent="0.25">
      <c r="A703" s="4" t="str">
        <v>40 - 49</v>
      </c>
      <c r="B703" s="4">
        <v>3</v>
      </c>
      <c r="C703" s="4" t="str">
        <v>13+</v>
      </c>
      <c r="D703" s="4">
        <v>11000</v>
      </c>
    </row>
    <row r="704" spans="1:4" x14ac:dyDescent="0.25">
      <c r="A704" s="4" t="str">
        <v>30 - 39</v>
      </c>
      <c r="B704" s="4">
        <v>2</v>
      </c>
      <c r="C704" s="4" t="str">
        <v>7 - 12</v>
      </c>
      <c r="D704" s="4">
        <v>12500</v>
      </c>
    </row>
    <row r="705" spans="1:4" x14ac:dyDescent="0.25">
      <c r="A705" s="4" t="str">
        <v>20 - 29</v>
      </c>
      <c r="B705" s="4">
        <v>1</v>
      </c>
      <c r="C705" s="4" t="str">
        <v>0 - 2</v>
      </c>
      <c r="D705" s="4">
        <v>27500</v>
      </c>
    </row>
    <row r="706" spans="1:4" x14ac:dyDescent="0.25">
      <c r="A706" s="4" t="str">
        <v>30 - 39</v>
      </c>
      <c r="B706" s="4">
        <v>3</v>
      </c>
      <c r="C706" s="4" t="str">
        <v>7 - 12</v>
      </c>
      <c r="D706" s="4">
        <v>14166.666666666666</v>
      </c>
    </row>
    <row r="707" spans="1:4" x14ac:dyDescent="0.25">
      <c r="A707" s="4" t="str">
        <v>30 - 39</v>
      </c>
      <c r="B707" s="4">
        <v>1</v>
      </c>
      <c r="C707" s="4" t="str">
        <v>3 - 6</v>
      </c>
      <c r="D707" s="4">
        <v>18000</v>
      </c>
    </row>
    <row r="708" spans="1:4" x14ac:dyDescent="0.25">
      <c r="A708" s="4" t="str">
        <v>20 - 29</v>
      </c>
      <c r="B708" s="4">
        <v>1</v>
      </c>
      <c r="C708" s="4" t="str">
        <v>3 - 6</v>
      </c>
      <c r="D708" s="4">
        <v>20000</v>
      </c>
    </row>
    <row r="709" spans="1:4" x14ac:dyDescent="0.25">
      <c r="A709" s="4" t="str">
        <v>40 - 49</v>
      </c>
      <c r="B709" s="4">
        <v>2</v>
      </c>
      <c r="C709" s="4" t="str">
        <v>13+</v>
      </c>
      <c r="D709" s="4">
        <v>12857.142857142857</v>
      </c>
    </row>
    <row r="710" spans="1:4" x14ac:dyDescent="0.25">
      <c r="A710" s="4" t="str">
        <v>20 - 29</v>
      </c>
      <c r="B710" s="4">
        <v>1</v>
      </c>
      <c r="C710" s="4" t="str">
        <v>0 - 2</v>
      </c>
      <c r="D710" s="4">
        <v>30000</v>
      </c>
    </row>
    <row r="711" spans="1:4" x14ac:dyDescent="0.25">
      <c r="A711" s="4" t="str">
        <v>30 - 39</v>
      </c>
      <c r="B711" s="4">
        <v>2</v>
      </c>
      <c r="C711" s="4" t="str">
        <v>7 - 12</v>
      </c>
      <c r="D711" s="4">
        <v>13333.333333333334</v>
      </c>
    </row>
    <row r="712" spans="1:4" x14ac:dyDescent="0.25">
      <c r="A712" s="4" t="str">
        <v>20 - 29</v>
      </c>
      <c r="B712" s="4">
        <v>1</v>
      </c>
      <c r="C712" s="4" t="str">
        <v>3 - 6</v>
      </c>
      <c r="D712" s="4">
        <v>23333.333333333332</v>
      </c>
    </row>
    <row r="713" spans="1:4" x14ac:dyDescent="0.25">
      <c r="A713" s="4" t="str">
        <v>40 - 49</v>
      </c>
      <c r="B713" s="4">
        <v>3</v>
      </c>
      <c r="C713" s="4" t="str">
        <v>13+</v>
      </c>
      <c r="D713" s="4">
        <v>11666.666666666666</v>
      </c>
    </row>
    <row r="714" spans="1:4" x14ac:dyDescent="0.25">
      <c r="A714" s="4" t="str">
        <v>30 - 39</v>
      </c>
      <c r="B714" s="4">
        <v>2</v>
      </c>
      <c r="C714" s="4" t="str">
        <v>7 - 12</v>
      </c>
      <c r="D714" s="4">
        <v>15555.555555555555</v>
      </c>
    </row>
    <row r="715" spans="1:4" x14ac:dyDescent="0.25">
      <c r="A715" s="4" t="str">
        <v>20 - 29</v>
      </c>
      <c r="B715" s="4">
        <v>1</v>
      </c>
      <c r="C715" s="4" t="str">
        <v>0 - 2</v>
      </c>
      <c r="D715" s="4">
        <v>50000</v>
      </c>
    </row>
    <row r="716" spans="1:4" x14ac:dyDescent="0.25">
      <c r="A716" s="4" t="str">
        <v>30 - 39</v>
      </c>
      <c r="B716" s="4">
        <v>2</v>
      </c>
      <c r="C716" s="4" t="str">
        <v>7 - 12</v>
      </c>
      <c r="D716" s="4">
        <v>15714.285714285714</v>
      </c>
    </row>
    <row r="717" spans="1:4" x14ac:dyDescent="0.25">
      <c r="A717" s="4" t="str">
        <v>30 - 39</v>
      </c>
      <c r="B717" s="4">
        <v>1</v>
      </c>
      <c r="C717" s="4" t="str">
        <v>7 - 12</v>
      </c>
      <c r="D717" s="4">
        <v>14545.454545454546</v>
      </c>
    </row>
    <row r="718" spans="1:4" x14ac:dyDescent="0.25">
      <c r="A718" s="4" t="str">
        <v>40 - 49</v>
      </c>
      <c r="B718" s="4">
        <v>3</v>
      </c>
      <c r="C718" s="4" t="str">
        <v>13+</v>
      </c>
      <c r="D718" s="4">
        <v>12500</v>
      </c>
    </row>
    <row r="719" spans="1:4" x14ac:dyDescent="0.25">
      <c r="A719" s="4" t="str">
        <v>30 - 39</v>
      </c>
      <c r="B719" s="4">
        <v>2</v>
      </c>
      <c r="C719" s="4" t="str">
        <v>7 - 12</v>
      </c>
      <c r="D719" s="4">
        <v>12500</v>
      </c>
    </row>
    <row r="720" spans="1:4" x14ac:dyDescent="0.25">
      <c r="A720" s="4" t="str">
        <v>30 - 39</v>
      </c>
      <c r="B720" s="4">
        <v>1</v>
      </c>
      <c r="C720" s="4" t="str">
        <v>7 - 12</v>
      </c>
      <c r="D720" s="4">
        <v>15310.625</v>
      </c>
    </row>
    <row r="721" spans="1:4" x14ac:dyDescent="0.25">
      <c r="A721" s="4" t="str">
        <v>20 - 29</v>
      </c>
      <c r="B721" s="4">
        <v>3</v>
      </c>
      <c r="C721" s="4" t="str">
        <v>7 - 12</v>
      </c>
      <c r="D721" s="4">
        <v>14096.583333333334</v>
      </c>
    </row>
    <row r="722" spans="1:4" x14ac:dyDescent="0.25">
      <c r="A722" s="4" t="str">
        <v>40 - 49</v>
      </c>
      <c r="B722" s="4">
        <v>2</v>
      </c>
      <c r="C722" s="4" t="str">
        <v>13+</v>
      </c>
      <c r="D722" s="4">
        <v>8908.6190476190477</v>
      </c>
    </row>
    <row r="723" spans="1:4" x14ac:dyDescent="0.25">
      <c r="A723" s="4" t="str">
        <v>50+</v>
      </c>
      <c r="B723" s="4">
        <v>0</v>
      </c>
      <c r="C723" s="4" t="str">
        <v>13+</v>
      </c>
      <c r="D723" s="4">
        <v>5358.3548387096771</v>
      </c>
    </row>
    <row r="724" spans="1:4" x14ac:dyDescent="0.25">
      <c r="A724" s="4" t="str">
        <v>20 - 29</v>
      </c>
      <c r="B724" s="4">
        <v>2</v>
      </c>
      <c r="C724" s="4" t="str">
        <v>3 - 6</v>
      </c>
      <c r="D724" s="4">
        <v>15670.8</v>
      </c>
    </row>
    <row r="725" spans="1:4" x14ac:dyDescent="0.25">
      <c r="A725" s="4" t="str">
        <v>20 - 29</v>
      </c>
      <c r="B725" s="4">
        <v>1</v>
      </c>
      <c r="C725" s="4" t="str">
        <v>0 - 2</v>
      </c>
      <c r="D725" s="4">
        <v>45124.5</v>
      </c>
    </row>
    <row r="726" spans="1:4" x14ac:dyDescent="0.25">
      <c r="A726" s="4" t="str">
        <v>20 - 29</v>
      </c>
      <c r="B726" s="4">
        <v>2</v>
      </c>
      <c r="C726" s="4" t="str">
        <v>3 - 6</v>
      </c>
      <c r="D726" s="4">
        <v>22120</v>
      </c>
    </row>
    <row r="727" spans="1:4" x14ac:dyDescent="0.25">
      <c r="A727" s="4" t="str">
        <v>50+</v>
      </c>
      <c r="B727" s="4">
        <v>3</v>
      </c>
      <c r="C727" s="4" t="str">
        <v>13+</v>
      </c>
      <c r="D727" s="4">
        <v>7024.695652173913</v>
      </c>
    </row>
    <row r="728" spans="1:4" x14ac:dyDescent="0.25">
      <c r="A728" s="4" t="str">
        <v>40 - 49</v>
      </c>
      <c r="B728" s="4">
        <v>2</v>
      </c>
      <c r="C728" s="4" t="str">
        <v>13+</v>
      </c>
      <c r="D728" s="4">
        <v>9795.8461538461543</v>
      </c>
    </row>
    <row r="729" spans="1:4" x14ac:dyDescent="0.25">
      <c r="A729" s="4" t="str">
        <v>40 - 49</v>
      </c>
      <c r="B729" s="4">
        <v>1</v>
      </c>
      <c r="C729" s="4" t="str">
        <v>13+</v>
      </c>
      <c r="D729" s="4">
        <v>6325.105263157895</v>
      </c>
    </row>
    <row r="730" spans="1:4" x14ac:dyDescent="0.25">
      <c r="A730" s="4" t="str">
        <v>20 - 29</v>
      </c>
      <c r="B730" s="4">
        <v>0</v>
      </c>
      <c r="C730" s="4" t="str">
        <v>0 - 2</v>
      </c>
      <c r="D730" s="4">
        <v>34516</v>
      </c>
    </row>
    <row r="731" spans="1:4" x14ac:dyDescent="0.25">
      <c r="A731" s="4" t="str">
        <v>30 - 39</v>
      </c>
      <c r="B731" s="4">
        <v>2</v>
      </c>
      <c r="C731" s="4" t="str">
        <v>7 - 12</v>
      </c>
      <c r="D731" s="4">
        <v>12666.5</v>
      </c>
    </row>
    <row r="732" spans="1:4" x14ac:dyDescent="0.25">
      <c r="A732" s="4" t="str">
        <v>50+</v>
      </c>
      <c r="B732" s="4">
        <v>3</v>
      </c>
      <c r="C732" s="4" t="str">
        <v>13+</v>
      </c>
      <c r="D732" s="4">
        <v>4048.3333333333335</v>
      </c>
    </row>
    <row r="733" spans="1:4" x14ac:dyDescent="0.25">
      <c r="A733" s="4" t="str">
        <v>30 - 39</v>
      </c>
      <c r="B733" s="4">
        <v>1</v>
      </c>
      <c r="C733" s="4" t="str">
        <v>7 - 12</v>
      </c>
      <c r="D733" s="4">
        <v>13864.583333333334</v>
      </c>
    </row>
    <row r="734" spans="1:4" x14ac:dyDescent="0.25">
      <c r="A734" s="4" t="str">
        <v>40 - 49</v>
      </c>
      <c r="B734" s="4">
        <v>2</v>
      </c>
      <c r="C734" s="4" t="str">
        <v>13+</v>
      </c>
      <c r="D734" s="4">
        <v>8815.1904761904771</v>
      </c>
    </row>
    <row r="735" spans="1:4" x14ac:dyDescent="0.25">
      <c r="A735" s="4" t="str">
        <v>30 - 39</v>
      </c>
      <c r="B735" s="4">
        <v>1</v>
      </c>
      <c r="C735" s="4" t="str">
        <v>7 - 12</v>
      </c>
      <c r="D735" s="4">
        <v>14921.7</v>
      </c>
    </row>
    <row r="736" spans="1:4" x14ac:dyDescent="0.25">
      <c r="A736" s="4" t="str">
        <v>50+</v>
      </c>
      <c r="B736" s="4">
        <v>2</v>
      </c>
      <c r="C736" s="4" t="str">
        <v>13+</v>
      </c>
      <c r="D736" s="4">
        <v>7929.1428571428569</v>
      </c>
    </row>
    <row r="737" spans="1:4" x14ac:dyDescent="0.25">
      <c r="A737" s="4" t="str">
        <v>50+</v>
      </c>
      <c r="B737" s="4">
        <v>2</v>
      </c>
      <c r="C737" s="4" t="str">
        <v>13+</v>
      </c>
      <c r="D737" s="4">
        <v>6677.25</v>
      </c>
    </row>
    <row r="738" spans="1:4" x14ac:dyDescent="0.25">
      <c r="A738" s="4" t="str">
        <v>20 - 29</v>
      </c>
      <c r="B738" s="4">
        <v>1</v>
      </c>
      <c r="C738" s="4" t="str">
        <v>3 - 6</v>
      </c>
      <c r="D738" s="4">
        <v>25024</v>
      </c>
    </row>
    <row r="739" spans="1:4" x14ac:dyDescent="0.25">
      <c r="A739" s="4" t="str">
        <v>30 - 39</v>
      </c>
      <c r="B739" s="4">
        <v>2</v>
      </c>
      <c r="C739" s="4" t="str">
        <v>7 - 12</v>
      </c>
      <c r="D739" s="4">
        <v>16339.8</v>
      </c>
    </row>
    <row r="740" spans="1:4" x14ac:dyDescent="0.25">
      <c r="A740" s="4" t="str">
        <v>30 - 39</v>
      </c>
      <c r="B740" s="4">
        <v>0</v>
      </c>
      <c r="C740" s="4" t="str">
        <v>7 - 12</v>
      </c>
      <c r="D740" s="4">
        <v>9449.7272727272721</v>
      </c>
    </row>
    <row r="741" spans="1:4" x14ac:dyDescent="0.25">
      <c r="A741" s="4" t="str">
        <v>50+</v>
      </c>
      <c r="B741" s="4">
        <v>3</v>
      </c>
      <c r="C741" s="4" t="str">
        <v>13+</v>
      </c>
      <c r="D741" s="4">
        <v>5429.69696969697</v>
      </c>
    </row>
    <row r="742" spans="1:4" x14ac:dyDescent="0.25">
      <c r="A742" s="4" t="str">
        <v>50+</v>
      </c>
      <c r="B742" s="4">
        <v>1</v>
      </c>
      <c r="C742" s="4" t="str">
        <v>13+</v>
      </c>
      <c r="D742" s="4">
        <v>7650.695652173913</v>
      </c>
    </row>
    <row r="743" spans="1:4" x14ac:dyDescent="0.25">
      <c r="A743" s="4" t="str">
        <v>50+</v>
      </c>
      <c r="B743" s="4">
        <v>2</v>
      </c>
      <c r="C743" s="4" t="str">
        <v>13+</v>
      </c>
      <c r="D743" s="4">
        <v>7037.1851851851852</v>
      </c>
    </row>
    <row r="744" spans="1:4" x14ac:dyDescent="0.25">
      <c r="A744" s="4" t="str">
        <v>30 - 39</v>
      </c>
      <c r="B744" s="4">
        <v>2</v>
      </c>
      <c r="C744" s="4" t="str">
        <v>7 - 12</v>
      </c>
      <c r="D744" s="4">
        <v>15203.9</v>
      </c>
    </row>
    <row r="745" spans="1:4" x14ac:dyDescent="0.25">
      <c r="A745" s="4" t="str">
        <v>20 - 29</v>
      </c>
      <c r="B745" s="4">
        <v>2</v>
      </c>
      <c r="C745" s="4" t="str">
        <v>3 - 6</v>
      </c>
      <c r="D745" s="4">
        <v>15348.4</v>
      </c>
    </row>
    <row r="746" spans="1:4" x14ac:dyDescent="0.25">
      <c r="A746" s="4" t="str">
        <v>50+</v>
      </c>
      <c r="B746" s="4">
        <v>3</v>
      </c>
      <c r="C746" s="4" t="str">
        <v>13+</v>
      </c>
      <c r="D746" s="4">
        <v>5811.818181818182</v>
      </c>
    </row>
    <row r="747" spans="1:4" x14ac:dyDescent="0.25">
      <c r="A747" s="4" t="str">
        <v>40 - 49</v>
      </c>
      <c r="B747" s="4">
        <v>1</v>
      </c>
      <c r="C747" s="4" t="str">
        <v>13+</v>
      </c>
      <c r="D747" s="4">
        <v>6969.9</v>
      </c>
    </row>
    <row r="748" spans="1:4" x14ac:dyDescent="0.25">
      <c r="A748" s="4" t="str">
        <v>20 - 29</v>
      </c>
      <c r="B748" s="4">
        <v>0</v>
      </c>
      <c r="C748" s="4" t="str">
        <v>7 - 12</v>
      </c>
      <c r="D748" s="4">
        <v>13692.142857142857</v>
      </c>
    </row>
    <row r="749" spans="1:4" x14ac:dyDescent="0.25">
      <c r="A749" s="4" t="str">
        <v>30 - 39</v>
      </c>
      <c r="B749" s="4">
        <v>2</v>
      </c>
      <c r="C749" s="4" t="str">
        <v>7 - 12</v>
      </c>
      <c r="D749" s="4">
        <v>13414.666666666666</v>
      </c>
    </row>
    <row r="750" spans="1:4" x14ac:dyDescent="0.25">
      <c r="A750" s="4" t="str">
        <v>30 - 39</v>
      </c>
      <c r="B750" s="4">
        <v>2</v>
      </c>
      <c r="C750" s="4" t="str">
        <v>7 - 12</v>
      </c>
      <c r="D750" s="4">
        <v>14083.666666666666</v>
      </c>
    </row>
    <row r="751" spans="1:4" x14ac:dyDescent="0.25">
      <c r="A751" s="4" t="str">
        <v>30 - 39</v>
      </c>
      <c r="B751" s="4">
        <v>2</v>
      </c>
      <c r="C751" s="4" t="str">
        <v>13+</v>
      </c>
      <c r="D751" s="4">
        <v>11528.071428571429</v>
      </c>
    </row>
    <row r="752" spans="1:4" x14ac:dyDescent="0.25">
      <c r="A752" s="4" t="str">
        <v>30 - 39</v>
      </c>
      <c r="B752" s="4">
        <v>2</v>
      </c>
      <c r="C752" s="4" t="str">
        <v>7 - 12</v>
      </c>
      <c r="D752" s="4">
        <v>17477.125</v>
      </c>
    </row>
    <row r="753" spans="1:4" x14ac:dyDescent="0.25">
      <c r="A753" s="4" t="str">
        <v>50+</v>
      </c>
      <c r="B753" s="4">
        <v>3</v>
      </c>
      <c r="C753" s="4" t="str">
        <v>13+</v>
      </c>
      <c r="D753" s="4">
        <v>7268.56</v>
      </c>
    </row>
    <row r="754" spans="1:4" x14ac:dyDescent="0.25">
      <c r="A754" s="4" t="str">
        <v>30 - 39</v>
      </c>
      <c r="B754" s="4">
        <v>1</v>
      </c>
      <c r="C754" s="4" t="str">
        <v>7 - 12</v>
      </c>
      <c r="D754" s="4">
        <v>11477.6</v>
      </c>
    </row>
    <row r="755" spans="1:4" x14ac:dyDescent="0.25">
      <c r="A755" s="4" t="str">
        <v>30 - 39</v>
      </c>
      <c r="B755" s="4">
        <v>2</v>
      </c>
      <c r="C755" s="4" t="str">
        <v>3 - 6</v>
      </c>
      <c r="D755" s="4">
        <v>17620.833333333332</v>
      </c>
    </row>
    <row r="756" spans="1:4" x14ac:dyDescent="0.25">
      <c r="A756" s="4" t="str">
        <v>20 - 29</v>
      </c>
      <c r="B756" s="4">
        <v>0</v>
      </c>
      <c r="C756" s="4" t="str">
        <v>0 - 2</v>
      </c>
      <c r="D756" s="4">
        <v>52731</v>
      </c>
    </row>
    <row r="757" spans="1:4" x14ac:dyDescent="0.25">
      <c r="A757" s="4" t="str">
        <v>30 - 39</v>
      </c>
      <c r="B757" s="4">
        <v>2</v>
      </c>
      <c r="C757" s="4" t="str">
        <v>7 - 12</v>
      </c>
      <c r="D757" s="4">
        <v>13311.5</v>
      </c>
    </row>
    <row r="758" spans="1:4" x14ac:dyDescent="0.25">
      <c r="A758" s="4" t="str">
        <v>20 - 29</v>
      </c>
      <c r="B758" s="4">
        <v>1</v>
      </c>
      <c r="C758" s="4" t="str">
        <v>3 - 6</v>
      </c>
      <c r="D758" s="4">
        <v>18473.75</v>
      </c>
    </row>
    <row r="759" spans="1:4" x14ac:dyDescent="0.25">
      <c r="A759" s="4" t="str">
        <v>20 - 29</v>
      </c>
      <c r="B759" s="4">
        <v>3</v>
      </c>
      <c r="C759" s="4" t="str">
        <v>0 - 2</v>
      </c>
      <c r="D759" s="4">
        <v>119836</v>
      </c>
    </row>
    <row r="760" spans="1:4" x14ac:dyDescent="0.25">
      <c r="A760" s="4" t="str">
        <v>20 - 29</v>
      </c>
      <c r="B760" s="4">
        <v>2</v>
      </c>
      <c r="C760" s="4" t="str">
        <v>3 - 6</v>
      </c>
      <c r="D760" s="4">
        <v>19949.400000000001</v>
      </c>
    </row>
    <row r="761" spans="1:4" x14ac:dyDescent="0.25">
      <c r="A761" s="4" t="str">
        <v>50+</v>
      </c>
      <c r="B761" s="4">
        <v>1</v>
      </c>
      <c r="C761" s="4" t="str">
        <v>13+</v>
      </c>
      <c r="D761" s="4">
        <v>6731.48</v>
      </c>
    </row>
    <row r="762" spans="1:4" x14ac:dyDescent="0.25">
      <c r="A762" s="4" t="str">
        <v>20 - 29</v>
      </c>
      <c r="B762" s="4">
        <v>2</v>
      </c>
      <c r="C762" s="4" t="str">
        <v>7 - 12</v>
      </c>
      <c r="D762" s="4">
        <v>16560</v>
      </c>
    </row>
    <row r="763" spans="1:4" x14ac:dyDescent="0.25">
      <c r="A763" s="4" t="str">
        <v>30 - 39</v>
      </c>
      <c r="B763" s="4">
        <v>2</v>
      </c>
      <c r="C763" s="4" t="str">
        <v>7 - 12</v>
      </c>
      <c r="D763" s="4">
        <v>11643.454545454546</v>
      </c>
    </row>
    <row r="764" spans="1:4" x14ac:dyDescent="0.25">
      <c r="A764" s="4" t="str">
        <v>20 - 29</v>
      </c>
      <c r="B764" s="4">
        <v>1</v>
      </c>
      <c r="C764" s="4" t="str">
        <v>0 - 2</v>
      </c>
      <c r="D764" s="4">
        <v>51265</v>
      </c>
    </row>
    <row r="765" spans="1:4" x14ac:dyDescent="0.25">
      <c r="A765" s="4" t="str">
        <v>40 - 49</v>
      </c>
      <c r="B765" s="4">
        <v>0</v>
      </c>
      <c r="C765" s="4" t="str">
        <v>13+</v>
      </c>
      <c r="D765" s="4">
        <v>7541.772727272727</v>
      </c>
    </row>
    <row r="766" spans="1:4" x14ac:dyDescent="0.25">
      <c r="A766" s="4" t="str">
        <v>50+</v>
      </c>
      <c r="B766" s="4">
        <v>3</v>
      </c>
      <c r="C766" s="4" t="str">
        <v>13+</v>
      </c>
      <c r="D766" s="4">
        <v>5548.5588235294117</v>
      </c>
    </row>
    <row r="767" spans="1:4" x14ac:dyDescent="0.25">
      <c r="A767" s="4" t="str">
        <v>20 - 29</v>
      </c>
      <c r="B767" s="4">
        <v>2</v>
      </c>
      <c r="C767" s="4" t="str">
        <v>0 - 2</v>
      </c>
      <c r="D767" s="4" t="str">
        <v>N/A</v>
      </c>
    </row>
    <row r="768" spans="1:4" x14ac:dyDescent="0.25">
      <c r="A768" s="4" t="str">
        <v>50+</v>
      </c>
      <c r="B768" s="4">
        <v>1</v>
      </c>
      <c r="C768" s="4" t="str">
        <v>13+</v>
      </c>
      <c r="D768" s="4">
        <v>6927.2857142857147</v>
      </c>
    </row>
    <row r="769" spans="1:4" x14ac:dyDescent="0.25">
      <c r="A769" s="4" t="str">
        <v>20 - 29</v>
      </c>
      <c r="B769" s="4">
        <v>2</v>
      </c>
      <c r="C769" s="4" t="str">
        <v>3 - 6</v>
      </c>
      <c r="D769" s="4">
        <v>26175.5</v>
      </c>
    </row>
    <row r="770" spans="1:4" x14ac:dyDescent="0.25">
      <c r="A770" s="4" t="str">
        <v>40 - 49</v>
      </c>
      <c r="B770" s="4">
        <v>3</v>
      </c>
      <c r="C770" s="4" t="str">
        <v>13+</v>
      </c>
      <c r="D770" s="4">
        <v>9102.894736842105</v>
      </c>
    </row>
    <row r="771" spans="1:4" x14ac:dyDescent="0.25">
      <c r="A771" s="4" t="str">
        <v>40 - 49</v>
      </c>
      <c r="B771" s="4">
        <v>2</v>
      </c>
      <c r="C771" s="4" t="str">
        <v>13+</v>
      </c>
      <c r="D771" s="4">
        <v>8627</v>
      </c>
    </row>
    <row r="772" spans="1:4" x14ac:dyDescent="0.25">
      <c r="A772" s="4" t="str">
        <v>20 - 29</v>
      </c>
      <c r="B772" s="4">
        <v>1</v>
      </c>
      <c r="C772" s="4" t="str">
        <v>3 - 6</v>
      </c>
      <c r="D772" s="4">
        <v>20670.75</v>
      </c>
    </row>
    <row r="773" spans="1:4" x14ac:dyDescent="0.25">
      <c r="A773" s="4" t="str">
        <v>40 - 49</v>
      </c>
      <c r="B773" s="4">
        <v>2</v>
      </c>
      <c r="C773" s="4" t="str">
        <v>13+</v>
      </c>
      <c r="D773" s="4">
        <v>9142</v>
      </c>
    </row>
    <row r="774" spans="1:4" x14ac:dyDescent="0.25">
      <c r="A774" s="4" t="str">
        <v>40 - 49</v>
      </c>
      <c r="B774" s="4">
        <v>0</v>
      </c>
      <c r="C774" s="4" t="str">
        <v>13+</v>
      </c>
      <c r="D774" s="4">
        <v>6168.28</v>
      </c>
    </row>
    <row r="775" spans="1:4" x14ac:dyDescent="0.25">
      <c r="A775" s="4" t="str">
        <v>30 - 39</v>
      </c>
      <c r="B775" s="4">
        <v>2</v>
      </c>
      <c r="C775" s="4" t="str">
        <v>7 - 12</v>
      </c>
      <c r="D775" s="4">
        <v>13486.875</v>
      </c>
    </row>
    <row r="776" spans="1:4" x14ac:dyDescent="0.25">
      <c r="A776" s="4" t="str">
        <v>40 - 49</v>
      </c>
      <c r="B776" s="4">
        <v>1</v>
      </c>
      <c r="C776" s="4" t="str">
        <v>13+</v>
      </c>
      <c r="D776" s="4">
        <v>8247</v>
      </c>
    </row>
    <row r="777" spans="1:4" x14ac:dyDescent="0.25">
      <c r="A777" s="4" t="str">
        <v>20 - 29</v>
      </c>
      <c r="B777" s="4">
        <v>2</v>
      </c>
      <c r="C777" s="4" t="str">
        <v>3 - 6</v>
      </c>
      <c r="D777" s="4">
        <v>25714.75</v>
      </c>
    </row>
    <row r="778" spans="1:4" x14ac:dyDescent="0.25">
      <c r="A778" s="4" t="str">
        <v>40 - 49</v>
      </c>
      <c r="B778" s="4">
        <v>3</v>
      </c>
      <c r="C778" s="4" t="str">
        <v>13+</v>
      </c>
      <c r="D778" s="4">
        <v>10666.307692307691</v>
      </c>
    </row>
    <row r="779" spans="1:4" x14ac:dyDescent="0.25">
      <c r="A779" s="4" t="str">
        <v>40 - 49</v>
      </c>
      <c r="B779" s="4">
        <v>1</v>
      </c>
      <c r="C779" s="4" t="str">
        <v>13+</v>
      </c>
      <c r="D779" s="4">
        <v>7899.95652173913</v>
      </c>
    </row>
    <row r="780" spans="1:4" x14ac:dyDescent="0.25">
      <c r="A780" s="4" t="str">
        <v>50+</v>
      </c>
      <c r="B780" s="4">
        <v>2</v>
      </c>
      <c r="C780" s="4" t="str">
        <v>13+</v>
      </c>
      <c r="D780" s="4">
        <v>5704</v>
      </c>
    </row>
    <row r="781" spans="1:4" x14ac:dyDescent="0.25">
      <c r="A781" s="4" t="str">
        <v>20 - 29</v>
      </c>
      <c r="B781" s="4">
        <v>0</v>
      </c>
      <c r="C781" s="4" t="str">
        <v>0 - 2</v>
      </c>
      <c r="D781" s="4" t="str">
        <v>N/A</v>
      </c>
    </row>
    <row r="782" spans="1:4" x14ac:dyDescent="0.25">
      <c r="A782" s="4" t="str">
        <v>50+</v>
      </c>
      <c r="B782" s="4">
        <v>3</v>
      </c>
      <c r="C782" s="4" t="str">
        <v>13+</v>
      </c>
      <c r="D782" s="4">
        <v>6731.5714285714284</v>
      </c>
    </row>
    <row r="783" spans="1:4" x14ac:dyDescent="0.25">
      <c r="A783" s="4" t="str">
        <v>40 - 49</v>
      </c>
      <c r="B783" s="4">
        <v>2</v>
      </c>
      <c r="C783" s="4" t="str">
        <v>13+</v>
      </c>
      <c r="D783" s="4">
        <v>8642.875</v>
      </c>
    </row>
    <row r="784" spans="1:4" x14ac:dyDescent="0.25">
      <c r="A784" s="4" t="str">
        <v>40 - 49</v>
      </c>
      <c r="B784" s="4">
        <v>1</v>
      </c>
      <c r="C784" s="4" t="str">
        <v>13+</v>
      </c>
      <c r="D784" s="4">
        <v>8233.2727272727279</v>
      </c>
    </row>
    <row r="785" spans="1:4" x14ac:dyDescent="0.25">
      <c r="A785" s="4" t="str">
        <v>20 - 29</v>
      </c>
      <c r="B785" s="4">
        <v>2</v>
      </c>
      <c r="C785" s="4" t="str">
        <v>3 - 6</v>
      </c>
      <c r="D785" s="4">
        <v>18484.5</v>
      </c>
    </row>
    <row r="786" spans="1:4" x14ac:dyDescent="0.25">
      <c r="A786" s="4" t="str">
        <v>30 - 39</v>
      </c>
      <c r="B786" s="4">
        <v>1</v>
      </c>
      <c r="C786" s="4" t="str">
        <v>13+</v>
      </c>
      <c r="D786" s="4">
        <v>8516</v>
      </c>
    </row>
    <row r="787" spans="1:4" x14ac:dyDescent="0.25">
      <c r="A787" s="4" t="str">
        <v>30 - 39</v>
      </c>
      <c r="B787" s="4">
        <v>2</v>
      </c>
      <c r="C787" s="4" t="str">
        <v>3 - 6</v>
      </c>
      <c r="D787" s="4">
        <v>16864.333333333332</v>
      </c>
    </row>
    <row r="788" spans="1:4" x14ac:dyDescent="0.25">
      <c r="A788" s="4" t="str">
        <v>30 - 39</v>
      </c>
      <c r="B788" s="4">
        <v>2</v>
      </c>
      <c r="C788" s="4" t="str">
        <v>13+</v>
      </c>
      <c r="D788" s="4">
        <v>10168.571428571429</v>
      </c>
    </row>
    <row r="789" spans="1:4" x14ac:dyDescent="0.25">
      <c r="A789" s="4" t="str">
        <v>40 - 49</v>
      </c>
      <c r="B789" s="4">
        <v>1</v>
      </c>
      <c r="C789" s="4" t="str">
        <v>13+</v>
      </c>
      <c r="D789" s="4">
        <v>7565.75</v>
      </c>
    </row>
    <row r="790" spans="1:4" x14ac:dyDescent="0.25">
      <c r="A790" s="4" t="str">
        <v>40 - 49</v>
      </c>
      <c r="B790" s="4">
        <v>3</v>
      </c>
      <c r="C790" s="4" t="str">
        <v>13+</v>
      </c>
      <c r="D790" s="4">
        <v>7870.478260869565</v>
      </c>
    </row>
    <row r="791" spans="1:4" x14ac:dyDescent="0.25">
      <c r="A791" s="4" t="str">
        <v>30 - 39</v>
      </c>
      <c r="B791" s="4">
        <v>2</v>
      </c>
      <c r="C791" s="4" t="str">
        <v>13+</v>
      </c>
      <c r="D791" s="4">
        <v>8976.0666666666675</v>
      </c>
    </row>
    <row r="792" spans="1:4" x14ac:dyDescent="0.25">
      <c r="A792" s="4" t="str">
        <v>40 - 49</v>
      </c>
      <c r="B792" s="4">
        <v>1</v>
      </c>
      <c r="C792" s="4" t="str">
        <v>13+</v>
      </c>
      <c r="D792" s="4">
        <v>7558.739130434783</v>
      </c>
    </row>
    <row r="793" spans="1:4" x14ac:dyDescent="0.25">
      <c r="A793" s="4" t="str">
        <v>30 - 39</v>
      </c>
      <c r="B793" s="4">
        <v>0</v>
      </c>
      <c r="C793" s="4" t="str">
        <v>7 - 12</v>
      </c>
      <c r="D793" s="4">
        <v>13015.875</v>
      </c>
    </row>
    <row r="794" spans="1:4" x14ac:dyDescent="0.25">
      <c r="A794" s="4" t="str">
        <v>40 - 49</v>
      </c>
      <c r="B794" s="4">
        <v>2</v>
      </c>
      <c r="C794" s="4" t="str">
        <v>13+</v>
      </c>
      <c r="D794" s="4">
        <v>7154.36</v>
      </c>
    </row>
    <row r="795" spans="1:4" x14ac:dyDescent="0.25">
      <c r="A795" s="4" t="str">
        <v>20 - 29</v>
      </c>
      <c r="B795" s="4">
        <v>3</v>
      </c>
      <c r="C795" s="4" t="str">
        <v>3 - 6</v>
      </c>
      <c r="D795" s="4">
        <v>19713.599999999999</v>
      </c>
    </row>
    <row r="796" spans="1:4" x14ac:dyDescent="0.25">
      <c r="A796" s="4" t="str">
        <v>30 - 39</v>
      </c>
      <c r="B796" s="4">
        <v>1</v>
      </c>
      <c r="C796" s="4" t="str">
        <v>7 - 12</v>
      </c>
      <c r="D796" s="4">
        <v>11629</v>
      </c>
    </row>
    <row r="797" spans="1:4" x14ac:dyDescent="0.25">
      <c r="A797" s="4" t="str">
        <v>30 - 39</v>
      </c>
      <c r="B797" s="4">
        <v>2</v>
      </c>
      <c r="C797" s="4" t="str">
        <v>13+</v>
      </c>
      <c r="D797" s="4">
        <v>10373.692307692309</v>
      </c>
    </row>
    <row r="798" spans="1:4" x14ac:dyDescent="0.25">
      <c r="A798" s="4" t="str">
        <v>30 - 39</v>
      </c>
      <c r="B798" s="4">
        <v>1</v>
      </c>
      <c r="C798" s="4" t="str">
        <v>7 - 12</v>
      </c>
      <c r="D798" s="4">
        <v>9450.2000000000007</v>
      </c>
    </row>
    <row r="799" spans="1:4" x14ac:dyDescent="0.25">
      <c r="A799" s="4" t="str">
        <v>20 - 29</v>
      </c>
      <c r="B799" s="4">
        <v>0</v>
      </c>
      <c r="C799" s="4" t="str">
        <v>0 - 2</v>
      </c>
      <c r="D799" s="4">
        <v>31426</v>
      </c>
    </row>
    <row r="800" spans="1:4" x14ac:dyDescent="0.25">
      <c r="A800" s="4" t="str">
        <v>30 - 39</v>
      </c>
      <c r="B800" s="4">
        <v>1</v>
      </c>
      <c r="C800" s="4" t="str">
        <v>13+</v>
      </c>
      <c r="D800" s="4">
        <v>9935.3571428571431</v>
      </c>
    </row>
    <row r="801" spans="1:4" x14ac:dyDescent="0.25">
      <c r="A801" s="4" t="str">
        <v>30 - 39</v>
      </c>
      <c r="B801" s="4">
        <v>2</v>
      </c>
      <c r="C801" s="4" t="str">
        <v>3 - 6</v>
      </c>
      <c r="D801" s="4">
        <v>21255.599999999999</v>
      </c>
    </row>
    <row r="802" spans="1:4" x14ac:dyDescent="0.25">
      <c r="A802" s="4" t="str">
        <v>20 - 29</v>
      </c>
      <c r="B802" s="4">
        <v>2</v>
      </c>
      <c r="C802" s="4" t="str">
        <v>3 - 6</v>
      </c>
      <c r="D802" s="4">
        <v>22613</v>
      </c>
    </row>
    <row r="803" spans="1:4" x14ac:dyDescent="0.25">
      <c r="A803" s="4" t="str">
        <v>40 - 49</v>
      </c>
      <c r="B803" s="4">
        <v>3</v>
      </c>
      <c r="C803" s="4" t="str">
        <v>13+</v>
      </c>
      <c r="D803" s="4">
        <v>7317.565217391304</v>
      </c>
    </row>
    <row r="804" spans="1:4" x14ac:dyDescent="0.25">
      <c r="A804" s="4" t="str">
        <v>30 - 39</v>
      </c>
      <c r="B804" s="4">
        <v>1</v>
      </c>
      <c r="C804" s="4" t="str">
        <v>7 - 12</v>
      </c>
      <c r="D804" s="4">
        <v>12659.3</v>
      </c>
    </row>
    <row r="805" spans="1:4" x14ac:dyDescent="0.25">
      <c r="A805" s="4" t="str">
        <v>40 - 49</v>
      </c>
      <c r="B805" s="4">
        <v>2</v>
      </c>
      <c r="C805" s="4" t="str">
        <v>13+</v>
      </c>
      <c r="D805" s="4">
        <v>8010.6842105263158</v>
      </c>
    </row>
    <row r="806" spans="1:4" x14ac:dyDescent="0.25">
      <c r="A806" s="4" t="str">
        <v>50+</v>
      </c>
      <c r="B806" s="4">
        <v>3</v>
      </c>
      <c r="C806" s="4" t="str">
        <v>13+</v>
      </c>
      <c r="D806" s="4">
        <v>6104.6</v>
      </c>
    </row>
    <row r="807" spans="1:4" x14ac:dyDescent="0.25">
      <c r="A807" s="4" t="str">
        <v>30 - 39</v>
      </c>
      <c r="B807" s="4">
        <v>2</v>
      </c>
      <c r="C807" s="4" t="str">
        <v>7 - 12</v>
      </c>
      <c r="D807" s="4">
        <v>14475</v>
      </c>
    </row>
    <row r="808" spans="1:4" x14ac:dyDescent="0.25">
      <c r="A808" s="4" t="str">
        <v>50+</v>
      </c>
      <c r="B808" s="4">
        <v>1</v>
      </c>
      <c r="C808" s="4" t="str">
        <v>13+</v>
      </c>
      <c r="D808" s="4">
        <v>6617.7586206896549</v>
      </c>
    </row>
    <row r="809" spans="1:4" x14ac:dyDescent="0.25">
      <c r="A809" s="4" t="str">
        <v>20 - 29</v>
      </c>
      <c r="B809" s="4">
        <v>0</v>
      </c>
      <c r="C809" s="4" t="str">
        <v>0 - 2</v>
      </c>
      <c r="D809" s="4">
        <v>31403.5</v>
      </c>
    </row>
    <row r="810" spans="1:4" x14ac:dyDescent="0.25">
      <c r="A810" s="4" t="str">
        <v>40 - 49</v>
      </c>
      <c r="B810" s="4">
        <v>2</v>
      </c>
      <c r="C810" s="4" t="str">
        <v>13+</v>
      </c>
      <c r="D810" s="4">
        <v>8300.2380952380954</v>
      </c>
    </row>
    <row r="811" spans="1:4" x14ac:dyDescent="0.25">
      <c r="A811" s="4" t="str">
        <v>30 - 39</v>
      </c>
      <c r="B811" s="4">
        <v>1</v>
      </c>
      <c r="C811" s="4" t="str">
        <v>7 - 12</v>
      </c>
      <c r="D811" s="4">
        <v>14814</v>
      </c>
    </row>
    <row r="812" spans="1:4" x14ac:dyDescent="0.25">
      <c r="A812" s="4" t="str">
        <v>20 - 29</v>
      </c>
      <c r="B812" s="4">
        <v>2</v>
      </c>
      <c r="C812" s="4" t="str">
        <v>3 - 6</v>
      </c>
      <c r="D812" s="4">
        <v>18914</v>
      </c>
    </row>
    <row r="813" spans="1:4" x14ac:dyDescent="0.25">
      <c r="A813" s="4" t="str">
        <v>40 - 49</v>
      </c>
      <c r="B813" s="4">
        <v>3</v>
      </c>
      <c r="C813" s="4" t="str">
        <v>13+</v>
      </c>
      <c r="D813" s="4">
        <v>8207.5789473684217</v>
      </c>
    </row>
    <row r="814" spans="1:4" x14ac:dyDescent="0.25">
      <c r="A814" s="4" t="str">
        <v>30 - 39</v>
      </c>
      <c r="B814" s="4">
        <v>2</v>
      </c>
      <c r="C814" s="4" t="str">
        <v>7 - 12</v>
      </c>
      <c r="D814" s="4">
        <v>12525</v>
      </c>
    </row>
    <row r="815" spans="1:4" x14ac:dyDescent="0.25">
      <c r="A815" s="4" t="str">
        <v>20 - 29</v>
      </c>
      <c r="B815" s="4">
        <v>1</v>
      </c>
      <c r="C815" s="4" t="str">
        <v>0 - 2</v>
      </c>
      <c r="D815" s="4" t="str">
        <v>N/A</v>
      </c>
    </row>
    <row r="816" spans="1:4" x14ac:dyDescent="0.25">
      <c r="A816" s="4" t="str">
        <v>40 - 49</v>
      </c>
      <c r="B816" s="4">
        <v>2</v>
      </c>
      <c r="C816" s="4" t="str">
        <v>13+</v>
      </c>
      <c r="D816" s="4">
        <v>8283.5</v>
      </c>
    </row>
    <row r="817" spans="1:4" x14ac:dyDescent="0.25">
      <c r="A817" s="4" t="str">
        <v>30 - 39</v>
      </c>
      <c r="B817" s="4">
        <v>2</v>
      </c>
      <c r="C817" s="4" t="str">
        <v>7 - 12</v>
      </c>
      <c r="D817" s="4">
        <v>15190.1</v>
      </c>
    </row>
    <row r="818" spans="1:4" x14ac:dyDescent="0.25">
      <c r="A818" s="4" t="str">
        <v>30 - 39</v>
      </c>
      <c r="B818" s="4">
        <v>1</v>
      </c>
      <c r="C818" s="4" t="str">
        <v>7 - 12</v>
      </c>
      <c r="D818" s="4">
        <v>12506.5</v>
      </c>
    </row>
    <row r="819" spans="1:4" x14ac:dyDescent="0.25">
      <c r="A819" s="4" t="str">
        <v>50+</v>
      </c>
      <c r="B819" s="4">
        <v>0</v>
      </c>
      <c r="C819" s="4" t="str">
        <v>13+</v>
      </c>
      <c r="D819" s="4">
        <v>5457.0344827586205</v>
      </c>
    </row>
    <row r="820" spans="1:4" x14ac:dyDescent="0.25">
      <c r="A820" s="4" t="str">
        <v>40 - 49</v>
      </c>
      <c r="B820" s="4">
        <v>2</v>
      </c>
      <c r="C820" s="4" t="str">
        <v>13+</v>
      </c>
      <c r="D820" s="4">
        <v>8360.35</v>
      </c>
    </row>
    <row r="821" spans="1:4" x14ac:dyDescent="0.25">
      <c r="A821" s="4" t="str">
        <v>30 - 39</v>
      </c>
      <c r="B821" s="4">
        <v>2</v>
      </c>
      <c r="C821" s="4" t="str">
        <v>7 - 12</v>
      </c>
      <c r="D821" s="4">
        <v>11243.9</v>
      </c>
    </row>
    <row r="822" spans="1:4" x14ac:dyDescent="0.25">
      <c r="A822" s="4" t="str">
        <v>50+</v>
      </c>
      <c r="B822" s="4">
        <v>3</v>
      </c>
      <c r="C822" s="4" t="str">
        <v>13+</v>
      </c>
      <c r="D822" s="4">
        <v>6697.0344827586205</v>
      </c>
    </row>
    <row r="823" spans="1:4" x14ac:dyDescent="0.25">
      <c r="A823" s="4" t="str">
        <v>20 - 29</v>
      </c>
      <c r="B823" s="4">
        <v>1</v>
      </c>
      <c r="C823" s="4" t="str">
        <v>3 - 6</v>
      </c>
      <c r="D823" s="4">
        <v>16881.400000000001</v>
      </c>
    </row>
    <row r="824" spans="1:4" x14ac:dyDescent="0.25">
      <c r="A824" s="4" t="str">
        <v>30 - 39</v>
      </c>
      <c r="B824" s="4">
        <v>2</v>
      </c>
      <c r="C824" s="4" t="str">
        <v>13+</v>
      </c>
      <c r="D824" s="4">
        <v>10724.076923076924</v>
      </c>
    </row>
    <row r="825" spans="1:4" x14ac:dyDescent="0.25">
      <c r="A825" s="4" t="str">
        <v>40 - 49</v>
      </c>
      <c r="B825" s="4">
        <v>1</v>
      </c>
      <c r="C825" s="4" t="str">
        <v>13+</v>
      </c>
      <c r="D825" s="4">
        <v>7154.2</v>
      </c>
    </row>
    <row r="826" spans="1:4" x14ac:dyDescent="0.25">
      <c r="A826" s="4" t="str">
        <v>50+</v>
      </c>
      <c r="B826" s="4">
        <v>2</v>
      </c>
      <c r="C826" s="4" t="str">
        <v>13+</v>
      </c>
      <c r="D826" s="4">
        <v>7693.76</v>
      </c>
    </row>
    <row r="827" spans="1:4" x14ac:dyDescent="0.25">
      <c r="A827" s="4" t="str">
        <v>20 - 29</v>
      </c>
      <c r="B827" s="4">
        <v>3</v>
      </c>
      <c r="C827" s="4" t="str">
        <v>0 - 2</v>
      </c>
      <c r="D827" s="4">
        <v>106132</v>
      </c>
    </row>
    <row r="828" spans="1:4" x14ac:dyDescent="0.25">
      <c r="A828" s="4" t="str">
        <v>50+</v>
      </c>
      <c r="B828" s="4">
        <v>2</v>
      </c>
      <c r="C828" s="4" t="str">
        <v>13+</v>
      </c>
      <c r="D828" s="4">
        <v>7108.3076923076924</v>
      </c>
    </row>
    <row r="829" spans="1:4" x14ac:dyDescent="0.25">
      <c r="A829" s="4" t="str">
        <v>40 - 49</v>
      </c>
      <c r="B829" s="4">
        <v>1</v>
      </c>
      <c r="C829" s="4" t="str">
        <v>13+</v>
      </c>
      <c r="D829" s="4">
        <v>7907.7894736842109</v>
      </c>
    </row>
    <row r="830" spans="1:4" x14ac:dyDescent="0.25">
      <c r="A830" s="4" t="str">
        <v>30 - 39</v>
      </c>
      <c r="B830" s="4">
        <v>2</v>
      </c>
      <c r="C830" s="4" t="str">
        <v>13+</v>
      </c>
      <c r="D830" s="4">
        <v>11399.666666666666</v>
      </c>
    </row>
    <row r="831" spans="1:4" x14ac:dyDescent="0.25">
      <c r="A831" s="4" t="str">
        <v>20 - 29</v>
      </c>
      <c r="B831" s="4">
        <v>1</v>
      </c>
      <c r="C831" s="4" t="str">
        <v>3 - 6</v>
      </c>
      <c r="D831" s="4">
        <v>14672.5</v>
      </c>
    </row>
    <row r="832" spans="1:4" x14ac:dyDescent="0.25">
      <c r="A832" s="4" t="str">
        <v>30 - 39</v>
      </c>
      <c r="B832" s="4">
        <v>2</v>
      </c>
      <c r="C832" s="4" t="str">
        <v>7 - 12</v>
      </c>
      <c r="D832" s="4">
        <v>11941.9</v>
      </c>
    </row>
    <row r="833" spans="1:4" x14ac:dyDescent="0.25">
      <c r="A833" s="4" t="str">
        <v>40 - 49</v>
      </c>
      <c r="B833" s="4">
        <v>3</v>
      </c>
      <c r="C833" s="4" t="str">
        <v>13+</v>
      </c>
      <c r="D833" s="4">
        <v>8265.8095238095229</v>
      </c>
    </row>
    <row r="834" spans="1:4" x14ac:dyDescent="0.25">
      <c r="A834" s="4" t="str">
        <v>40 - 49</v>
      </c>
      <c r="B834" s="4">
        <v>2</v>
      </c>
      <c r="C834" s="4" t="str">
        <v>13+</v>
      </c>
      <c r="D834" s="4">
        <v>7584.173913043478</v>
      </c>
    </row>
    <row r="835" spans="1:4" x14ac:dyDescent="0.25">
      <c r="A835" s="4" t="str">
        <v>20 - 29</v>
      </c>
      <c r="B835" s="4">
        <v>1</v>
      </c>
      <c r="C835" s="4" t="str">
        <v>3 - 6</v>
      </c>
      <c r="D835" s="4">
        <v>17924.75</v>
      </c>
    </row>
    <row r="836" spans="1:4" x14ac:dyDescent="0.25">
      <c r="A836" s="4" t="str">
        <v>40 - 49</v>
      </c>
      <c r="B836" s="4">
        <v>2</v>
      </c>
      <c r="C836" s="4" t="str">
        <v>13+</v>
      </c>
      <c r="D836" s="4">
        <v>11682.714285714286</v>
      </c>
    </row>
    <row r="837" spans="1:4" x14ac:dyDescent="0.25">
      <c r="A837" s="4" t="str">
        <v>40 - 49</v>
      </c>
      <c r="B837" s="4">
        <v>1</v>
      </c>
      <c r="C837" s="4" t="str">
        <v>13+</v>
      </c>
      <c r="D837" s="4">
        <v>6951.166666666667</v>
      </c>
    </row>
    <row r="838" spans="1:4" x14ac:dyDescent="0.25">
      <c r="A838" s="4" t="str">
        <v>30 - 39</v>
      </c>
      <c r="B838" s="4">
        <v>3</v>
      </c>
      <c r="C838" s="4" t="str">
        <v>13+</v>
      </c>
      <c r="D838" s="4">
        <v>9633.0666666666675</v>
      </c>
    </row>
    <row r="839" spans="1:4" x14ac:dyDescent="0.25">
      <c r="A839" s="4" t="str">
        <v>50+</v>
      </c>
      <c r="B839" s="4">
        <v>2</v>
      </c>
      <c r="C839" s="4" t="str">
        <v>13+</v>
      </c>
      <c r="D839" s="4">
        <v>6249.8709677419356</v>
      </c>
    </row>
    <row r="840" spans="1:4" x14ac:dyDescent="0.25">
      <c r="A840" s="4" t="str">
        <v>30 - 39</v>
      </c>
      <c r="B840" s="4">
        <v>2</v>
      </c>
      <c r="C840" s="4" t="str">
        <v>7 - 12</v>
      </c>
      <c r="D840" s="4">
        <v>15322.625</v>
      </c>
    </row>
    <row r="841" spans="1:4" x14ac:dyDescent="0.25">
      <c r="A841" s="4" t="str">
        <v>20 - 29</v>
      </c>
      <c r="B841" s="4">
        <v>0</v>
      </c>
      <c r="C841" s="4" t="str">
        <v>3 - 6</v>
      </c>
      <c r="D841" s="4">
        <v>19941.75</v>
      </c>
    </row>
    <row r="842" spans="1:4" x14ac:dyDescent="0.25">
      <c r="A842" s="4" t="str">
        <v>50+</v>
      </c>
      <c r="B842" s="4">
        <v>1</v>
      </c>
      <c r="C842" s="4" t="str">
        <v>13+</v>
      </c>
      <c r="D842" s="4">
        <v>7087.08</v>
      </c>
    </row>
    <row r="843" spans="1:4" x14ac:dyDescent="0.25">
      <c r="A843" s="4" t="str">
        <v>20 - 29</v>
      </c>
      <c r="B843" s="4">
        <v>2</v>
      </c>
      <c r="C843" s="4" t="str">
        <v>3 - 6</v>
      </c>
      <c r="D843" s="4">
        <v>22460.75</v>
      </c>
    </row>
    <row r="844" spans="1:4" x14ac:dyDescent="0.25">
      <c r="A844" s="4" t="str">
        <v>30 - 39</v>
      </c>
      <c r="B844" s="4">
        <v>2</v>
      </c>
      <c r="C844" s="4" t="str">
        <v>3 - 6</v>
      </c>
      <c r="D844" s="4">
        <v>18927.166666666668</v>
      </c>
    </row>
    <row r="845" spans="1:4" x14ac:dyDescent="0.25">
      <c r="A845" s="4" t="str">
        <v>30 - 39</v>
      </c>
      <c r="B845" s="4">
        <v>1</v>
      </c>
      <c r="C845" s="4" t="str">
        <v>7 - 12</v>
      </c>
      <c r="D845" s="4">
        <v>12871.2</v>
      </c>
    </row>
    <row r="846" spans="1:4" x14ac:dyDescent="0.25">
      <c r="A846" s="4" t="str">
        <v>40 - 49</v>
      </c>
      <c r="B846" s="4">
        <v>3</v>
      </c>
      <c r="C846" s="4" t="str">
        <v>13+</v>
      </c>
      <c r="D846" s="4">
        <v>8978.9444444444453</v>
      </c>
    </row>
    <row r="847" spans="1:4" x14ac:dyDescent="0.25">
      <c r="A847" s="4" t="str">
        <v>30 - 39</v>
      </c>
      <c r="B847" s="4">
        <v>2</v>
      </c>
      <c r="C847" s="4" t="str">
        <v>7 - 12</v>
      </c>
      <c r="D847" s="4">
        <v>15181.75</v>
      </c>
    </row>
    <row r="848" spans="1:4" x14ac:dyDescent="0.25">
      <c r="A848" s="4" t="str">
        <v>50+</v>
      </c>
      <c r="B848" s="4">
        <v>1</v>
      </c>
      <c r="C848" s="4" t="str">
        <v>13+</v>
      </c>
      <c r="D848" s="4">
        <v>7199.48</v>
      </c>
    </row>
    <row r="849" spans="1:4" x14ac:dyDescent="0.25">
      <c r="A849" s="4" t="str">
        <v>20 - 29</v>
      </c>
      <c r="B849" s="4">
        <v>2</v>
      </c>
      <c r="C849" s="4" t="str">
        <v>3 - 6</v>
      </c>
      <c r="D849" s="4">
        <v>24216.333333333332</v>
      </c>
    </row>
    <row r="850" spans="1:4" x14ac:dyDescent="0.25">
      <c r="A850" s="4" t="str">
        <v>20 - 29</v>
      </c>
      <c r="B850" s="4">
        <v>3</v>
      </c>
      <c r="C850" s="4" t="str">
        <v>0 - 2</v>
      </c>
      <c r="D850" s="4" t="str">
        <v>N/A</v>
      </c>
    </row>
    <row r="851" spans="1:4" x14ac:dyDescent="0.25">
      <c r="A851" s="4" t="str">
        <v>40 - 49</v>
      </c>
      <c r="B851" s="4">
        <v>2</v>
      </c>
      <c r="C851" s="4" t="str">
        <v>13+</v>
      </c>
      <c r="D851" s="4">
        <v>7666.916666666667</v>
      </c>
    </row>
    <row r="852" spans="1:4" x14ac:dyDescent="0.25">
      <c r="A852" s="4" t="str">
        <v>30 - 39</v>
      </c>
      <c r="B852" s="4">
        <v>1</v>
      </c>
      <c r="C852" s="4" t="str">
        <v>7 - 12</v>
      </c>
      <c r="D852" s="4">
        <v>10996.666666666666</v>
      </c>
    </row>
    <row r="853" spans="1:4" x14ac:dyDescent="0.25">
      <c r="A853" s="4" t="str">
        <v>30 - 39</v>
      </c>
      <c r="B853" s="4">
        <v>2</v>
      </c>
      <c r="C853" s="4" t="str">
        <v>3 - 6</v>
      </c>
      <c r="D853" s="4">
        <v>20493</v>
      </c>
    </row>
    <row r="854" spans="1:4" x14ac:dyDescent="0.25">
      <c r="A854" s="4" t="str">
        <v>40 - 49</v>
      </c>
      <c r="B854" s="4">
        <v>2</v>
      </c>
      <c r="C854" s="4" t="str">
        <v>13+</v>
      </c>
      <c r="D854" s="4">
        <v>9359.25</v>
      </c>
    </row>
    <row r="855" spans="1:4" x14ac:dyDescent="0.25">
      <c r="A855" s="4" t="str">
        <v>40 - 49</v>
      </c>
      <c r="B855" s="4">
        <v>1</v>
      </c>
      <c r="C855" s="4" t="str">
        <v>13+</v>
      </c>
      <c r="D855" s="4">
        <v>7774.363636363636</v>
      </c>
    </row>
    <row r="856" spans="1:4" x14ac:dyDescent="0.25">
      <c r="A856" s="4" t="str">
        <v>30 - 39</v>
      </c>
      <c r="B856" s="4">
        <v>2</v>
      </c>
      <c r="C856" s="4" t="str">
        <v>13+</v>
      </c>
      <c r="D856" s="4">
        <v>11257.76923076923</v>
      </c>
    </row>
    <row r="857" spans="1:4" x14ac:dyDescent="0.25">
      <c r="A857" s="4" t="str">
        <v>50+</v>
      </c>
      <c r="B857" s="4">
        <v>3</v>
      </c>
      <c r="C857" s="4" t="str">
        <v>13+</v>
      </c>
      <c r="D857" s="4">
        <v>7133.1538461538457</v>
      </c>
    </row>
    <row r="858" spans="1:4" x14ac:dyDescent="0.25">
      <c r="A858" s="4" t="str">
        <v>30 - 39</v>
      </c>
      <c r="B858" s="4">
        <v>1</v>
      </c>
      <c r="C858" s="4" t="str">
        <v>7 - 12</v>
      </c>
      <c r="D858" s="4">
        <v>15388.285714285714</v>
      </c>
    </row>
    <row r="859" spans="1:4" x14ac:dyDescent="0.25">
      <c r="A859" s="4" t="str">
        <v>20 - 29</v>
      </c>
      <c r="B859" s="4">
        <v>2</v>
      </c>
      <c r="C859" s="4" t="str">
        <v>3 - 6</v>
      </c>
      <c r="D859" s="4">
        <v>22736</v>
      </c>
    </row>
    <row r="860" spans="1:4" x14ac:dyDescent="0.25">
      <c r="A860" s="4" t="str">
        <v>30 - 39</v>
      </c>
      <c r="B860" s="4">
        <v>2</v>
      </c>
      <c r="C860" s="4" t="str">
        <v>3 - 6</v>
      </c>
      <c r="D860" s="4">
        <v>20085</v>
      </c>
    </row>
    <row r="861" spans="1:4" x14ac:dyDescent="0.25">
      <c r="A861" s="4" t="str">
        <v>20 - 29</v>
      </c>
      <c r="B861" s="4">
        <v>1</v>
      </c>
      <c r="C861" s="4" t="str">
        <v>0 - 2</v>
      </c>
      <c r="D861" s="4">
        <v>31950.5</v>
      </c>
    </row>
    <row r="862" spans="1:4" x14ac:dyDescent="0.25">
      <c r="A862" s="4" t="str">
        <v>40 - 49</v>
      </c>
      <c r="B862" s="4">
        <v>2</v>
      </c>
      <c r="C862" s="4" t="str">
        <v>13+</v>
      </c>
      <c r="D862" s="4">
        <v>8268.2727272727279</v>
      </c>
    </row>
    <row r="863" spans="1:4" x14ac:dyDescent="0.25">
      <c r="A863" s="4" t="str">
        <v>30 - 39</v>
      </c>
      <c r="B863" s="4">
        <v>2</v>
      </c>
      <c r="C863" s="4" t="str">
        <v>7 - 12</v>
      </c>
      <c r="D863" s="4">
        <v>15170.333333333334</v>
      </c>
    </row>
    <row r="864" spans="1:4" x14ac:dyDescent="0.25">
      <c r="A864" s="4" t="str">
        <v>30 - 39</v>
      </c>
      <c r="B864" s="4">
        <v>1</v>
      </c>
      <c r="C864" s="4" t="str">
        <v>7 - 12</v>
      </c>
      <c r="D864" s="4">
        <v>12389.545454545454</v>
      </c>
    </row>
    <row r="865" spans="1:4" x14ac:dyDescent="0.25">
      <c r="A865" s="4" t="str">
        <v>50+</v>
      </c>
      <c r="B865" s="4">
        <v>3</v>
      </c>
      <c r="C865" s="4" t="str">
        <v>13+</v>
      </c>
      <c r="D865" s="4">
        <v>6187.677419354839</v>
      </c>
    </row>
    <row r="866" spans="1:4" x14ac:dyDescent="0.25">
      <c r="A866" s="4" t="str">
        <v>40 - 49</v>
      </c>
      <c r="B866" s="4">
        <v>2</v>
      </c>
      <c r="C866" s="4" t="str">
        <v>13+</v>
      </c>
      <c r="D866" s="4">
        <v>9297</v>
      </c>
    </row>
    <row r="867" spans="1:4" x14ac:dyDescent="0.25">
      <c r="A867" s="4" t="str">
        <v>20 - 29</v>
      </c>
      <c r="B867" s="4">
        <v>1</v>
      </c>
      <c r="C867" s="4" t="str">
        <v>3 - 6</v>
      </c>
      <c r="D867" s="4">
        <v>17505.5</v>
      </c>
    </row>
    <row r="868" spans="1:4" x14ac:dyDescent="0.25">
      <c r="A868" s="4" t="str">
        <v>30 - 39</v>
      </c>
      <c r="B868" s="4">
        <v>2</v>
      </c>
      <c r="C868" s="4" t="str">
        <v>3 - 6</v>
      </c>
      <c r="D868" s="4">
        <v>16560.5</v>
      </c>
    </row>
    <row r="869" spans="1:4" x14ac:dyDescent="0.25">
      <c r="A869" s="4" t="str">
        <v>40 - 49</v>
      </c>
      <c r="B869" s="4">
        <v>2</v>
      </c>
      <c r="C869" s="4" t="str">
        <v>13+</v>
      </c>
      <c r="D869" s="4">
        <v>8049.6842105263158</v>
      </c>
    </row>
    <row r="870" spans="1:4" x14ac:dyDescent="0.25">
      <c r="A870" s="4" t="str">
        <v>30 - 39</v>
      </c>
      <c r="B870" s="4">
        <v>1</v>
      </c>
      <c r="C870" s="4" t="str">
        <v>7 - 12</v>
      </c>
      <c r="D870" s="4">
        <v>12338.6</v>
      </c>
    </row>
    <row r="871" spans="1:4" x14ac:dyDescent="0.25">
      <c r="A871" s="4" t="str">
        <v>40 - 49</v>
      </c>
      <c r="B871" s="4">
        <v>2</v>
      </c>
      <c r="C871" s="4" t="str">
        <v>13+</v>
      </c>
      <c r="D871" s="4">
        <v>8043.1428571428569</v>
      </c>
    </row>
    <row r="872" spans="1:4" x14ac:dyDescent="0.25">
      <c r="A872" s="4" t="str">
        <v>50+</v>
      </c>
      <c r="B872" s="4">
        <v>1</v>
      </c>
      <c r="C872" s="4" t="str">
        <v>13+</v>
      </c>
      <c r="D872" s="4">
        <v>6100.666666666667</v>
      </c>
    </row>
    <row r="873" spans="1:4" x14ac:dyDescent="0.25">
      <c r="A873" s="4" t="str">
        <v>20 - 29</v>
      </c>
      <c r="B873" s="4">
        <v>0</v>
      </c>
      <c r="C873" s="4" t="str">
        <v>0 - 2</v>
      </c>
      <c r="D873" s="4">
        <v>47898</v>
      </c>
    </row>
    <row r="874" spans="1:4" x14ac:dyDescent="0.25">
      <c r="A874" s="4" t="str">
        <v>30 - 39</v>
      </c>
      <c r="B874" s="4">
        <v>2</v>
      </c>
      <c r="C874" s="4" t="str">
        <v>13+</v>
      </c>
      <c r="D874" s="4">
        <v>9703.7857142857138</v>
      </c>
    </row>
    <row r="875" spans="1:4" x14ac:dyDescent="0.25">
      <c r="A875" s="4" t="str">
        <v>40 - 49</v>
      </c>
      <c r="B875" s="4">
        <v>1</v>
      </c>
      <c r="C875" s="4" t="str">
        <v>13+</v>
      </c>
      <c r="D875" s="4">
        <v>8776.3529411764703</v>
      </c>
    </row>
    <row r="876" spans="1:4" x14ac:dyDescent="0.25">
      <c r="A876" s="4" t="str">
        <v>20 - 29</v>
      </c>
      <c r="B876" s="4">
        <v>3</v>
      </c>
      <c r="C876" s="4" t="str">
        <v>3 - 6</v>
      </c>
      <c r="D876" s="4">
        <v>17777</v>
      </c>
    </row>
    <row r="877" spans="1:4" x14ac:dyDescent="0.25">
      <c r="A877" s="4" t="str">
        <v>50+</v>
      </c>
      <c r="B877" s="4">
        <v>2</v>
      </c>
      <c r="C877" s="4" t="str">
        <v>13+</v>
      </c>
      <c r="D877" s="4">
        <v>6664.6428571428569</v>
      </c>
    </row>
    <row r="878" spans="1:4" x14ac:dyDescent="0.25">
      <c r="A878" s="4" t="str">
        <v>30 - 39</v>
      </c>
      <c r="B878" s="4">
        <v>1</v>
      </c>
      <c r="C878" s="4" t="str">
        <v>3 - 6</v>
      </c>
      <c r="D878" s="4">
        <v>14999.166666666666</v>
      </c>
    </row>
    <row r="879" spans="1:4" x14ac:dyDescent="0.25">
      <c r="A879" s="4" t="str">
        <v>20 - 29</v>
      </c>
      <c r="B879" s="4">
        <v>2</v>
      </c>
      <c r="C879" s="4" t="str">
        <v>3 - 6</v>
      </c>
      <c r="D879" s="4">
        <v>21456.25</v>
      </c>
    </row>
    <row r="880" spans="1:4" x14ac:dyDescent="0.25">
      <c r="A880" s="4" t="str">
        <v>30 - 39</v>
      </c>
      <c r="B880" s="4">
        <v>3</v>
      </c>
      <c r="C880" s="4" t="str">
        <v>13+</v>
      </c>
      <c r="D880" s="4">
        <v>11062.615384615385</v>
      </c>
    </row>
    <row r="881" spans="1:4" x14ac:dyDescent="0.25">
      <c r="A881" s="4" t="str">
        <v>40 - 49</v>
      </c>
      <c r="B881" s="4">
        <v>2</v>
      </c>
      <c r="C881" s="4" t="str">
        <v>13+</v>
      </c>
      <c r="D881" s="4">
        <v>7280.25</v>
      </c>
    </row>
    <row r="882" spans="1:4" x14ac:dyDescent="0.25">
      <c r="A882" s="4" t="str">
        <v>40 - 49</v>
      </c>
      <c r="B882" s="4">
        <v>1</v>
      </c>
      <c r="C882" s="4" t="str">
        <v>13+</v>
      </c>
      <c r="D882" s="4">
        <v>7526.7</v>
      </c>
    </row>
    <row r="883" spans="1:4" x14ac:dyDescent="0.25">
      <c r="A883" s="4" t="str">
        <v>20 - 29</v>
      </c>
      <c r="B883" s="4">
        <v>1</v>
      </c>
      <c r="C883" s="4" t="str">
        <v>3 - 6</v>
      </c>
      <c r="D883" s="4">
        <v>17183</v>
      </c>
    </row>
    <row r="884" spans="1:4" x14ac:dyDescent="0.25">
      <c r="A884" s="4" t="str">
        <v>40 - 49</v>
      </c>
      <c r="B884" s="4">
        <v>2</v>
      </c>
      <c r="C884" s="4" t="str">
        <v>13+</v>
      </c>
      <c r="D884" s="4">
        <v>8950.0476190476184</v>
      </c>
    </row>
    <row r="885" spans="1:4" x14ac:dyDescent="0.25">
      <c r="A885" s="4" t="str">
        <v>30 - 39</v>
      </c>
      <c r="B885" s="4">
        <v>1</v>
      </c>
      <c r="C885" s="4" t="str">
        <v>13+</v>
      </c>
      <c r="D885" s="4">
        <v>10564.307692307691</v>
      </c>
    </row>
    <row r="886" spans="1:4" x14ac:dyDescent="0.25">
      <c r="A886" s="4" t="str">
        <v>50+</v>
      </c>
      <c r="B886" s="4">
        <v>3</v>
      </c>
      <c r="C886" s="4" t="str">
        <v>13+</v>
      </c>
      <c r="D886" s="4">
        <v>7352.2692307692305</v>
      </c>
    </row>
    <row r="887" spans="1:4" x14ac:dyDescent="0.25">
      <c r="A887" s="4" t="str">
        <v>20 - 29</v>
      </c>
      <c r="B887" s="4">
        <v>2</v>
      </c>
      <c r="C887" s="4" t="str">
        <v>3 - 6</v>
      </c>
      <c r="D887" s="4">
        <v>20573.599999999999</v>
      </c>
    </row>
    <row r="888" spans="1:4" x14ac:dyDescent="0.25">
      <c r="A888" s="4" t="str">
        <v>40 - 49</v>
      </c>
      <c r="B888" s="4">
        <v>1</v>
      </c>
      <c r="C888" s="4" t="str">
        <v>13+</v>
      </c>
      <c r="D888" s="4">
        <v>7714.05</v>
      </c>
    </row>
    <row r="889" spans="1:4" x14ac:dyDescent="0.25">
      <c r="A889" s="4" t="str">
        <v>30 - 39</v>
      </c>
      <c r="B889" s="4">
        <v>2</v>
      </c>
      <c r="C889" s="4" t="str">
        <v>7 - 12</v>
      </c>
      <c r="D889" s="4">
        <v>13941.875</v>
      </c>
    </row>
    <row r="890" spans="1:4" x14ac:dyDescent="0.25">
      <c r="A890" s="4" t="str">
        <v>30 - 39</v>
      </c>
      <c r="B890" s="4">
        <v>2</v>
      </c>
      <c r="C890" s="4" t="str">
        <v>3 - 6</v>
      </c>
      <c r="D890" s="4">
        <v>17984.333333333332</v>
      </c>
    </row>
    <row r="891" spans="1:4" x14ac:dyDescent="0.25">
      <c r="A891" s="4" t="str">
        <v>30 - 39</v>
      </c>
      <c r="B891" s="4">
        <v>1</v>
      </c>
      <c r="C891" s="4" t="str">
        <v>13+</v>
      </c>
      <c r="D891" s="4">
        <v>11068.076923076924</v>
      </c>
    </row>
    <row r="892" spans="1:4" x14ac:dyDescent="0.25">
      <c r="A892" s="4" t="str">
        <v>50+</v>
      </c>
      <c r="B892" s="4">
        <v>3</v>
      </c>
      <c r="C892" s="4" t="str">
        <v>13+</v>
      </c>
      <c r="D892" s="4">
        <v>6702.1481481481478</v>
      </c>
    </row>
    <row r="893" spans="1:4" x14ac:dyDescent="0.25">
      <c r="A893" s="4" t="str">
        <v>20 - 29</v>
      </c>
      <c r="B893" s="4">
        <v>2</v>
      </c>
      <c r="C893" s="4" t="str">
        <v>3 - 6</v>
      </c>
      <c r="D893" s="4">
        <v>18101.166666666668</v>
      </c>
    </row>
    <row r="894" spans="1:4" x14ac:dyDescent="0.25">
      <c r="A894" s="4" t="str">
        <v>40 - 49</v>
      </c>
      <c r="B894" s="4">
        <v>1</v>
      </c>
      <c r="C894" s="4" t="str">
        <v>13+</v>
      </c>
      <c r="D894" s="4">
        <v>7428.5</v>
      </c>
    </row>
    <row r="895" spans="1:4" x14ac:dyDescent="0.25">
      <c r="A895" s="4" t="str">
        <v>20 - 29</v>
      </c>
      <c r="B895" s="4">
        <v>2</v>
      </c>
      <c r="C895" s="4" t="str">
        <v>3 - 6</v>
      </c>
      <c r="D895" s="4">
        <v>18992.25</v>
      </c>
    </row>
    <row r="896" spans="1:4" x14ac:dyDescent="0.25">
      <c r="A896" s="4" t="str">
        <v>40 - 49</v>
      </c>
      <c r="B896" s="4">
        <v>2</v>
      </c>
      <c r="C896" s="4" t="str">
        <v>13+</v>
      </c>
      <c r="D896" s="4">
        <v>9580.3333333333339</v>
      </c>
    </row>
    <row r="897" spans="1:4" x14ac:dyDescent="0.25">
      <c r="A897" s="4" t="str">
        <v>50+</v>
      </c>
      <c r="B897" s="4">
        <v>3</v>
      </c>
      <c r="C897" s="4" t="str">
        <v>13+</v>
      </c>
      <c r="D897" s="4">
        <v>6366.2580645161288</v>
      </c>
    </row>
    <row r="898" spans="1:4" x14ac:dyDescent="0.25">
      <c r="A898" s="4" t="str">
        <v>40 - 49</v>
      </c>
      <c r="B898" s="4">
        <v>1</v>
      </c>
      <c r="C898" s="4" t="str">
        <v>13+</v>
      </c>
      <c r="D898" s="4">
        <v>7923.818181818182</v>
      </c>
    </row>
    <row r="899" spans="1:4" x14ac:dyDescent="0.25">
      <c r="A899" s="4" t="str">
        <v>30 - 39</v>
      </c>
      <c r="B899" s="4">
        <v>2</v>
      </c>
      <c r="C899" s="4" t="str">
        <v>7 - 12</v>
      </c>
      <c r="D899" s="4">
        <v>15472.625</v>
      </c>
    </row>
    <row r="900" spans="1:4" x14ac:dyDescent="0.25">
      <c r="A900" s="4" t="str">
        <v>30 - 39</v>
      </c>
      <c r="B900" s="4">
        <v>3</v>
      </c>
      <c r="C900" s="4" t="str">
        <v>7 - 12</v>
      </c>
      <c r="D900" s="4">
        <v>11811.25</v>
      </c>
    </row>
    <row r="901" spans="1:4" x14ac:dyDescent="0.25">
      <c r="A901" s="4" t="str">
        <v>50+</v>
      </c>
      <c r="B901" s="4">
        <v>2</v>
      </c>
      <c r="C901" s="4" t="str">
        <v>13+</v>
      </c>
      <c r="D901" s="4">
        <v>6682.8571428571431</v>
      </c>
    </row>
    <row r="902" spans="1:4" x14ac:dyDescent="0.25">
      <c r="A902" s="4" t="str">
        <v>20 - 29</v>
      </c>
      <c r="B902" s="4">
        <v>1</v>
      </c>
      <c r="C902" s="4" t="str">
        <v>0 - 2</v>
      </c>
      <c r="D902" s="4">
        <v>61095</v>
      </c>
    </row>
    <row r="903" spans="1:4" x14ac:dyDescent="0.25">
      <c r="A903" s="4" t="str">
        <v>40 - 49</v>
      </c>
      <c r="B903" s="4">
        <v>2</v>
      </c>
      <c r="C903" s="4" t="str">
        <v>13+</v>
      </c>
      <c r="D903" s="4">
        <v>8138.409090909091</v>
      </c>
    </row>
    <row r="904" spans="1:4" x14ac:dyDescent="0.25">
      <c r="A904" s="4" t="str">
        <v>30 - 39</v>
      </c>
      <c r="B904" s="4">
        <v>2</v>
      </c>
      <c r="C904" s="4" t="str">
        <v>7 - 12</v>
      </c>
      <c r="D904" s="4">
        <v>13035.5</v>
      </c>
    </row>
    <row r="905" spans="1:4" x14ac:dyDescent="0.25">
      <c r="A905" s="4" t="str">
        <v>30 - 39</v>
      </c>
      <c r="B905" s="4">
        <v>1</v>
      </c>
      <c r="C905" s="4" t="str">
        <v>7 - 12</v>
      </c>
      <c r="D905" s="4">
        <v>14754.571428571429</v>
      </c>
    </row>
    <row r="906" spans="1:4" x14ac:dyDescent="0.25">
      <c r="A906" s="4" t="str">
        <v>40 - 49</v>
      </c>
      <c r="B906" s="4">
        <v>3</v>
      </c>
      <c r="C906" s="4" t="str">
        <v>13+</v>
      </c>
      <c r="D906" s="4">
        <v>8770.6666666666661</v>
      </c>
    </row>
    <row r="907" spans="1:4" x14ac:dyDescent="0.25">
      <c r="A907" s="4" t="str">
        <v>30 - 39</v>
      </c>
      <c r="B907" s="4">
        <v>2</v>
      </c>
      <c r="C907" s="4" t="str">
        <v>7 - 12</v>
      </c>
      <c r="D907" s="4">
        <v>11731.4</v>
      </c>
    </row>
    <row r="908" spans="1:4" x14ac:dyDescent="0.25">
      <c r="A908" s="4" t="str">
        <v>50+</v>
      </c>
      <c r="B908" s="4">
        <v>1</v>
      </c>
      <c r="C908" s="4" t="str">
        <v>13+</v>
      </c>
      <c r="D908" s="4">
        <v>6210.7</v>
      </c>
    </row>
    <row r="909" spans="1:4" x14ac:dyDescent="0.25">
      <c r="A909" s="4" t="str">
        <v>30 - 39</v>
      </c>
      <c r="B909" s="4">
        <v>2</v>
      </c>
      <c r="C909" s="4" t="str">
        <v>7 - 12</v>
      </c>
      <c r="D909" s="4">
        <v>11789.636363636364</v>
      </c>
    </row>
    <row r="910" spans="1:4" x14ac:dyDescent="0.25">
      <c r="A910" s="4" t="str">
        <v>20 - 29</v>
      </c>
      <c r="B910" s="4">
        <v>0</v>
      </c>
      <c r="C910" s="4" t="str">
        <v>3 - 6</v>
      </c>
      <c r="D910" s="4">
        <v>22870.333333333332</v>
      </c>
    </row>
    <row r="911" spans="1:4" x14ac:dyDescent="0.25">
      <c r="A911" s="4" t="str">
        <v>50+</v>
      </c>
      <c r="B911" s="4">
        <v>2</v>
      </c>
      <c r="C911" s="4" t="str">
        <v>13+</v>
      </c>
      <c r="D911" s="4">
        <v>7116.52</v>
      </c>
    </row>
    <row r="912" spans="1:4" x14ac:dyDescent="0.25">
      <c r="A912" s="4" t="str">
        <v>20 - 29</v>
      </c>
      <c r="B912" s="4">
        <v>2</v>
      </c>
      <c r="C912" s="4" t="str">
        <v>3 - 6</v>
      </c>
      <c r="D912" s="4">
        <v>22824</v>
      </c>
    </row>
    <row r="913" spans="1:4" x14ac:dyDescent="0.25">
      <c r="A913" s="4" t="str">
        <v>30 - 39</v>
      </c>
      <c r="B913" s="4">
        <v>2</v>
      </c>
      <c r="C913" s="4" t="str">
        <v>3 - 6</v>
      </c>
      <c r="D913" s="4">
        <v>18844.166666666668</v>
      </c>
    </row>
    <row r="914" spans="1:4" x14ac:dyDescent="0.25">
      <c r="A914" s="4" t="str">
        <v>30 - 39</v>
      </c>
      <c r="B914" s="4">
        <v>1</v>
      </c>
      <c r="C914" s="4" t="str">
        <v>7 - 12</v>
      </c>
      <c r="D914" s="4">
        <v>13899</v>
      </c>
    </row>
    <row r="915" spans="1:4" x14ac:dyDescent="0.25">
      <c r="A915" s="4" t="str">
        <v>40 - 49</v>
      </c>
      <c r="B915" s="4">
        <v>3</v>
      </c>
      <c r="C915" s="4" t="str">
        <v>13+</v>
      </c>
      <c r="D915" s="4">
        <v>7518.478260869565</v>
      </c>
    </row>
    <row r="916" spans="1:4" x14ac:dyDescent="0.25">
      <c r="A916" s="4" t="str">
        <v>30 - 39</v>
      </c>
      <c r="B916" s="4">
        <v>2</v>
      </c>
      <c r="C916" s="4" t="str">
        <v>7 - 12</v>
      </c>
      <c r="D916" s="4">
        <v>14101.777777777777</v>
      </c>
    </row>
    <row r="917" spans="1:4" x14ac:dyDescent="0.25">
      <c r="A917" s="4" t="str">
        <v>50+</v>
      </c>
      <c r="B917" s="4">
        <v>1</v>
      </c>
      <c r="C917" s="4" t="str">
        <v>13+</v>
      </c>
      <c r="D917" s="4">
        <v>6793.2222222222226</v>
      </c>
    </row>
    <row r="918" spans="1:4" x14ac:dyDescent="0.25">
      <c r="A918" s="4" t="str">
        <v>20 - 29</v>
      </c>
      <c r="B918" s="4">
        <v>2</v>
      </c>
      <c r="C918" s="4" t="str">
        <v>3 - 6</v>
      </c>
      <c r="D918" s="4">
        <v>19224.5</v>
      </c>
    </row>
    <row r="919" spans="1:4" x14ac:dyDescent="0.25">
      <c r="A919" s="4" t="str">
        <v>20 - 29</v>
      </c>
      <c r="B919" s="4">
        <v>3</v>
      </c>
      <c r="C919" s="4" t="str">
        <v>0 - 2</v>
      </c>
      <c r="D919" s="4">
        <v>579</v>
      </c>
    </row>
    <row r="920" spans="1:4" x14ac:dyDescent="0.25">
      <c r="A920" s="4" t="str">
        <v>20 - 29</v>
      </c>
      <c r="B920" s="4">
        <v>1</v>
      </c>
      <c r="C920" s="4" t="str">
        <v>0 - 2</v>
      </c>
      <c r="D920" s="4">
        <v>32500</v>
      </c>
    </row>
    <row r="921" spans="1:4" x14ac:dyDescent="0.25">
      <c r="A921" s="4" t="str">
        <v>30 - 39</v>
      </c>
      <c r="B921" s="4">
        <v>2</v>
      </c>
      <c r="C921" s="4" t="str">
        <v>7 - 12</v>
      </c>
      <c r="D921" s="4">
        <v>15000</v>
      </c>
    </row>
    <row r="922" spans="1:4" x14ac:dyDescent="0.25">
      <c r="A922" s="4" t="str">
        <v>20 - 29</v>
      </c>
      <c r="B922" s="4">
        <v>1</v>
      </c>
      <c r="C922" s="4" t="str">
        <v>3 - 6</v>
      </c>
      <c r="D922" s="4">
        <v>22500</v>
      </c>
    </row>
    <row r="923" spans="1:4" x14ac:dyDescent="0.25">
      <c r="A923" s="4" t="str">
        <v>40 - 49</v>
      </c>
      <c r="B923" s="4">
        <v>3</v>
      </c>
      <c r="C923" s="4" t="str">
        <v>13+</v>
      </c>
      <c r="D923" s="4">
        <v>12666.666666666666</v>
      </c>
    </row>
    <row r="924" spans="1:4" x14ac:dyDescent="0.25">
      <c r="A924" s="4" t="str">
        <v>30 - 39</v>
      </c>
      <c r="B924" s="4">
        <v>2</v>
      </c>
      <c r="C924" s="4" t="str">
        <v>7 - 12</v>
      </c>
      <c r="D924" s="4">
        <v>15555.555555555555</v>
      </c>
    </row>
    <row r="925" spans="1:4" x14ac:dyDescent="0.25">
      <c r="A925" s="4" t="str">
        <v>20 - 29</v>
      </c>
      <c r="B925" s="4">
        <v>1</v>
      </c>
      <c r="C925" s="4" t="str">
        <v>3 - 6</v>
      </c>
      <c r="D925" s="4">
        <v>25000</v>
      </c>
    </row>
    <row r="926" spans="1:4" x14ac:dyDescent="0.25">
      <c r="A926" s="4" t="str">
        <v>30 - 39</v>
      </c>
      <c r="B926" s="4">
        <v>2</v>
      </c>
      <c r="C926" s="4" t="str">
        <v>7 - 12</v>
      </c>
      <c r="D926" s="4">
        <v>14545.454545454546</v>
      </c>
    </row>
    <row r="927" spans="1:4" x14ac:dyDescent="0.25">
      <c r="A927" s="4" t="str">
        <v>30 - 39</v>
      </c>
      <c r="B927" s="4">
        <v>1</v>
      </c>
      <c r="C927" s="4" t="str">
        <v>7 - 12</v>
      </c>
      <c r="D927" s="4">
        <v>16250</v>
      </c>
    </row>
    <row r="928" spans="1:4" x14ac:dyDescent="0.25">
      <c r="A928" s="4" t="str">
        <v>20 - 29</v>
      </c>
      <c r="B928" s="4">
        <v>2</v>
      </c>
      <c r="C928" s="4" t="str">
        <v>0 - 2</v>
      </c>
      <c r="D928" s="4">
        <v>30000</v>
      </c>
    </row>
    <row r="929" spans="1:4" x14ac:dyDescent="0.25">
      <c r="A929" s="4" t="str">
        <v>40 - 49</v>
      </c>
      <c r="B929" s="4">
        <v>3</v>
      </c>
      <c r="C929" s="4" t="str">
        <v>13+</v>
      </c>
      <c r="D929" s="4">
        <v>11000</v>
      </c>
    </row>
    <row r="930" spans="1:4" x14ac:dyDescent="0.25">
      <c r="A930" s="4" t="str">
        <v>20 - 29</v>
      </c>
      <c r="B930" s="4">
        <v>1</v>
      </c>
      <c r="C930" s="4" t="str">
        <v>3 - 6</v>
      </c>
      <c r="D930" s="4">
        <v>16000</v>
      </c>
    </row>
    <row r="931" spans="1:4" x14ac:dyDescent="0.25">
      <c r="A931" s="4" t="str">
        <v>30 - 39</v>
      </c>
      <c r="B931" s="4">
        <v>2</v>
      </c>
      <c r="C931" s="4" t="str">
        <v>7 - 12</v>
      </c>
      <c r="D931" s="4">
        <v>18571.428571428572</v>
      </c>
    </row>
    <row r="932" spans="1:4" x14ac:dyDescent="0.25">
      <c r="A932" s="4" t="str">
        <v>20 - 29</v>
      </c>
      <c r="B932" s="4">
        <v>1</v>
      </c>
      <c r="C932" s="4" t="str">
        <v>3 - 6</v>
      </c>
      <c r="D932" s="4">
        <v>21666.666666666668</v>
      </c>
    </row>
    <row r="933" spans="1:4" x14ac:dyDescent="0.25">
      <c r="A933" s="4" t="str">
        <v>30 - 39</v>
      </c>
      <c r="B933" s="4">
        <v>3</v>
      </c>
      <c r="C933" s="4" t="str">
        <v>13+</v>
      </c>
      <c r="D933" s="4">
        <v>13076.923076923076</v>
      </c>
    </row>
    <row r="934" spans="1:4" x14ac:dyDescent="0.25">
      <c r="A934" s="4" t="str">
        <v>30 - 39</v>
      </c>
      <c r="B934" s="4">
        <v>2</v>
      </c>
      <c r="C934" s="4" t="str">
        <v>3 - 6</v>
      </c>
      <c r="D934" s="4">
        <v>18333.333333333332</v>
      </c>
    </row>
    <row r="935" spans="1:4" x14ac:dyDescent="0.25">
      <c r="A935" s="4" t="str">
        <v>20 - 29</v>
      </c>
      <c r="B935" s="4">
        <v>1</v>
      </c>
      <c r="C935" s="4" t="str">
        <v>0 - 2</v>
      </c>
      <c r="D935" s="4">
        <v>25000</v>
      </c>
    </row>
    <row r="936" spans="1:4" x14ac:dyDescent="0.25">
      <c r="A936" s="4" t="str">
        <v>40 - 49</v>
      </c>
      <c r="B936" s="4">
        <v>3</v>
      </c>
      <c r="C936" s="4" t="str">
        <v>13+</v>
      </c>
      <c r="D936" s="4">
        <v>11666.666666666666</v>
      </c>
    </row>
    <row r="937" spans="1:4" x14ac:dyDescent="0.25">
      <c r="A937" s="4" t="str">
        <v>30 - 39</v>
      </c>
      <c r="B937" s="4">
        <v>2</v>
      </c>
      <c r="C937" s="4" t="str">
        <v>7 - 12</v>
      </c>
      <c r="D937" s="4">
        <v>12500</v>
      </c>
    </row>
    <row r="938" spans="1:4" x14ac:dyDescent="0.25">
      <c r="A938" s="4" t="str">
        <v>20 - 29</v>
      </c>
      <c r="B938" s="4">
        <v>1</v>
      </c>
      <c r="C938" s="4" t="str">
        <v>0 - 2</v>
      </c>
      <c r="D938" s="4">
        <v>50000</v>
      </c>
    </row>
    <row r="939" spans="1:4" x14ac:dyDescent="0.25">
      <c r="A939" s="4" t="str">
        <v>30 - 39</v>
      </c>
      <c r="B939" s="4">
        <v>2</v>
      </c>
      <c r="C939" s="4" t="str">
        <v>7 - 12</v>
      </c>
      <c r="D939" s="4">
        <v>16000</v>
      </c>
    </row>
    <row r="940" spans="1:4" x14ac:dyDescent="0.25">
      <c r="A940" s="4" t="str">
        <v>20 - 29</v>
      </c>
      <c r="B940" s="4">
        <v>1</v>
      </c>
      <c r="C940" s="4" t="str">
        <v>3 - 6</v>
      </c>
      <c r="D940" s="4">
        <v>17500</v>
      </c>
    </row>
    <row r="941" spans="1:4" x14ac:dyDescent="0.25">
      <c r="A941" s="4" t="str">
        <v>40 - 49</v>
      </c>
      <c r="B941" s="4">
        <v>3</v>
      </c>
      <c r="C941" s="4" t="str">
        <v>13+</v>
      </c>
      <c r="D941" s="4">
        <v>11875</v>
      </c>
    </row>
    <row r="942" spans="1:4" x14ac:dyDescent="0.25">
      <c r="A942" s="4" t="str">
        <v>30 - 39</v>
      </c>
      <c r="B942" s="4">
        <v>2</v>
      </c>
      <c r="C942" s="4" t="str">
        <v>7 - 12</v>
      </c>
      <c r="D942" s="4">
        <v>15555.555555555555</v>
      </c>
    </row>
    <row r="943" spans="1:4" x14ac:dyDescent="0.25">
      <c r="A943" s="4" t="str">
        <v>20 - 29</v>
      </c>
      <c r="B943" s="4">
        <v>1</v>
      </c>
      <c r="C943" s="4" t="str">
        <v>0 - 2</v>
      </c>
      <c r="D943" s="4">
        <v>45000</v>
      </c>
    </row>
    <row r="944" spans="1:4" x14ac:dyDescent="0.25">
      <c r="A944" s="4" t="str">
        <v>30 - 39</v>
      </c>
      <c r="B944" s="4">
        <v>2</v>
      </c>
      <c r="C944" s="4" t="str">
        <v>7 - 12</v>
      </c>
      <c r="D944" s="4">
        <v>17142.857142857141</v>
      </c>
    </row>
    <row r="945" spans="1:4" x14ac:dyDescent="0.25">
      <c r="A945" s="4" t="str">
        <v>20 - 29</v>
      </c>
      <c r="B945" s="4">
        <v>2</v>
      </c>
      <c r="C945" s="4" t="str">
        <v>0 - 2</v>
      </c>
      <c r="D945" s="4">
        <v>30000</v>
      </c>
    </row>
    <row r="946" spans="1:4" x14ac:dyDescent="0.25">
      <c r="A946" s="4" t="str">
        <v>30 - 39</v>
      </c>
      <c r="B946" s="4">
        <v>1</v>
      </c>
      <c r="C946" s="4" t="str">
        <v>7 - 12</v>
      </c>
      <c r="D946" s="4">
        <v>13636.363636363636</v>
      </c>
    </row>
    <row r="947" spans="1:4" x14ac:dyDescent="0.25">
      <c r="A947" s="4" t="str">
        <v>20 - 29</v>
      </c>
      <c r="B947" s="4">
        <v>1</v>
      </c>
      <c r="C947" s="4" t="str">
        <v>3 - 6</v>
      </c>
      <c r="D947" s="4">
        <v>17500</v>
      </c>
    </row>
    <row r="948" spans="1:4" x14ac:dyDescent="0.25">
      <c r="A948" s="4" t="str">
        <v>20 - 29</v>
      </c>
      <c r="B948" s="4">
        <v>1</v>
      </c>
      <c r="C948" s="4" t="str">
        <v>3 - 6</v>
      </c>
      <c r="D948" s="4">
        <v>17263.166666666668</v>
      </c>
    </row>
    <row r="949" spans="1:4" x14ac:dyDescent="0.25">
      <c r="A949" s="4" t="str">
        <v>40 - 49</v>
      </c>
      <c r="B949" s="4">
        <v>2</v>
      </c>
      <c r="C949" s="4" t="str">
        <v>13+</v>
      </c>
      <c r="D949" s="4">
        <v>8620</v>
      </c>
    </row>
    <row r="950" spans="1:4" x14ac:dyDescent="0.25">
      <c r="A950" s="4" t="str">
        <v>30 - 39</v>
      </c>
      <c r="B950" s="4">
        <v>1</v>
      </c>
      <c r="C950" s="4" t="str">
        <v>7 - 12</v>
      </c>
      <c r="D950" s="4">
        <v>11489.833333333334</v>
      </c>
    </row>
    <row r="951" spans="1:4" x14ac:dyDescent="0.25">
      <c r="A951" s="4" t="str">
        <v>30 - 39</v>
      </c>
      <c r="B951" s="4">
        <v>2</v>
      </c>
      <c r="C951" s="4" t="str">
        <v>3 - 6</v>
      </c>
      <c r="D951" s="4">
        <v>23109.5</v>
      </c>
    </row>
    <row r="952" spans="1:4" x14ac:dyDescent="0.25">
      <c r="A952" s="4" t="str">
        <v>20 - 29</v>
      </c>
      <c r="B952" s="4">
        <v>2</v>
      </c>
      <c r="C952" s="4" t="str">
        <v>3 - 6</v>
      </c>
      <c r="D952" s="4">
        <v>16836.2</v>
      </c>
    </row>
    <row r="953" spans="1:4" x14ac:dyDescent="0.25">
      <c r="A953" s="4" t="str">
        <v>40 - 49</v>
      </c>
      <c r="B953" s="4">
        <v>3</v>
      </c>
      <c r="C953" s="4" t="str">
        <v>13+</v>
      </c>
      <c r="D953" s="4">
        <v>8324.8095238095229</v>
      </c>
    </row>
    <row r="954" spans="1:4" x14ac:dyDescent="0.25">
      <c r="A954" s="4" t="str">
        <v>30 - 39</v>
      </c>
      <c r="B954" s="4">
        <v>1</v>
      </c>
      <c r="C954" s="4" t="str">
        <v>7 - 12</v>
      </c>
      <c r="D954" s="4">
        <v>12652</v>
      </c>
    </row>
    <row r="955" spans="1:4" x14ac:dyDescent="0.25">
      <c r="A955" s="4" t="str">
        <v>40 - 49</v>
      </c>
      <c r="B955" s="4">
        <v>2</v>
      </c>
      <c r="C955" s="4" t="str">
        <v>13+</v>
      </c>
      <c r="D955" s="4">
        <v>8453.7777777777774</v>
      </c>
    </row>
    <row r="956" spans="1:4" x14ac:dyDescent="0.25">
      <c r="A956" s="4" t="str">
        <v>50+</v>
      </c>
      <c r="B956" s="4">
        <v>3</v>
      </c>
      <c r="C956" s="4" t="str">
        <v>13+</v>
      </c>
      <c r="D956" s="4">
        <v>6570.4482758620688</v>
      </c>
    </row>
    <row r="957" spans="1:4" x14ac:dyDescent="0.25">
      <c r="A957" s="4" t="str">
        <v>30 - 39</v>
      </c>
      <c r="B957" s="4">
        <v>2</v>
      </c>
      <c r="C957" s="4" t="str">
        <v>7 - 12</v>
      </c>
      <c r="D957" s="4">
        <v>14616.333333333334</v>
      </c>
    </row>
    <row r="958" spans="1:4" x14ac:dyDescent="0.25">
      <c r="A958" s="4" t="str">
        <v>50+</v>
      </c>
      <c r="B958" s="4">
        <v>1</v>
      </c>
      <c r="C958" s="4" t="str">
        <v>13+</v>
      </c>
      <c r="D958" s="4">
        <v>6867.5714285714284</v>
      </c>
    </row>
    <row r="959" spans="1:4" x14ac:dyDescent="0.25">
      <c r="A959" s="4" t="str">
        <v>20 - 29</v>
      </c>
      <c r="B959" s="4">
        <v>0</v>
      </c>
      <c r="C959" s="4" t="str">
        <v>0 - 2</v>
      </c>
      <c r="D959" s="4">
        <v>52807</v>
      </c>
    </row>
    <row r="960" spans="1:4" x14ac:dyDescent="0.25">
      <c r="A960" s="4" t="str">
        <v>40 - 49</v>
      </c>
      <c r="B960" s="4">
        <v>2</v>
      </c>
      <c r="C960" s="4" t="str">
        <v>13+</v>
      </c>
      <c r="D960" s="4">
        <v>8746.9</v>
      </c>
    </row>
    <row r="961" spans="1:4" x14ac:dyDescent="0.25">
      <c r="A961" s="4" t="str">
        <v>30 - 39</v>
      </c>
      <c r="B961" s="4">
        <v>1</v>
      </c>
      <c r="C961" s="4" t="str">
        <v>7 - 12</v>
      </c>
      <c r="D961" s="4">
        <v>15508.875</v>
      </c>
    </row>
    <row r="962" spans="1:4" x14ac:dyDescent="0.25">
      <c r="A962" s="4" t="str">
        <v>20 - 29</v>
      </c>
      <c r="B962" s="4">
        <v>2</v>
      </c>
      <c r="C962" s="4" t="str">
        <v>3 - 6</v>
      </c>
      <c r="D962" s="4">
        <v>24546.666666666668</v>
      </c>
    </row>
    <row r="963" spans="1:4" x14ac:dyDescent="0.25">
      <c r="A963" s="4" t="str">
        <v>40 - 49</v>
      </c>
      <c r="B963" s="4">
        <v>3</v>
      </c>
      <c r="C963" s="4" t="str">
        <v>13+</v>
      </c>
      <c r="D963" s="4">
        <v>8236.105263157895</v>
      </c>
    </row>
    <row r="964" spans="1:4" x14ac:dyDescent="0.25">
      <c r="A964" s="4" t="str">
        <v>30 - 39</v>
      </c>
      <c r="B964" s="4">
        <v>2</v>
      </c>
      <c r="C964" s="4" t="str">
        <v>7 - 12</v>
      </c>
      <c r="D964" s="4">
        <v>12623.545454545454</v>
      </c>
    </row>
    <row r="965" spans="1:4" x14ac:dyDescent="0.25">
      <c r="A965" s="4" t="str">
        <v>20 - 29</v>
      </c>
      <c r="B965" s="4">
        <v>1</v>
      </c>
      <c r="C965" s="4" t="str">
        <v>0 - 2</v>
      </c>
      <c r="D965" s="4" t="str">
        <v>N/A</v>
      </c>
    </row>
    <row r="966" spans="1:4" x14ac:dyDescent="0.25">
      <c r="A966" s="4" t="str">
        <v>40 - 49</v>
      </c>
      <c r="B966" s="4">
        <v>2</v>
      </c>
      <c r="C966" s="4" t="str">
        <v>13+</v>
      </c>
      <c r="D966" s="4">
        <v>7930.086956521739</v>
      </c>
    </row>
    <row r="967" spans="1:4" x14ac:dyDescent="0.25">
      <c r="A967" s="4" t="str">
        <v>30 - 39</v>
      </c>
      <c r="B967" s="4">
        <v>2</v>
      </c>
      <c r="C967" s="4" t="str">
        <v>7 - 12</v>
      </c>
      <c r="D967" s="4">
        <v>13734.363636363636</v>
      </c>
    </row>
    <row r="968" spans="1:4" x14ac:dyDescent="0.25">
      <c r="A968" s="4" t="str">
        <v>30 - 39</v>
      </c>
      <c r="B968" s="4">
        <v>1</v>
      </c>
      <c r="C968" s="4" t="str">
        <v>7 - 12</v>
      </c>
      <c r="D968" s="4">
        <v>12584.875</v>
      </c>
    </row>
    <row r="969" spans="1:4" x14ac:dyDescent="0.25">
      <c r="A969" s="4" t="str">
        <v>50+</v>
      </c>
      <c r="B969" s="4">
        <v>0</v>
      </c>
      <c r="C969" s="4" t="str">
        <v>13+</v>
      </c>
      <c r="D969" s="4">
        <v>5481.5862068965516</v>
      </c>
    </row>
    <row r="970" spans="1:4" x14ac:dyDescent="0.25">
      <c r="A970" s="4" t="str">
        <v>40 - 49</v>
      </c>
      <c r="B970" s="4">
        <v>2</v>
      </c>
      <c r="C970" s="4" t="str">
        <v>13+</v>
      </c>
      <c r="D970" s="4">
        <v>8396.2000000000007</v>
      </c>
    </row>
    <row r="971" spans="1:4" x14ac:dyDescent="0.25">
      <c r="A971" s="4" t="str">
        <v>30 - 39</v>
      </c>
      <c r="B971" s="4">
        <v>2</v>
      </c>
      <c r="C971" s="4" t="str">
        <v>7 - 12</v>
      </c>
      <c r="D971" s="4">
        <v>11333.4</v>
      </c>
    </row>
    <row r="972" spans="1:4" x14ac:dyDescent="0.25">
      <c r="A972" s="4" t="str">
        <v>50+</v>
      </c>
      <c r="B972" s="4">
        <v>3</v>
      </c>
      <c r="C972" s="4" t="str">
        <v>13+</v>
      </c>
      <c r="D972" s="4">
        <v>6716.4827586206893</v>
      </c>
    </row>
    <row r="973" spans="1:4" x14ac:dyDescent="0.25">
      <c r="A973" s="4" t="str">
        <v>20 - 29</v>
      </c>
      <c r="B973" s="4">
        <v>1</v>
      </c>
      <c r="C973" s="4" t="str">
        <v>3 - 6</v>
      </c>
      <c r="D973" s="4">
        <v>19401.5</v>
      </c>
    </row>
    <row r="974" spans="1:4" x14ac:dyDescent="0.25">
      <c r="A974" s="4" t="str">
        <v>30 - 39</v>
      </c>
      <c r="B974" s="4">
        <v>2</v>
      </c>
      <c r="C974" s="4" t="str">
        <v>13+</v>
      </c>
      <c r="D974" s="4">
        <v>10770</v>
      </c>
    </row>
    <row r="975" spans="1:4" x14ac:dyDescent="0.25">
      <c r="A975" s="4" t="str">
        <v>40 - 49</v>
      </c>
      <c r="B975" s="4">
        <v>1</v>
      </c>
      <c r="C975" s="4" t="str">
        <v>13+</v>
      </c>
      <c r="D975" s="4">
        <v>7121.05</v>
      </c>
    </row>
    <row r="976" spans="1:4" x14ac:dyDescent="0.25">
      <c r="A976" s="4" t="str">
        <v>50+</v>
      </c>
      <c r="B976" s="4">
        <v>2</v>
      </c>
      <c r="C976" s="4" t="str">
        <v>13+</v>
      </c>
      <c r="D976" s="4">
        <v>8031.5</v>
      </c>
    </row>
    <row r="977" spans="1:4" x14ac:dyDescent="0.25">
      <c r="A977" s="4" t="str">
        <v>20 - 29</v>
      </c>
      <c r="B977" s="4">
        <v>3</v>
      </c>
      <c r="C977" s="4" t="str">
        <v>0 - 2</v>
      </c>
      <c r="D977" s="4">
        <v>106686</v>
      </c>
    </row>
    <row r="978" spans="1:4" x14ac:dyDescent="0.25">
      <c r="A978" s="4" t="str">
        <v>50+</v>
      </c>
      <c r="B978" s="4">
        <v>2</v>
      </c>
      <c r="C978" s="4" t="str">
        <v>13+</v>
      </c>
      <c r="D978" s="4">
        <v>6918.2962962962965</v>
      </c>
    </row>
    <row r="979" spans="1:4" x14ac:dyDescent="0.25">
      <c r="A979" s="4" t="str">
        <v>40 - 49</v>
      </c>
      <c r="B979" s="4">
        <v>1</v>
      </c>
      <c r="C979" s="4" t="str">
        <v>13+</v>
      </c>
      <c r="D979" s="4">
        <v>7933.105263157895</v>
      </c>
    </row>
    <row r="980" spans="1:4" x14ac:dyDescent="0.25">
      <c r="A980" s="4" t="str">
        <v>30 - 39</v>
      </c>
      <c r="B980" s="4">
        <v>2</v>
      </c>
      <c r="C980" s="4" t="str">
        <v>13+</v>
      </c>
      <c r="D980" s="4">
        <v>11443.466666666667</v>
      </c>
    </row>
    <row r="981" spans="1:4" x14ac:dyDescent="0.25">
      <c r="A981" s="4" t="str">
        <v>20 - 29</v>
      </c>
      <c r="B981" s="4">
        <v>1</v>
      </c>
      <c r="C981" s="4" t="str">
        <v>3 - 6</v>
      </c>
      <c r="D981" s="4">
        <v>14758.666666666666</v>
      </c>
    </row>
    <row r="982" spans="1:4" x14ac:dyDescent="0.25">
      <c r="A982" s="4" t="str">
        <v>30 - 39</v>
      </c>
      <c r="B982" s="4">
        <v>2</v>
      </c>
      <c r="C982" s="4" t="str">
        <v>7 - 12</v>
      </c>
      <c r="D982" s="4">
        <v>13324.222222222223</v>
      </c>
    </row>
    <row r="983" spans="1:4" x14ac:dyDescent="0.25">
      <c r="A983" s="4" t="str">
        <v>40 - 49</v>
      </c>
      <c r="B983" s="4">
        <v>3</v>
      </c>
      <c r="C983" s="4" t="str">
        <v>13+</v>
      </c>
      <c r="D983" s="4">
        <v>8332.6190476190477</v>
      </c>
    </row>
    <row r="984" spans="1:4" x14ac:dyDescent="0.25">
      <c r="A984" s="4" t="str">
        <v>40 - 49</v>
      </c>
      <c r="B984" s="4">
        <v>2</v>
      </c>
      <c r="C984" s="4" t="str">
        <v>13+</v>
      </c>
      <c r="D984" s="4">
        <v>7579.826086956522</v>
      </c>
    </row>
    <row r="985" spans="1:4" x14ac:dyDescent="0.25">
      <c r="A985" s="4" t="str">
        <v>20 - 29</v>
      </c>
      <c r="B985" s="4">
        <v>1</v>
      </c>
      <c r="C985" s="4" t="str">
        <v>3 - 6</v>
      </c>
      <c r="D985" s="4">
        <v>18097.25</v>
      </c>
    </row>
    <row r="986" spans="1:4" x14ac:dyDescent="0.25">
      <c r="A986" s="4" t="str">
        <v>40 - 49</v>
      </c>
      <c r="B986" s="4">
        <v>2</v>
      </c>
      <c r="C986" s="4" t="str">
        <v>13+</v>
      </c>
      <c r="D986" s="4">
        <v>11712.714285714286</v>
      </c>
    </row>
    <row r="987" spans="1:4" x14ac:dyDescent="0.25">
      <c r="A987" s="4" t="str">
        <v>40 - 49</v>
      </c>
      <c r="B987" s="4">
        <v>1</v>
      </c>
      <c r="C987" s="4" t="str">
        <v>13+</v>
      </c>
      <c r="D987" s="4">
        <v>6678.32</v>
      </c>
    </row>
    <row r="988" spans="1:4" x14ac:dyDescent="0.25">
      <c r="A988" s="4" t="str">
        <v>30 - 39</v>
      </c>
      <c r="B988" s="4">
        <v>3</v>
      </c>
      <c r="C988" s="4" t="str">
        <v>13+</v>
      </c>
      <c r="D988" s="4">
        <v>9670.1333333333332</v>
      </c>
    </row>
    <row r="989" spans="1:4" x14ac:dyDescent="0.25">
      <c r="A989" s="4" t="str">
        <v>50+</v>
      </c>
      <c r="B989" s="4">
        <v>2</v>
      </c>
      <c r="C989" s="4" t="str">
        <v>13+</v>
      </c>
      <c r="D989" s="4">
        <v>6102.1875</v>
      </c>
    </row>
    <row r="990" spans="1:4" x14ac:dyDescent="0.25">
      <c r="A990" s="4" t="str">
        <v>30 - 39</v>
      </c>
      <c r="B990" s="4">
        <v>2</v>
      </c>
      <c r="C990" s="4" t="str">
        <v>7 - 12</v>
      </c>
      <c r="D990" s="4">
        <v>15371.25</v>
      </c>
    </row>
    <row r="991" spans="1:4" x14ac:dyDescent="0.25">
      <c r="A991" s="4" t="str">
        <v>20 - 29</v>
      </c>
      <c r="B991" s="4">
        <v>0</v>
      </c>
      <c r="C991" s="4" t="str">
        <v>3 - 6</v>
      </c>
      <c r="D991" s="4">
        <v>20061.75</v>
      </c>
    </row>
    <row r="992" spans="1:4" x14ac:dyDescent="0.25">
      <c r="A992" s="4" t="str">
        <v>50+</v>
      </c>
      <c r="B992" s="4">
        <v>1</v>
      </c>
      <c r="C992" s="4" t="str">
        <v>13+</v>
      </c>
      <c r="D992" s="4">
        <v>7114.48</v>
      </c>
    </row>
    <row r="993" spans="1:4" x14ac:dyDescent="0.25">
      <c r="A993" s="4" t="str">
        <v>20 - 29</v>
      </c>
      <c r="B993" s="4">
        <v>2</v>
      </c>
      <c r="C993" s="4" t="str">
        <v>3 - 6</v>
      </c>
      <c r="D993" s="4">
        <v>22765.5</v>
      </c>
    </row>
    <row r="994" spans="1:4" x14ac:dyDescent="0.25">
      <c r="A994" s="4" t="str">
        <v>30 - 39</v>
      </c>
      <c r="B994" s="4">
        <v>2</v>
      </c>
      <c r="C994" s="4" t="str">
        <v>3 - 6</v>
      </c>
      <c r="D994" s="4">
        <v>19048.333333333332</v>
      </c>
    </row>
    <row r="995" spans="1:4" x14ac:dyDescent="0.25">
      <c r="A995" s="4" t="str">
        <v>30 - 39</v>
      </c>
      <c r="B995" s="4">
        <v>1</v>
      </c>
      <c r="C995" s="4" t="str">
        <v>7 - 12</v>
      </c>
      <c r="D995" s="4">
        <v>12899.9</v>
      </c>
    </row>
    <row r="996" spans="1:4" x14ac:dyDescent="0.25">
      <c r="A996" s="4" t="str">
        <v>40 - 49</v>
      </c>
      <c r="B996" s="4">
        <v>3</v>
      </c>
      <c r="C996" s="4" t="str">
        <v>13+</v>
      </c>
      <c r="D996" s="4">
        <v>9025.2222222222226</v>
      </c>
    </row>
    <row r="997" spans="1:4" x14ac:dyDescent="0.25">
      <c r="A997" s="4" t="str">
        <v>30 - 39</v>
      </c>
      <c r="B997" s="4">
        <v>2</v>
      </c>
      <c r="C997" s="4" t="str">
        <v>7 - 12</v>
      </c>
      <c r="D997" s="4">
        <v>15294.25</v>
      </c>
    </row>
    <row r="998" spans="1:4" x14ac:dyDescent="0.25">
      <c r="A998" s="4" t="str">
        <v>50+</v>
      </c>
      <c r="B998" s="4">
        <v>1</v>
      </c>
      <c r="C998" s="4" t="str">
        <v>13+</v>
      </c>
      <c r="D998" s="4">
        <v>7190.24</v>
      </c>
    </row>
    <row r="999" spans="1:4" x14ac:dyDescent="0.25">
      <c r="A999" s="4" t="str">
        <v>20 - 29</v>
      </c>
      <c r="B999" s="4">
        <v>2</v>
      </c>
      <c r="C999" s="4" t="str">
        <v>3 - 6</v>
      </c>
      <c r="D999" s="4">
        <v>24406</v>
      </c>
    </row>
    <row r="1000" spans="1:4" x14ac:dyDescent="0.25">
      <c r="A1000" s="4" t="str">
        <v>40 - 49</v>
      </c>
      <c r="B1000" s="4">
        <v>2</v>
      </c>
      <c r="C1000" s="4" t="str">
        <v>13+</v>
      </c>
      <c r="D1000" s="4">
        <v>7686.666666666667</v>
      </c>
    </row>
    <row r="1001" spans="1:4" x14ac:dyDescent="0.25">
      <c r="A1001" s="4" t="str">
        <v>30 - 39</v>
      </c>
      <c r="B1001" s="4">
        <v>1</v>
      </c>
      <c r="C1001" s="4" t="str">
        <v>7 - 12</v>
      </c>
      <c r="D1001" s="4">
        <v>11036.833333333334</v>
      </c>
    </row>
    <row r="1002" spans="1:4" x14ac:dyDescent="0.25">
      <c r="A1002" s="4" t="str">
        <v>30 - 39</v>
      </c>
      <c r="B1002" s="4">
        <v>2</v>
      </c>
      <c r="C1002" s="4" t="str">
        <v>3 - 6</v>
      </c>
      <c r="D1002" s="4">
        <v>20565.599999999999</v>
      </c>
    </row>
    <row r="1003" spans="1:4" x14ac:dyDescent="0.25">
      <c r="A1003" s="4" t="str">
        <v>40 - 49</v>
      </c>
      <c r="B1003" s="4">
        <v>2</v>
      </c>
      <c r="C1003" s="4" t="str">
        <v>13+</v>
      </c>
      <c r="D1003" s="4">
        <v>9393.8125</v>
      </c>
    </row>
    <row r="1004" spans="1:4" x14ac:dyDescent="0.25">
      <c r="A1004" s="4" t="str">
        <v>40 - 49</v>
      </c>
      <c r="B1004" s="4">
        <v>1</v>
      </c>
      <c r="C1004" s="4" t="str">
        <v>13+</v>
      </c>
      <c r="D1004" s="4">
        <v>7794</v>
      </c>
    </row>
    <row r="1005" spans="1:4" x14ac:dyDescent="0.25">
      <c r="A1005" s="4" t="str">
        <v>30 - 39</v>
      </c>
      <c r="B1005" s="4">
        <v>2</v>
      </c>
      <c r="C1005" s="4" t="str">
        <v>13+</v>
      </c>
      <c r="D1005" s="4">
        <v>11332.76923076923</v>
      </c>
    </row>
    <row r="1006" spans="1:4" x14ac:dyDescent="0.25">
      <c r="A1006" s="4" t="str">
        <v>50+</v>
      </c>
      <c r="B1006" s="4">
        <v>3</v>
      </c>
      <c r="C1006" s="4" t="str">
        <v>13+</v>
      </c>
      <c r="D1006" s="4">
        <v>7153.1538461538457</v>
      </c>
    </row>
    <row r="1007" spans="1:4" x14ac:dyDescent="0.25">
      <c r="A1007" s="4" t="str">
        <v>30 - 39</v>
      </c>
      <c r="B1007" s="4">
        <v>1</v>
      </c>
      <c r="C1007" s="4" t="str">
        <v>7 - 12</v>
      </c>
      <c r="D1007" s="4">
        <v>15466.714285714286</v>
      </c>
    </row>
    <row r="1008" spans="1:4" x14ac:dyDescent="0.25">
      <c r="A1008" s="4" t="str">
        <v>20 - 29</v>
      </c>
      <c r="B1008" s="4">
        <v>2</v>
      </c>
      <c r="C1008" s="4" t="str">
        <v>3 - 6</v>
      </c>
      <c r="D1008" s="4">
        <v>22849.25</v>
      </c>
    </row>
    <row r="1009" spans="1:4" x14ac:dyDescent="0.25">
      <c r="A1009" s="4" t="str">
        <v>30 - 39</v>
      </c>
      <c r="B1009" s="4">
        <v>2</v>
      </c>
      <c r="C1009" s="4" t="str">
        <v>3 - 6</v>
      </c>
      <c r="D1009" s="4">
        <v>20173.400000000001</v>
      </c>
    </row>
    <row r="1010" spans="1:4" x14ac:dyDescent="0.25">
      <c r="A1010" s="4" t="str">
        <v>20 - 29</v>
      </c>
      <c r="B1010" s="4">
        <v>1</v>
      </c>
      <c r="C1010" s="4" t="str">
        <v>0 - 2</v>
      </c>
      <c r="D1010" s="4">
        <v>32091</v>
      </c>
    </row>
    <row r="1011" spans="1:4" x14ac:dyDescent="0.25">
      <c r="A1011" s="4" t="str">
        <v>40 - 49</v>
      </c>
      <c r="B1011" s="4">
        <v>2</v>
      </c>
      <c r="C1011" s="4" t="str">
        <v>13+</v>
      </c>
      <c r="D1011" s="4">
        <v>8295.7272727272721</v>
      </c>
    </row>
    <row r="1012" spans="1:4" x14ac:dyDescent="0.25">
      <c r="A1012" s="4" t="str">
        <v>30 - 39</v>
      </c>
      <c r="B1012" s="4">
        <v>2</v>
      </c>
      <c r="C1012" s="4" t="str">
        <v>7 - 12</v>
      </c>
      <c r="D1012" s="4">
        <v>15220.666666666666</v>
      </c>
    </row>
    <row r="1013" spans="1:4" x14ac:dyDescent="0.25">
      <c r="A1013" s="4" t="str">
        <v>30 - 39</v>
      </c>
      <c r="B1013" s="4">
        <v>1</v>
      </c>
      <c r="C1013" s="4" t="str">
        <v>7 - 12</v>
      </c>
      <c r="D1013" s="4">
        <v>12423.818181818182</v>
      </c>
    </row>
    <row r="1014" spans="1:4" x14ac:dyDescent="0.25">
      <c r="A1014" s="4" t="str">
        <v>50+</v>
      </c>
      <c r="B1014" s="4">
        <v>3</v>
      </c>
      <c r="C1014" s="4" t="str">
        <v>13+</v>
      </c>
      <c r="D1014" s="4">
        <v>5984.6875</v>
      </c>
    </row>
    <row r="1015" spans="1:4" x14ac:dyDescent="0.25">
      <c r="A1015" s="4" t="str">
        <v>40 - 49</v>
      </c>
      <c r="B1015" s="4">
        <v>2</v>
      </c>
      <c r="C1015" s="4" t="str">
        <v>13+</v>
      </c>
      <c r="D1015" s="4">
        <v>9334.0526315789466</v>
      </c>
    </row>
    <row r="1016" spans="1:4" x14ac:dyDescent="0.25">
      <c r="A1016" s="4" t="str">
        <v>20 - 29</v>
      </c>
      <c r="B1016" s="4">
        <v>1</v>
      </c>
      <c r="C1016" s="4" t="str">
        <v>3 - 6</v>
      </c>
      <c r="D1016" s="4">
        <v>23465.666666666668</v>
      </c>
    </row>
    <row r="1017" spans="1:4" x14ac:dyDescent="0.25">
      <c r="A1017" s="4" t="str">
        <v>30 - 39</v>
      </c>
      <c r="B1017" s="4">
        <v>2</v>
      </c>
      <c r="C1017" s="4" t="str">
        <v>7 - 12</v>
      </c>
      <c r="D1017" s="4">
        <v>16230.555555555555</v>
      </c>
    </row>
    <row r="1018" spans="1:4" x14ac:dyDescent="0.25">
      <c r="A1018" s="4" t="str">
        <v>40 - 49</v>
      </c>
      <c r="B1018" s="4">
        <v>1</v>
      </c>
      <c r="C1018" s="4" t="str">
        <v>13+</v>
      </c>
      <c r="D1018" s="4">
        <v>8655.2777777777774</v>
      </c>
    </row>
    <row r="1019" spans="1:4" x14ac:dyDescent="0.25">
      <c r="A1019" s="4" t="str">
        <v>30 - 39</v>
      </c>
      <c r="B1019" s="4">
        <v>2</v>
      </c>
      <c r="C1019" s="4" t="str">
        <v>7 - 12</v>
      </c>
      <c r="D1019" s="4">
        <v>14737.555555555555</v>
      </c>
    </row>
    <row r="1020" spans="1:4" x14ac:dyDescent="0.25">
      <c r="A1020" s="4" t="str">
        <v>40 - 49</v>
      </c>
      <c r="B1020" s="4">
        <v>3</v>
      </c>
      <c r="C1020" s="4" t="str">
        <v>13+</v>
      </c>
      <c r="D1020" s="4">
        <v>8122</v>
      </c>
    </row>
    <row r="1021" spans="1:4" x14ac:dyDescent="0.25">
      <c r="A1021" s="4" t="str">
        <v>30 - 39</v>
      </c>
      <c r="B1021" s="4">
        <v>1</v>
      </c>
      <c r="C1021" s="4" t="str">
        <v>7 - 12</v>
      </c>
      <c r="D1021" s="4">
        <v>15174</v>
      </c>
    </row>
    <row r="1022" spans="1:4" x14ac:dyDescent="0.25">
      <c r="A1022" s="4" t="str">
        <v>50+</v>
      </c>
      <c r="B1022" s="4">
        <v>2</v>
      </c>
      <c r="C1022" s="4" t="str">
        <v>13+</v>
      </c>
      <c r="D1022" s="4">
        <v>6829.9642857142853</v>
      </c>
    </row>
    <row r="1023" spans="1:4" x14ac:dyDescent="0.25">
      <c r="A1023" s="4" t="str">
        <v>20 - 29</v>
      </c>
      <c r="B1023" s="4">
        <v>2</v>
      </c>
      <c r="C1023" s="4" t="str">
        <v>0 - 2</v>
      </c>
      <c r="D1023" s="4">
        <v>32920</v>
      </c>
    </row>
    <row r="1024" spans="1:4" x14ac:dyDescent="0.25">
      <c r="A1024" s="4" t="str">
        <v>20 - 29</v>
      </c>
      <c r="B1024" s="4">
        <v>3</v>
      </c>
      <c r="C1024" s="4" t="str">
        <v>0 - 2</v>
      </c>
      <c r="D1024" s="4" t="str">
        <v>N/A</v>
      </c>
    </row>
    <row r="1025" spans="1:4" x14ac:dyDescent="0.25">
      <c r="A1025" s="4" t="str">
        <v>40 - 49</v>
      </c>
      <c r="B1025" s="4">
        <v>2</v>
      </c>
      <c r="C1025" s="4" t="str">
        <v>13+</v>
      </c>
      <c r="D1025" s="4">
        <v>8045.130434782609</v>
      </c>
    </row>
    <row r="1026" spans="1:4" x14ac:dyDescent="0.25">
      <c r="A1026" s="4" t="str">
        <v>30 - 39</v>
      </c>
      <c r="B1026" s="4">
        <v>1</v>
      </c>
      <c r="C1026" s="4" t="str">
        <v>13+</v>
      </c>
      <c r="D1026" s="4">
        <v>9746.3571428571431</v>
      </c>
    </row>
    <row r="1027" spans="1:4" x14ac:dyDescent="0.25">
      <c r="A1027" s="4" t="str">
        <v>30 - 39</v>
      </c>
      <c r="B1027" s="4">
        <v>2</v>
      </c>
      <c r="C1027" s="4" t="str">
        <v>3 - 6</v>
      </c>
      <c r="D1027" s="4">
        <v>18451.166666666668</v>
      </c>
    </row>
    <row r="1028" spans="1:4" x14ac:dyDescent="0.25">
      <c r="A1028" s="4" t="str">
        <v>40 - 49</v>
      </c>
      <c r="B1028" s="4">
        <v>2</v>
      </c>
      <c r="C1028" s="4" t="str">
        <v>13+</v>
      </c>
      <c r="D1028" s="4">
        <v>8921.7647058823532</v>
      </c>
    </row>
    <row r="1029" spans="1:4" x14ac:dyDescent="0.25">
      <c r="A1029" s="4" t="str">
        <v>40 - 49</v>
      </c>
      <c r="B1029" s="4">
        <v>1</v>
      </c>
      <c r="C1029" s="4" t="str">
        <v>13+</v>
      </c>
      <c r="D1029" s="4">
        <v>7953.0952380952385</v>
      </c>
    </row>
    <row r="1030" spans="1:4" x14ac:dyDescent="0.25">
      <c r="A1030" s="4" t="str">
        <v>30 - 39</v>
      </c>
      <c r="B1030" s="4">
        <v>2</v>
      </c>
      <c r="C1030" s="4" t="str">
        <v>13+</v>
      </c>
      <c r="D1030" s="4">
        <v>11269.846153846154</v>
      </c>
    </row>
    <row r="1031" spans="1:4" x14ac:dyDescent="0.25">
      <c r="A1031" s="4" t="str">
        <v>50+</v>
      </c>
      <c r="B1031" s="4">
        <v>3</v>
      </c>
      <c r="C1031" s="4" t="str">
        <v>13+</v>
      </c>
      <c r="D1031" s="4">
        <v>7059.1111111111113</v>
      </c>
    </row>
    <row r="1032" spans="1:4" x14ac:dyDescent="0.25">
      <c r="A1032" s="4" t="str">
        <v>30 - 39</v>
      </c>
      <c r="B1032" s="4">
        <v>1</v>
      </c>
      <c r="C1032" s="4" t="str">
        <v>3 - 6</v>
      </c>
      <c r="D1032" s="4">
        <v>17396.333333333332</v>
      </c>
    </row>
    <row r="1033" spans="1:4" x14ac:dyDescent="0.25">
      <c r="A1033" s="4" t="str">
        <v>20 - 29</v>
      </c>
      <c r="B1033" s="4">
        <v>2</v>
      </c>
      <c r="C1033" s="4" t="str">
        <v>3 - 6</v>
      </c>
      <c r="D1033" s="4">
        <v>23405.333333333332</v>
      </c>
    </row>
    <row r="1034" spans="1:4" x14ac:dyDescent="0.25">
      <c r="A1034" s="4" t="str">
        <v>30 - 39</v>
      </c>
      <c r="B1034" s="4">
        <v>2</v>
      </c>
      <c r="C1034" s="4" t="str">
        <v>3 - 6</v>
      </c>
      <c r="D1034" s="4">
        <v>20346.599999999999</v>
      </c>
    </row>
    <row r="1035" spans="1:4" x14ac:dyDescent="0.25">
      <c r="A1035" s="4" t="str">
        <v>20 - 29</v>
      </c>
      <c r="B1035" s="4">
        <v>1</v>
      </c>
      <c r="C1035" s="4" t="str">
        <v>0 - 2</v>
      </c>
      <c r="D1035" s="4">
        <v>55935</v>
      </c>
    </row>
    <row r="1036" spans="1:4" x14ac:dyDescent="0.25">
      <c r="A1036" s="4" t="str">
        <v>40 - 49</v>
      </c>
      <c r="B1036" s="4">
        <v>2</v>
      </c>
      <c r="C1036" s="4" t="str">
        <v>13+</v>
      </c>
      <c r="D1036" s="4">
        <v>8588.9047619047615</v>
      </c>
    </row>
    <row r="1037" spans="1:4" x14ac:dyDescent="0.25">
      <c r="A1037" s="4" t="str">
        <v>30 - 39</v>
      </c>
      <c r="B1037" s="4">
        <v>2</v>
      </c>
      <c r="C1037" s="4" t="str">
        <v>7 - 12</v>
      </c>
      <c r="D1037" s="4">
        <v>15066.222222222223</v>
      </c>
    </row>
    <row r="1038" spans="1:4" x14ac:dyDescent="0.25">
      <c r="A1038" s="4" t="str">
        <v>30 - 39</v>
      </c>
      <c r="B1038" s="4">
        <v>1</v>
      </c>
      <c r="C1038" s="4" t="str">
        <v>7 - 12</v>
      </c>
      <c r="D1038" s="4">
        <v>12369.272727272728</v>
      </c>
    </row>
    <row r="1039" spans="1:4" x14ac:dyDescent="0.25">
      <c r="A1039" s="4" t="str">
        <v>50+</v>
      </c>
      <c r="B1039" s="4">
        <v>3</v>
      </c>
      <c r="C1039" s="4" t="str">
        <v>13+</v>
      </c>
      <c r="D1039" s="4">
        <v>5977.09375</v>
      </c>
    </row>
    <row r="1040" spans="1:4" x14ac:dyDescent="0.25">
      <c r="A1040" s="4" t="str">
        <v>20 - 29</v>
      </c>
      <c r="B1040" s="4">
        <v>2</v>
      </c>
      <c r="C1040" s="4" t="str">
        <v>3 - 6</v>
      </c>
      <c r="D1040" s="4">
        <v>30465.666666666668</v>
      </c>
    </row>
    <row r="1041" spans="1:4" x14ac:dyDescent="0.25">
      <c r="A1041" s="4" t="str">
        <v>20 - 29</v>
      </c>
      <c r="B1041" s="4">
        <v>1</v>
      </c>
      <c r="C1041" s="4" t="str">
        <v>3 - 6</v>
      </c>
      <c r="D1041" s="4">
        <v>20736</v>
      </c>
    </row>
    <row r="1042" spans="1:4" x14ac:dyDescent="0.25">
      <c r="A1042" s="4" t="str">
        <v>40 - 49</v>
      </c>
      <c r="B1042" s="4">
        <v>3</v>
      </c>
      <c r="C1042" s="4" t="str">
        <v>13+</v>
      </c>
      <c r="D1042" s="4">
        <v>8186.434782608696</v>
      </c>
    </row>
    <row r="1043" spans="1:4" x14ac:dyDescent="0.25">
      <c r="A1043" s="4" t="str">
        <v>30 - 39</v>
      </c>
      <c r="B1043" s="4">
        <v>2</v>
      </c>
      <c r="C1043" s="4" t="str">
        <v>13+</v>
      </c>
      <c r="D1043" s="4">
        <v>10077.857142857143</v>
      </c>
    </row>
    <row r="1044" spans="1:4" x14ac:dyDescent="0.25">
      <c r="A1044" s="4" t="str">
        <v>40 - 49</v>
      </c>
      <c r="B1044" s="4">
        <v>1</v>
      </c>
      <c r="C1044" s="4" t="str">
        <v>13+</v>
      </c>
      <c r="D1044" s="4">
        <v>8038.2105263157891</v>
      </c>
    </row>
    <row r="1045" spans="1:4" x14ac:dyDescent="0.25">
      <c r="A1045" s="4" t="str">
        <v>30 - 39</v>
      </c>
      <c r="B1045" s="4">
        <v>2</v>
      </c>
      <c r="C1045" s="4" t="str">
        <v>7 - 12</v>
      </c>
      <c r="D1045" s="4">
        <v>13793.444444444445</v>
      </c>
    </row>
    <row r="1046" spans="1:4" x14ac:dyDescent="0.25">
      <c r="A1046" s="4" t="str">
        <v>20 - 29</v>
      </c>
      <c r="B1046" s="4">
        <v>1</v>
      </c>
      <c r="C1046" s="4" t="str">
        <v>3 - 6</v>
      </c>
      <c r="D1046" s="4">
        <v>22518.666666666668</v>
      </c>
    </row>
    <row r="1047" spans="1:4" x14ac:dyDescent="0.25">
      <c r="A1047" s="4" t="str">
        <v>50+</v>
      </c>
      <c r="B1047" s="4">
        <v>2</v>
      </c>
      <c r="C1047" s="4" t="str">
        <v>13+</v>
      </c>
      <c r="D1047" s="4">
        <v>8307.636363636364</v>
      </c>
    </row>
    <row r="1048" spans="1:4" x14ac:dyDescent="0.25">
      <c r="A1048" s="4" t="str">
        <v>40 - 49</v>
      </c>
      <c r="B1048" s="4">
        <v>3</v>
      </c>
      <c r="C1048" s="4" t="str">
        <v>13+</v>
      </c>
      <c r="D1048" s="4">
        <v>9915.1333333333332</v>
      </c>
    </row>
    <row r="1049" spans="1:4" x14ac:dyDescent="0.25">
      <c r="A1049" s="4" t="str">
        <v>20 - 29</v>
      </c>
      <c r="B1049" s="4">
        <v>1</v>
      </c>
      <c r="C1049" s="4" t="str">
        <v>3 - 6</v>
      </c>
      <c r="D1049" s="4">
        <v>15317.166666666666</v>
      </c>
    </row>
    <row r="1050" spans="1:4" x14ac:dyDescent="0.25">
      <c r="A1050" s="4" t="str">
        <v>30 - 39</v>
      </c>
      <c r="B1050" s="4">
        <v>2</v>
      </c>
      <c r="C1050" s="4" t="str">
        <v>13+</v>
      </c>
      <c r="D1050" s="4">
        <v>10550.571428571429</v>
      </c>
    </row>
    <row r="1051" spans="1:4" x14ac:dyDescent="0.25">
      <c r="A1051" s="4" t="str">
        <v>40 - 49</v>
      </c>
      <c r="B1051" s="4">
        <v>1</v>
      </c>
      <c r="C1051" s="4" t="str">
        <v>13+</v>
      </c>
      <c r="D1051" s="4">
        <v>7771.8571428571431</v>
      </c>
    </row>
    <row r="1052" spans="1:4" x14ac:dyDescent="0.25">
      <c r="A1052" s="4" t="str">
        <v>30 - 39</v>
      </c>
      <c r="B1052" s="4">
        <v>2</v>
      </c>
      <c r="C1052" s="4" t="str">
        <v>7 - 12</v>
      </c>
      <c r="D1052" s="4">
        <v>15036</v>
      </c>
    </row>
    <row r="1053" spans="1:4" x14ac:dyDescent="0.25">
      <c r="A1053" s="4" t="str">
        <v>40 - 49</v>
      </c>
      <c r="B1053" s="4">
        <v>3</v>
      </c>
      <c r="C1053" s="4" t="str">
        <v>13+</v>
      </c>
      <c r="D1053" s="4">
        <v>8106</v>
      </c>
    </row>
    <row r="1054" spans="1:4" x14ac:dyDescent="0.25">
      <c r="A1054" s="4" t="str">
        <v>30 - 39</v>
      </c>
      <c r="B1054" s="4">
        <v>2</v>
      </c>
      <c r="C1054" s="4" t="str">
        <v>7 - 12</v>
      </c>
      <c r="D1054" s="4">
        <v>12270.818181818182</v>
      </c>
    </row>
    <row r="1055" spans="1:4" x14ac:dyDescent="0.25">
      <c r="A1055" s="4" t="str">
        <v>40 - 49</v>
      </c>
      <c r="B1055" s="4">
        <v>1</v>
      </c>
      <c r="C1055" s="4" t="str">
        <v>13+</v>
      </c>
      <c r="D1055" s="4">
        <v>8593.0625</v>
      </c>
    </row>
    <row r="1056" spans="1:4" x14ac:dyDescent="0.25">
      <c r="A1056" s="4" t="str">
        <v>20 - 29</v>
      </c>
      <c r="B1056" s="4">
        <v>2</v>
      </c>
      <c r="C1056" s="4" t="str">
        <v>3 - 6</v>
      </c>
      <c r="D1056" s="4">
        <v>20894.25</v>
      </c>
    </row>
    <row r="1057" spans="1:4" x14ac:dyDescent="0.25">
      <c r="A1057" s="4" t="str">
        <v>30 - 39</v>
      </c>
      <c r="B1057" s="4">
        <v>1</v>
      </c>
      <c r="C1057" s="4" t="str">
        <v>7 - 12</v>
      </c>
      <c r="D1057" s="4">
        <v>13100.444444444445</v>
      </c>
    </row>
    <row r="1058" spans="1:4" x14ac:dyDescent="0.25">
      <c r="A1058" s="4" t="str">
        <v>30 - 39</v>
      </c>
      <c r="B1058" s="4">
        <v>2</v>
      </c>
      <c r="C1058" s="4" t="str">
        <v>7 - 12</v>
      </c>
      <c r="D1058" s="4">
        <v>12225.636363636364</v>
      </c>
    </row>
    <row r="1059" spans="1:4" x14ac:dyDescent="0.25">
      <c r="A1059" s="4" t="str">
        <v>50+</v>
      </c>
      <c r="B1059" s="4">
        <v>3</v>
      </c>
      <c r="C1059" s="4" t="str">
        <v>13+</v>
      </c>
      <c r="D1059" s="4">
        <v>6155.333333333333</v>
      </c>
    </row>
    <row r="1060" spans="1:4" x14ac:dyDescent="0.25">
      <c r="A1060" s="4" t="str">
        <v>30 - 39</v>
      </c>
      <c r="B1060" s="4">
        <v>1</v>
      </c>
      <c r="C1060" s="4" t="str">
        <v>3 - 6</v>
      </c>
      <c r="D1060" s="4">
        <v>20030.2</v>
      </c>
    </row>
    <row r="1061" spans="1:4" x14ac:dyDescent="0.25">
      <c r="A1061" s="4" t="str">
        <v>20 - 29</v>
      </c>
      <c r="B1061" s="4">
        <v>2</v>
      </c>
      <c r="C1061" s="4" t="str">
        <v>3 - 6</v>
      </c>
      <c r="D1061" s="4">
        <v>29559.333333333332</v>
      </c>
    </row>
    <row r="1062" spans="1:4" x14ac:dyDescent="0.25">
      <c r="A1062" s="4" t="str">
        <v>40 - 49</v>
      </c>
      <c r="B1062" s="4">
        <v>3</v>
      </c>
      <c r="C1062" s="4" t="str">
        <v>13+</v>
      </c>
      <c r="D1062" s="4">
        <v>8632.6190476190477</v>
      </c>
    </row>
    <row r="1063" spans="1:4" x14ac:dyDescent="0.25">
      <c r="A1063" s="4" t="str">
        <v>30 - 39</v>
      </c>
      <c r="B1063" s="4">
        <v>2</v>
      </c>
      <c r="C1063" s="4" t="str">
        <v>13+</v>
      </c>
      <c r="D1063" s="4">
        <v>9686.875</v>
      </c>
    </row>
    <row r="1064" spans="1:4" x14ac:dyDescent="0.25">
      <c r="A1064" s="4" t="str">
        <v>30 - 39</v>
      </c>
      <c r="B1064" s="4">
        <v>1</v>
      </c>
      <c r="C1064" s="4" t="str">
        <v>7 - 12</v>
      </c>
      <c r="D1064" s="4">
        <v>15457.714285714286</v>
      </c>
    </row>
    <row r="1065" spans="1:4" x14ac:dyDescent="0.25">
      <c r="A1065" s="4" t="str">
        <v>40 - 49</v>
      </c>
      <c r="B1065" s="4">
        <v>2</v>
      </c>
      <c r="C1065" s="4" t="str">
        <v>13+</v>
      </c>
      <c r="D1065" s="4">
        <v>9246.5263157894733</v>
      </c>
    </row>
    <row r="1066" spans="1:4" x14ac:dyDescent="0.25">
      <c r="A1066" s="4" t="str">
        <v>20 - 29</v>
      </c>
      <c r="B1066" s="4">
        <v>1</v>
      </c>
      <c r="C1066" s="4" t="str">
        <v>3 - 6</v>
      </c>
      <c r="D1066" s="4">
        <v>15553.2</v>
      </c>
    </row>
    <row r="1067" spans="1:4" x14ac:dyDescent="0.25">
      <c r="A1067" s="4" t="str">
        <v>40 - 49</v>
      </c>
      <c r="B1067" s="4">
        <v>3</v>
      </c>
      <c r="C1067" s="4" t="str">
        <v>13+</v>
      </c>
      <c r="D1067" s="4">
        <v>8008.791666666667</v>
      </c>
    </row>
    <row r="1068" spans="1:4" x14ac:dyDescent="0.25">
      <c r="A1068" s="4" t="str">
        <v>30 - 39</v>
      </c>
      <c r="B1068" s="4">
        <v>2</v>
      </c>
      <c r="C1068" s="4" t="str">
        <v>13+</v>
      </c>
      <c r="D1068" s="4">
        <v>11126.692307692309</v>
      </c>
    </row>
    <row r="1069" spans="1:4" x14ac:dyDescent="0.25">
      <c r="A1069" s="4" t="str">
        <v>40 - 49</v>
      </c>
      <c r="B1069" s="4">
        <v>1</v>
      </c>
      <c r="C1069" s="4" t="str">
        <v>13+</v>
      </c>
      <c r="D1069" s="4">
        <v>8111.55</v>
      </c>
    </row>
    <row r="1070" spans="1:4" x14ac:dyDescent="0.25">
      <c r="A1070" s="4" t="str">
        <v>30 - 39</v>
      </c>
      <c r="B1070" s="4">
        <v>2</v>
      </c>
      <c r="C1070" s="4" t="str">
        <v>7 - 12</v>
      </c>
      <c r="D1070" s="4">
        <v>13457.777777777777</v>
      </c>
    </row>
    <row r="1071" spans="1:4" x14ac:dyDescent="0.25">
      <c r="A1071" s="4" t="str">
        <v>20 - 29</v>
      </c>
      <c r="B1071" s="4">
        <v>1</v>
      </c>
      <c r="C1071" s="4" t="str">
        <v>3 - 6</v>
      </c>
      <c r="D1071" s="4">
        <v>19913</v>
      </c>
    </row>
    <row r="1072" spans="1:4" x14ac:dyDescent="0.25">
      <c r="A1072" s="4" t="str">
        <v>50+</v>
      </c>
      <c r="B1072" s="4">
        <v>2</v>
      </c>
      <c r="C1072" s="4" t="str">
        <v>13+</v>
      </c>
      <c r="D1072" s="4">
        <v>8428.6666666666661</v>
      </c>
    </row>
    <row r="1073" spans="1:4" x14ac:dyDescent="0.25">
      <c r="A1073" s="4" t="str">
        <v>20 - 29</v>
      </c>
      <c r="B1073" s="4">
        <v>2</v>
      </c>
      <c r="C1073" s="4" t="str">
        <v>3 - 6</v>
      </c>
      <c r="D1073" s="4">
        <v>17516.8</v>
      </c>
    </row>
    <row r="1074" spans="1:4" x14ac:dyDescent="0.25">
      <c r="A1074" s="4" t="str">
        <v>30 - 39</v>
      </c>
      <c r="B1074" s="4">
        <v>1</v>
      </c>
      <c r="C1074" s="4" t="str">
        <v>13+</v>
      </c>
      <c r="D1074" s="4">
        <v>10143.076923076924</v>
      </c>
    </row>
    <row r="1075" spans="1:4" x14ac:dyDescent="0.25">
      <c r="A1075" s="4" t="str">
        <v>50+</v>
      </c>
      <c r="B1075" s="4">
        <v>3</v>
      </c>
      <c r="C1075" s="4" t="str">
        <v>13+</v>
      </c>
      <c r="D1075" s="4">
        <v>6500.4642857142853</v>
      </c>
    </row>
    <row r="1076" spans="1:4" x14ac:dyDescent="0.25">
      <c r="A1076" s="4" t="str">
        <v>30 - 39</v>
      </c>
      <c r="B1076" s="4">
        <v>2</v>
      </c>
      <c r="C1076" s="4" t="str">
        <v>7 - 12</v>
      </c>
      <c r="D1076" s="4">
        <v>15542.714285714286</v>
      </c>
    </row>
    <row r="1077" spans="1:4" x14ac:dyDescent="0.25">
      <c r="A1077" s="4" t="str">
        <v>30 - 39</v>
      </c>
      <c r="B1077" s="4">
        <v>1</v>
      </c>
      <c r="C1077" s="4" t="str">
        <v>13+</v>
      </c>
      <c r="D1077" s="4">
        <v>10413.692307692309</v>
      </c>
    </row>
    <row r="1078" spans="1:4" x14ac:dyDescent="0.25">
      <c r="A1078" s="4" t="str">
        <v>40 - 49</v>
      </c>
      <c r="B1078" s="4">
        <v>2</v>
      </c>
      <c r="C1078" s="4" t="str">
        <v>13+</v>
      </c>
      <c r="D1078" s="4">
        <v>8342.2727272727279</v>
      </c>
    </row>
    <row r="1079" spans="1:4" x14ac:dyDescent="0.25">
      <c r="A1079" s="4" t="str">
        <v>40 - 49</v>
      </c>
      <c r="B1079" s="4">
        <v>1</v>
      </c>
      <c r="C1079" s="4" t="str">
        <v>13+</v>
      </c>
      <c r="D1079" s="4">
        <v>8383.3888888888887</v>
      </c>
    </row>
    <row r="1080" spans="1:4" x14ac:dyDescent="0.25">
      <c r="A1080" s="4" t="str">
        <v>20 - 29</v>
      </c>
      <c r="B1080" s="4">
        <v>2</v>
      </c>
      <c r="C1080" s="4" t="str">
        <v>3 - 6</v>
      </c>
      <c r="D1080" s="4">
        <v>20674.25</v>
      </c>
    </row>
    <row r="1081" spans="1:4" x14ac:dyDescent="0.25">
      <c r="A1081" s="4" t="str">
        <v>40 - 49</v>
      </c>
      <c r="B1081" s="4">
        <v>3</v>
      </c>
      <c r="C1081" s="4" t="str">
        <v>13+</v>
      </c>
      <c r="D1081" s="4">
        <v>7486.0769230769229</v>
      </c>
    </row>
    <row r="1082" spans="1:4" x14ac:dyDescent="0.25">
      <c r="A1082" s="4" t="str">
        <v>30 - 39</v>
      </c>
      <c r="B1082" s="4">
        <v>2</v>
      </c>
      <c r="C1082" s="4" t="str">
        <v>7 - 12</v>
      </c>
      <c r="D1082" s="4">
        <v>10863</v>
      </c>
    </row>
    <row r="1083" spans="1:4" x14ac:dyDescent="0.25">
      <c r="A1083" s="4" t="str">
        <v>40 - 49</v>
      </c>
      <c r="B1083" s="4">
        <v>1</v>
      </c>
      <c r="C1083" s="4" t="str">
        <v>13+</v>
      </c>
      <c r="D1083" s="4">
        <v>8475.5555555555547</v>
      </c>
    </row>
    <row r="1084" spans="1:4" x14ac:dyDescent="0.25">
      <c r="A1084" s="4" t="str">
        <v>30 - 39</v>
      </c>
      <c r="B1084" s="4">
        <v>2</v>
      </c>
      <c r="C1084" s="4" t="str">
        <v>7 - 12</v>
      </c>
      <c r="D1084" s="4">
        <v>13492.444444444445</v>
      </c>
    </row>
    <row r="1085" spans="1:4" x14ac:dyDescent="0.25">
      <c r="A1085" s="4" t="str">
        <v>20 - 29</v>
      </c>
      <c r="B1085" s="4">
        <v>1</v>
      </c>
      <c r="C1085" s="4" t="str">
        <v>0 - 2</v>
      </c>
      <c r="D1085" s="4">
        <v>31894.5</v>
      </c>
    </row>
    <row r="1086" spans="1:4" x14ac:dyDescent="0.25">
      <c r="A1086" s="4" t="str">
        <v>50+</v>
      </c>
      <c r="B1086" s="4">
        <v>2</v>
      </c>
      <c r="C1086" s="4" t="str">
        <v>13+</v>
      </c>
      <c r="D1086" s="4">
        <v>7986.521739130435</v>
      </c>
    </row>
    <row r="1087" spans="1:4" x14ac:dyDescent="0.25">
      <c r="A1087" s="4" t="str">
        <v>40 - 49</v>
      </c>
      <c r="B1087" s="4">
        <v>3</v>
      </c>
      <c r="C1087" s="4" t="str">
        <v>13+</v>
      </c>
      <c r="D1087" s="4">
        <v>9456.875</v>
      </c>
    </row>
    <row r="1088" spans="1:4" x14ac:dyDescent="0.25">
      <c r="A1088" s="4" t="str">
        <v>20 - 29</v>
      </c>
      <c r="B1088" s="4">
        <v>1</v>
      </c>
      <c r="C1088" s="4" t="str">
        <v>3 - 6</v>
      </c>
      <c r="D1088" s="4">
        <v>16726.333333333332</v>
      </c>
    </row>
    <row r="1089" spans="1:4" x14ac:dyDescent="0.25">
      <c r="A1089" s="4" t="str">
        <v>30 - 39</v>
      </c>
      <c r="B1089" s="4">
        <v>2</v>
      </c>
      <c r="C1089" s="4" t="str">
        <v>13+</v>
      </c>
      <c r="D1089" s="4">
        <v>9895.7999999999993</v>
      </c>
    </row>
    <row r="1090" spans="1:4" x14ac:dyDescent="0.25">
      <c r="A1090" s="4" t="str">
        <v>40 - 49</v>
      </c>
      <c r="B1090" s="4">
        <v>1</v>
      </c>
      <c r="C1090" s="4" t="str">
        <v>13+</v>
      </c>
      <c r="D1090" s="4">
        <v>7667.772727272727</v>
      </c>
    </row>
    <row r="1091" spans="1:4" x14ac:dyDescent="0.25">
      <c r="A1091" s="4" t="str">
        <v>20 - 29</v>
      </c>
      <c r="B1091" s="4">
        <v>1</v>
      </c>
      <c r="C1091" s="4" t="str">
        <v>0 - 2</v>
      </c>
      <c r="D1091" s="4">
        <v>50000</v>
      </c>
    </row>
    <row r="1092" spans="1:4" x14ac:dyDescent="0.25">
      <c r="A1092" s="4" t="str">
        <v>30 - 39</v>
      </c>
      <c r="B1092" s="4">
        <v>2</v>
      </c>
      <c r="C1092" s="4" t="str">
        <v>3 - 6</v>
      </c>
      <c r="D1092" s="4">
        <v>20000</v>
      </c>
    </row>
    <row r="1093" spans="1:4" x14ac:dyDescent="0.25">
      <c r="A1093" s="4" t="str">
        <v>20 - 29</v>
      </c>
      <c r="B1093" s="4">
        <v>1</v>
      </c>
      <c r="C1093" s="4" t="str">
        <v>0 - 2</v>
      </c>
      <c r="D1093" s="4">
        <v>30000</v>
      </c>
    </row>
    <row r="1094" spans="1:4" x14ac:dyDescent="0.25">
      <c r="A1094" s="4" t="str">
        <v>30 - 39</v>
      </c>
      <c r="B1094" s="4">
        <v>2</v>
      </c>
      <c r="C1094" s="4" t="str">
        <v>3 - 6</v>
      </c>
      <c r="D1094" s="4">
        <v>15000</v>
      </c>
    </row>
    <row r="1095" spans="1:4" x14ac:dyDescent="0.25">
      <c r="A1095" s="4" t="str">
        <v>20 - 29</v>
      </c>
      <c r="B1095" s="4">
        <v>1</v>
      </c>
      <c r="C1095" s="4" t="str">
        <v>3 - 6</v>
      </c>
      <c r="D1095" s="4">
        <v>23333.333333333332</v>
      </c>
    </row>
    <row r="1096" spans="1:4" x14ac:dyDescent="0.25">
      <c r="A1096" s="4" t="str">
        <v>40 - 49</v>
      </c>
      <c r="B1096" s="4">
        <v>3</v>
      </c>
      <c r="C1096" s="4" t="str">
        <v>7 - 12</v>
      </c>
      <c r="D1096" s="4">
        <v>14166.666666666666</v>
      </c>
    </row>
    <row r="1097" spans="1:4" x14ac:dyDescent="0.25">
      <c r="A1097" s="4" t="str">
        <v>30 - 39</v>
      </c>
      <c r="B1097" s="4">
        <v>2</v>
      </c>
      <c r="C1097" s="4" t="str">
        <v>7 - 12</v>
      </c>
      <c r="D1097" s="4">
        <v>16250</v>
      </c>
    </row>
    <row r="1098" spans="1:4" x14ac:dyDescent="0.25">
      <c r="A1098" s="4" t="str">
        <v>20 - 29</v>
      </c>
      <c r="B1098" s="4">
        <v>1</v>
      </c>
      <c r="C1098" s="4" t="str">
        <v>0 - 2</v>
      </c>
      <c r="D1098" s="4">
        <v>50000</v>
      </c>
    </row>
    <row r="1099" spans="1:4" x14ac:dyDescent="0.25">
      <c r="A1099" s="4" t="str">
        <v>30 - 39</v>
      </c>
      <c r="B1099" s="4">
        <v>2</v>
      </c>
      <c r="C1099" s="4" t="str">
        <v>7 - 12</v>
      </c>
      <c r="D1099" s="4">
        <v>17142.857142857141</v>
      </c>
    </row>
    <row r="1100" spans="1:4" x14ac:dyDescent="0.25">
      <c r="A1100" s="4" t="str">
        <v>20 - 29</v>
      </c>
      <c r="B1100" s="4">
        <v>1</v>
      </c>
      <c r="C1100" s="4" t="str">
        <v>3 - 6</v>
      </c>
      <c r="D1100" s="4">
        <v>20000</v>
      </c>
    </row>
    <row r="1101" spans="1:4" x14ac:dyDescent="0.25">
      <c r="A1101" s="4" t="str">
        <v>40 - 49</v>
      </c>
      <c r="B1101" s="4">
        <v>3</v>
      </c>
      <c r="C1101" s="4" t="str">
        <v>13+</v>
      </c>
      <c r="D1101" s="4">
        <v>12500</v>
      </c>
    </row>
    <row r="1102" spans="1:4" x14ac:dyDescent="0.25">
      <c r="A1102" s="4" t="str">
        <v>30 - 39</v>
      </c>
      <c r="B1102" s="4">
        <v>3</v>
      </c>
      <c r="C1102" s="4" t="str">
        <v>7 - 12</v>
      </c>
      <c r="D1102" s="4">
        <v>14166.666666666666</v>
      </c>
    </row>
    <row r="1103" spans="1:4" x14ac:dyDescent="0.25">
      <c r="A1103" s="4" t="str">
        <v>30 - 39</v>
      </c>
      <c r="B1103" s="4">
        <v>1</v>
      </c>
      <c r="C1103" s="4" t="str">
        <v>3 - 6</v>
      </c>
      <c r="D1103" s="4">
        <v>20000</v>
      </c>
    </row>
    <row r="1104" spans="1:4" x14ac:dyDescent="0.25">
      <c r="A1104" s="4" t="str">
        <v>20 - 29</v>
      </c>
      <c r="B1104" s="4">
        <v>2</v>
      </c>
      <c r="C1104" s="4" t="str">
        <v>3 - 6</v>
      </c>
      <c r="D1104" s="4">
        <v>16000</v>
      </c>
    </row>
    <row r="1105" spans="1:4" x14ac:dyDescent="0.25">
      <c r="A1105" s="4" t="str">
        <v>30 - 39</v>
      </c>
      <c r="B1105" s="4">
        <v>1</v>
      </c>
      <c r="C1105" s="4" t="str">
        <v>3 - 6</v>
      </c>
      <c r="D1105" s="4">
        <v>15000</v>
      </c>
    </row>
    <row r="1106" spans="1:4" x14ac:dyDescent="0.25">
      <c r="A1106" s="4" t="str">
        <v>20 - 29</v>
      </c>
      <c r="B1106" s="4">
        <v>1</v>
      </c>
      <c r="C1106" s="4" t="str">
        <v>0 - 2</v>
      </c>
      <c r="D1106" s="4">
        <v>25000</v>
      </c>
    </row>
    <row r="1107" spans="1:4" x14ac:dyDescent="0.25">
      <c r="A1107" s="4" t="str">
        <v>40 - 49</v>
      </c>
      <c r="B1107" s="4">
        <v>2</v>
      </c>
      <c r="C1107" s="4" t="str">
        <v>13+</v>
      </c>
      <c r="D1107" s="4">
        <v>8888.8888888888887</v>
      </c>
    </row>
    <row r="1108" spans="1:4" x14ac:dyDescent="0.25">
      <c r="A1108" s="4" t="str">
        <v>30 - 39</v>
      </c>
      <c r="B1108" s="4">
        <v>3</v>
      </c>
      <c r="C1108" s="4" t="str">
        <v>7 - 12</v>
      </c>
      <c r="D1108" s="4">
        <v>13333.333333333334</v>
      </c>
    </row>
    <row r="1109" spans="1:4" x14ac:dyDescent="0.25">
      <c r="A1109" s="4" t="str">
        <v>20 - 29</v>
      </c>
      <c r="B1109" s="4">
        <v>0</v>
      </c>
      <c r="C1109" s="4" t="str">
        <v>0 - 2</v>
      </c>
      <c r="D1109" s="4" t="str">
        <v>N/A</v>
      </c>
    </row>
    <row r="1110" spans="1:4" x14ac:dyDescent="0.25">
      <c r="A1110" s="4" t="str">
        <v>30 - 39</v>
      </c>
      <c r="B1110" s="4">
        <v>1</v>
      </c>
      <c r="C1110" s="4" t="str">
        <v>7 - 12</v>
      </c>
      <c r="D1110" s="4">
        <v>10000</v>
      </c>
    </row>
    <row r="1111" spans="1:4" x14ac:dyDescent="0.25">
      <c r="A1111" s="4" t="str">
        <v>20 - 29</v>
      </c>
      <c r="B1111" s="4">
        <v>2</v>
      </c>
      <c r="C1111" s="4" t="str">
        <v>3 - 6</v>
      </c>
      <c r="D1111" s="4">
        <v>18750</v>
      </c>
    </row>
    <row r="1112" spans="1:4" x14ac:dyDescent="0.25">
      <c r="A1112" s="4" t="str">
        <v>40 - 49</v>
      </c>
      <c r="B1112" s="4">
        <v>3</v>
      </c>
      <c r="C1112" s="4" t="str">
        <v>13+</v>
      </c>
      <c r="D1112" s="4">
        <v>8750</v>
      </c>
    </row>
    <row r="1113" spans="1:4" x14ac:dyDescent="0.25">
      <c r="A1113" s="4" t="str">
        <v>20 - 29</v>
      </c>
      <c r="B1113" s="4">
        <v>1</v>
      </c>
      <c r="C1113" s="4" t="str">
        <v>0 - 2</v>
      </c>
      <c r="D1113" s="4">
        <v>25000</v>
      </c>
    </row>
    <row r="1114" spans="1:4" x14ac:dyDescent="0.25">
      <c r="A1114" s="4" t="str">
        <v>30 - 39</v>
      </c>
      <c r="B1114" s="4">
        <v>2</v>
      </c>
      <c r="C1114" s="4" t="str">
        <v>7 - 12</v>
      </c>
      <c r="D1114" s="4">
        <v>10000</v>
      </c>
    </row>
    <row r="1115" spans="1:4" x14ac:dyDescent="0.25">
      <c r="A1115" s="4" t="str">
        <v>20 - 29</v>
      </c>
      <c r="B1115" s="4">
        <v>1</v>
      </c>
      <c r="C1115" s="4" t="str">
        <v>0 - 2</v>
      </c>
      <c r="D1115" s="4">
        <v>45000</v>
      </c>
    </row>
    <row r="1116" spans="1:4" x14ac:dyDescent="0.25">
      <c r="A1116" s="4" t="str">
        <v>30 - 39</v>
      </c>
      <c r="B1116" s="4">
        <v>0</v>
      </c>
      <c r="C1116" s="4" t="str">
        <v>3 - 6</v>
      </c>
      <c r="D1116" s="4">
        <v>13750</v>
      </c>
    </row>
    <row r="1117" spans="1:4" x14ac:dyDescent="0.25">
      <c r="A1117" s="4" t="str">
        <v>30 - 39</v>
      </c>
      <c r="B1117" s="4">
        <v>3</v>
      </c>
      <c r="C1117" s="4" t="str">
        <v>13+</v>
      </c>
      <c r="D1117" s="4">
        <v>10000</v>
      </c>
    </row>
    <row r="1118" spans="1:4" x14ac:dyDescent="0.25">
      <c r="A1118" s="4" t="str">
        <v>20 - 29</v>
      </c>
      <c r="B1118" s="4">
        <v>1</v>
      </c>
      <c r="C1118" s="4" t="str">
        <v>0 - 2</v>
      </c>
      <c r="D1118" s="4">
        <v>25000</v>
      </c>
    </row>
    <row r="1119" spans="1:4" x14ac:dyDescent="0.25">
      <c r="A1119" s="4" t="str">
        <v>30 - 39</v>
      </c>
      <c r="B1119" s="4">
        <v>2</v>
      </c>
      <c r="C1119" s="4" t="str">
        <v>7 - 12</v>
      </c>
      <c r="D1119" s="4">
        <v>11428.571428571429</v>
      </c>
    </row>
    <row r="1120" spans="1:4" x14ac:dyDescent="0.25">
      <c r="A1120" s="4" t="str">
        <v>30 - 39</v>
      </c>
      <c r="B1120" s="4">
        <v>1</v>
      </c>
      <c r="C1120" s="4" t="str">
        <v>0 - 2</v>
      </c>
      <c r="D1120" s="4">
        <v>22500</v>
      </c>
    </row>
    <row r="1121" spans="1:4" x14ac:dyDescent="0.25">
      <c r="A1121" s="4" t="str">
        <v>20 - 29</v>
      </c>
      <c r="B1121" s="4">
        <v>0</v>
      </c>
      <c r="C1121" s="4" t="str">
        <v>0 - 2</v>
      </c>
      <c r="D1121" s="4">
        <v>32000</v>
      </c>
    </row>
    <row r="1122" spans="1:4" x14ac:dyDescent="0.25">
      <c r="A1122" s="4" t="str">
        <v>40 - 49</v>
      </c>
      <c r="B1122" s="4">
        <v>3</v>
      </c>
      <c r="C1122" s="4" t="str">
        <v>7 - 12</v>
      </c>
      <c r="D1122" s="4">
        <v>10000</v>
      </c>
    </row>
    <row r="1123" spans="1:4" x14ac:dyDescent="0.25">
      <c r="A1123" s="4" t="str">
        <v>20 - 29</v>
      </c>
      <c r="B1123" s="4">
        <v>2</v>
      </c>
      <c r="C1123" s="4" t="str">
        <v>3 - 6</v>
      </c>
      <c r="D1123" s="4">
        <v>16250</v>
      </c>
    </row>
    <row r="1124" spans="1:4" x14ac:dyDescent="0.25">
      <c r="A1124" s="4" t="str">
        <v>30 - 39</v>
      </c>
      <c r="B1124" s="4">
        <v>1</v>
      </c>
      <c r="C1124" s="4" t="str">
        <v>7 - 12</v>
      </c>
      <c r="D1124" s="4">
        <v>11875</v>
      </c>
    </row>
    <row r="1125" spans="1:4" x14ac:dyDescent="0.25">
      <c r="A1125" s="4" t="str">
        <v>20 - 29</v>
      </c>
      <c r="B1125" s="4">
        <v>2</v>
      </c>
      <c r="C1125" s="4" t="str">
        <v>3 - 6</v>
      </c>
      <c r="D1125" s="4">
        <v>16000</v>
      </c>
    </row>
    <row r="1126" spans="1:4" x14ac:dyDescent="0.25">
      <c r="A1126" s="4" t="str">
        <v>30 - 39</v>
      </c>
      <c r="B1126" s="4">
        <v>0</v>
      </c>
      <c r="C1126" s="4" t="str">
        <v>3 - 6</v>
      </c>
      <c r="D1126" s="4">
        <v>12666.666666666666</v>
      </c>
    </row>
    <row r="1127" spans="1:4" x14ac:dyDescent="0.25">
      <c r="A1127" s="4" t="str">
        <v>40 - 49</v>
      </c>
      <c r="B1127" s="4">
        <v>2</v>
      </c>
      <c r="C1127" s="4" t="str">
        <v>7 - 12</v>
      </c>
      <c r="D1127" s="4">
        <v>11000</v>
      </c>
    </row>
    <row r="1128" spans="1:4" x14ac:dyDescent="0.25">
      <c r="A1128" s="4" t="str">
        <v>20 - 29</v>
      </c>
      <c r="B1128" s="4">
        <v>1</v>
      </c>
      <c r="C1128" s="4" t="str">
        <v>0 - 2</v>
      </c>
      <c r="D1128" s="4">
        <v>22500</v>
      </c>
    </row>
    <row r="1129" spans="1:4" x14ac:dyDescent="0.25">
      <c r="A1129" s="4" t="str">
        <v>30 - 39</v>
      </c>
      <c r="B1129" s="4">
        <v>2</v>
      </c>
      <c r="C1129" s="4" t="str">
        <v>7 - 12</v>
      </c>
      <c r="D1129" s="4">
        <v>12714.285714285714</v>
      </c>
    </row>
    <row r="1130" spans="1:4" x14ac:dyDescent="0.25">
      <c r="A1130" s="4" t="str">
        <v>20 - 29</v>
      </c>
      <c r="B1130" s="4">
        <v>0</v>
      </c>
      <c r="C1130" s="4" t="str">
        <v>0 - 2</v>
      </c>
      <c r="D1130" s="4">
        <v>32000</v>
      </c>
    </row>
    <row r="1131" spans="1:4" x14ac:dyDescent="0.25">
      <c r="A1131" s="4" t="str">
        <v>30 - 39</v>
      </c>
      <c r="B1131" s="4">
        <v>1</v>
      </c>
      <c r="C1131" s="4" t="str">
        <v>3 - 6</v>
      </c>
      <c r="D1131" s="4">
        <v>14000</v>
      </c>
    </row>
    <row r="1132" spans="1:4" x14ac:dyDescent="0.25">
      <c r="A1132" s="4" t="str">
        <v>40 - 49</v>
      </c>
      <c r="B1132" s="4">
        <v>3</v>
      </c>
      <c r="C1132" s="4" t="str">
        <v>13+</v>
      </c>
      <c r="D1132" s="4">
        <v>10000</v>
      </c>
    </row>
    <row r="1133" spans="1:4" x14ac:dyDescent="0.25">
      <c r="A1133" s="4" t="str">
        <v>20 - 29</v>
      </c>
      <c r="B1133" s="4">
        <v>1</v>
      </c>
      <c r="C1133" s="4" t="str">
        <v>0 - 2</v>
      </c>
      <c r="D1133" s="4">
        <v>40000</v>
      </c>
    </row>
    <row r="1134" spans="1:4" x14ac:dyDescent="0.25">
      <c r="A1134" s="4" t="str">
        <v>30 - 39</v>
      </c>
      <c r="B1134" s="4">
        <v>2</v>
      </c>
      <c r="C1134" s="4" t="str">
        <v>7 - 12</v>
      </c>
      <c r="D1134" s="4">
        <v>11666.666666666666</v>
      </c>
    </row>
    <row r="1135" spans="1:4" x14ac:dyDescent="0.25">
      <c r="A1135" s="4" t="str">
        <v>30 - 39</v>
      </c>
      <c r="B1135" s="4">
        <v>2</v>
      </c>
      <c r="C1135" s="4" t="str">
        <v>3 - 6</v>
      </c>
      <c r="D1135" s="4">
        <v>16250</v>
      </c>
    </row>
    <row r="1136" spans="1:4" x14ac:dyDescent="0.25">
      <c r="A1136" s="4" t="str">
        <v>40 - 49</v>
      </c>
      <c r="B1136" s="4">
        <v>3</v>
      </c>
      <c r="C1136" s="4" t="str">
        <v>13+</v>
      </c>
      <c r="D1136" s="4">
        <v>10000</v>
      </c>
    </row>
    <row r="1137" spans="1:4" x14ac:dyDescent="0.25">
      <c r="A1137" s="4" t="str">
        <v>30 - 39</v>
      </c>
      <c r="B1137" s="4">
        <v>1</v>
      </c>
      <c r="C1137" s="4" t="str">
        <v>3 - 6</v>
      </c>
      <c r="D1137" s="4">
        <v>16666.666666666668</v>
      </c>
    </row>
    <row r="1138" spans="1:4" x14ac:dyDescent="0.25">
      <c r="A1138" s="4" t="str">
        <v>20 - 29</v>
      </c>
      <c r="B1138" s="4">
        <v>0</v>
      </c>
      <c r="C1138" s="4" t="str">
        <v>0 - 2</v>
      </c>
      <c r="D1138" s="4">
        <v>17500</v>
      </c>
    </row>
    <row r="1139" spans="1:4" x14ac:dyDescent="0.25">
      <c r="A1139" s="4" t="str">
        <v>40 - 49</v>
      </c>
      <c r="B1139" s="4">
        <v>2</v>
      </c>
      <c r="C1139" s="4" t="str">
        <v>7 - 12</v>
      </c>
      <c r="D1139" s="4">
        <v>10454.545454545454</v>
      </c>
    </row>
    <row r="1140" spans="1:4" x14ac:dyDescent="0.25">
      <c r="A1140" s="4" t="str">
        <v>20 - 29</v>
      </c>
      <c r="B1140" s="4">
        <v>2</v>
      </c>
      <c r="C1140" s="4" t="str">
        <v>3 - 6</v>
      </c>
      <c r="D1140" s="4">
        <v>14000</v>
      </c>
    </row>
    <row r="1141" spans="1:4" x14ac:dyDescent="0.25">
      <c r="A1141" s="4" t="str">
        <v>30 - 39</v>
      </c>
      <c r="B1141" s="4">
        <v>1</v>
      </c>
      <c r="C1141" s="4" t="str">
        <v>3 - 6</v>
      </c>
      <c r="D1141" s="4">
        <v>13333.333333333334</v>
      </c>
    </row>
    <row r="1142" spans="1:4" x14ac:dyDescent="0.25">
      <c r="A1142" s="4" t="str">
        <v>20 - 29</v>
      </c>
      <c r="B1142" s="4">
        <v>0</v>
      </c>
      <c r="C1142" s="4" t="str">
        <v>0 - 2</v>
      </c>
      <c r="D1142" s="4">
        <v>30000</v>
      </c>
    </row>
    <row r="1143" spans="1:4" x14ac:dyDescent="0.25">
      <c r="A1143" s="4" t="str">
        <v>40 - 49</v>
      </c>
      <c r="B1143" s="4">
        <v>3</v>
      </c>
      <c r="C1143" s="4" t="str">
        <v>13+</v>
      </c>
      <c r="D1143" s="4">
        <v>10384.615384615385</v>
      </c>
    </row>
    <row r="1144" spans="1:4" x14ac:dyDescent="0.25">
      <c r="A1144" s="4" t="str">
        <v>20 - 29</v>
      </c>
      <c r="B1144" s="4">
        <v>1</v>
      </c>
      <c r="C1144" s="4" t="str">
        <v>0 - 2</v>
      </c>
      <c r="D1144" s="4">
        <v>40000</v>
      </c>
    </row>
    <row r="1145" spans="1:4" x14ac:dyDescent="0.25">
      <c r="A1145" s="4" t="str">
        <v>30 - 39</v>
      </c>
      <c r="B1145" s="4">
        <v>2</v>
      </c>
      <c r="C1145" s="4" t="str">
        <v>7 - 12</v>
      </c>
      <c r="D1145" s="4">
        <v>10500</v>
      </c>
    </row>
    <row r="1146" spans="1:4" x14ac:dyDescent="0.25">
      <c r="A1146" s="4" t="str">
        <v>30 - 39</v>
      </c>
      <c r="B1146" s="4">
        <v>0</v>
      </c>
      <c r="C1146" s="4" t="str">
        <v>0 - 2</v>
      </c>
      <c r="D1146" s="4">
        <v>17500</v>
      </c>
    </row>
    <row r="1147" spans="1:4" x14ac:dyDescent="0.25">
      <c r="A1147" s="4" t="str">
        <v>40 - 49</v>
      </c>
      <c r="B1147" s="4">
        <v>3</v>
      </c>
      <c r="C1147" s="4" t="str">
        <v>7 - 12</v>
      </c>
      <c r="D1147" s="4">
        <v>10000</v>
      </c>
    </row>
    <row r="1148" spans="1:4" x14ac:dyDescent="0.25">
      <c r="A1148" s="4" t="str">
        <v>20 - 29</v>
      </c>
      <c r="B1148" s="4">
        <v>2</v>
      </c>
      <c r="C1148" s="4" t="str">
        <v>3 - 6</v>
      </c>
      <c r="D1148" s="4">
        <v>18333.333333333332</v>
      </c>
    </row>
    <row r="1149" spans="1:4" x14ac:dyDescent="0.25">
      <c r="A1149" s="4" t="str">
        <v>30 - 39</v>
      </c>
      <c r="B1149" s="4">
        <v>1</v>
      </c>
      <c r="C1149" s="4" t="str">
        <v>0 - 2</v>
      </c>
      <c r="D1149" s="4">
        <v>22500</v>
      </c>
    </row>
    <row r="1150" spans="1:4" x14ac:dyDescent="0.25">
      <c r="A1150" s="4" t="str">
        <v>40 - 49</v>
      </c>
      <c r="B1150" s="4">
        <v>2</v>
      </c>
      <c r="C1150" s="4" t="str">
        <v>13+</v>
      </c>
      <c r="D1150" s="4">
        <v>10000</v>
      </c>
    </row>
    <row r="1151" spans="1:4" x14ac:dyDescent="0.25">
      <c r="A1151" s="4" t="str">
        <v>20 - 29</v>
      </c>
      <c r="B1151" s="4">
        <v>1</v>
      </c>
      <c r="C1151" s="4" t="str">
        <v>3 - 6</v>
      </c>
      <c r="D1151" s="4">
        <v>18333.333333333332</v>
      </c>
    </row>
    <row r="1152" spans="1:4" x14ac:dyDescent="0.25">
      <c r="A1152" s="4" t="str">
        <v>30 - 39</v>
      </c>
      <c r="B1152" s="4">
        <v>3</v>
      </c>
      <c r="C1152" s="4" t="str">
        <v>7 - 12</v>
      </c>
      <c r="D1152" s="4">
        <v>10454.545454545454</v>
      </c>
    </row>
    <row r="1153" spans="1:4" x14ac:dyDescent="0.25">
      <c r="A1153" s="4" t="str">
        <v>20 - 29</v>
      </c>
      <c r="B1153" s="4">
        <v>2</v>
      </c>
      <c r="C1153" s="4" t="str">
        <v>3 - 6</v>
      </c>
      <c r="D1153" s="4">
        <v>17500</v>
      </c>
    </row>
    <row r="1154" spans="1:4" x14ac:dyDescent="0.25">
      <c r="A1154" s="4" t="str">
        <v>30 - 39</v>
      </c>
      <c r="B1154" s="4">
        <v>0</v>
      </c>
      <c r="C1154" s="4" t="str">
        <v>3 - 6</v>
      </c>
      <c r="D1154" s="4">
        <v>12666.666666666666</v>
      </c>
    </row>
    <row r="1155" spans="1:4" x14ac:dyDescent="0.25">
      <c r="A1155" s="4" t="str">
        <v>40 - 49</v>
      </c>
      <c r="B1155" s="4">
        <v>2</v>
      </c>
      <c r="C1155" s="4" t="str">
        <v>13+</v>
      </c>
      <c r="D1155" s="4">
        <v>10384.615384615385</v>
      </c>
    </row>
    <row r="1156" spans="1:4" x14ac:dyDescent="0.25">
      <c r="A1156" s="4" t="str">
        <v>20 - 29</v>
      </c>
      <c r="B1156" s="4">
        <v>1</v>
      </c>
      <c r="C1156" s="4" t="str">
        <v>0 - 2</v>
      </c>
      <c r="D1156" s="4">
        <v>22500</v>
      </c>
    </row>
    <row r="1157" spans="1:4" x14ac:dyDescent="0.25">
      <c r="A1157" s="4" t="str">
        <v>30 - 39</v>
      </c>
      <c r="B1157" s="4">
        <v>2</v>
      </c>
      <c r="C1157" s="4" t="str">
        <v>7 - 12</v>
      </c>
      <c r="D1157" s="4">
        <v>12142.857142857143</v>
      </c>
    </row>
    <row r="1158" spans="1:4" x14ac:dyDescent="0.25">
      <c r="A1158" s="4" t="str">
        <v>30 - 39</v>
      </c>
      <c r="B1158" s="4">
        <v>0</v>
      </c>
      <c r="C1158" s="4" t="str">
        <v>0 - 2</v>
      </c>
      <c r="D1158" s="4">
        <v>32000</v>
      </c>
    </row>
    <row r="1159" spans="1:4" x14ac:dyDescent="0.25">
      <c r="A1159" s="4" t="str">
        <v>40 - 49</v>
      </c>
      <c r="B1159" s="4">
        <v>3</v>
      </c>
      <c r="C1159" s="4" t="str">
        <v>13+</v>
      </c>
      <c r="D1159" s="4">
        <v>10000</v>
      </c>
    </row>
    <row r="1160" spans="1:4" x14ac:dyDescent="0.25">
      <c r="A1160" s="4" t="str">
        <v>30 - 39</v>
      </c>
      <c r="B1160" s="4">
        <v>1</v>
      </c>
      <c r="C1160" s="4" t="str">
        <v>3 - 6</v>
      </c>
      <c r="D1160" s="4">
        <v>16250</v>
      </c>
    </row>
    <row r="1161" spans="1:4" x14ac:dyDescent="0.25">
      <c r="A1161" s="4" t="str">
        <v>20 - 29</v>
      </c>
      <c r="B1161" s="4">
        <v>2</v>
      </c>
      <c r="C1161" s="4" t="str">
        <v>0 - 2</v>
      </c>
      <c r="D1161" s="4">
        <v>32000</v>
      </c>
    </row>
    <row r="1162" spans="1:4" x14ac:dyDescent="0.25">
      <c r="A1162" s="4" t="str">
        <v>30 - 39</v>
      </c>
      <c r="B1162" s="4">
        <v>3</v>
      </c>
      <c r="C1162" s="4" t="str">
        <v>7 - 12</v>
      </c>
      <c r="D1162" s="4">
        <v>10000</v>
      </c>
    </row>
    <row r="1163" spans="1:4" x14ac:dyDescent="0.25">
      <c r="A1163" s="4" t="str">
        <v>20 - 29</v>
      </c>
      <c r="B1163" s="4">
        <v>1</v>
      </c>
      <c r="C1163" s="4" t="str">
        <v>0 - 2</v>
      </c>
      <c r="D1163" s="4">
        <v>40000</v>
      </c>
    </row>
    <row r="1164" spans="1:4" x14ac:dyDescent="0.25">
      <c r="A1164" s="4" t="str">
        <v>30 - 39</v>
      </c>
      <c r="B1164" s="4">
        <v>2</v>
      </c>
      <c r="C1164" s="4" t="str">
        <v>7 - 12</v>
      </c>
      <c r="D1164" s="4">
        <v>10555.555555555555</v>
      </c>
    </row>
    <row r="1165" spans="1:4" x14ac:dyDescent="0.25">
      <c r="A1165" s="4" t="str">
        <v>40 - 49</v>
      </c>
      <c r="B1165" s="4">
        <v>3</v>
      </c>
      <c r="C1165" s="4" t="str">
        <v>13+</v>
      </c>
      <c r="D1165" s="4">
        <v>10000</v>
      </c>
    </row>
    <row r="1166" spans="1:4" x14ac:dyDescent="0.25">
      <c r="A1166" s="4" t="str">
        <v>20 - 29</v>
      </c>
      <c r="B1166" s="4">
        <v>1</v>
      </c>
      <c r="C1166" s="4" t="str">
        <v>3 - 6</v>
      </c>
      <c r="D1166" s="4">
        <v>18333.333333333332</v>
      </c>
    </row>
    <row r="1167" spans="1:4" x14ac:dyDescent="0.25">
      <c r="A1167" s="4" t="str">
        <v>30 - 39</v>
      </c>
      <c r="B1167" s="4">
        <v>2</v>
      </c>
      <c r="C1167" s="4" t="str">
        <v>3 - 6</v>
      </c>
      <c r="D1167" s="4">
        <v>13333.333333333334</v>
      </c>
    </row>
    <row r="1168" spans="1:4" x14ac:dyDescent="0.25">
      <c r="A1168" s="4" t="str">
        <v>40 - 49</v>
      </c>
      <c r="B1168" s="4">
        <v>3</v>
      </c>
      <c r="C1168" s="4" t="str">
        <v>13+</v>
      </c>
      <c r="D1168" s="4">
        <v>10384.615384615385</v>
      </c>
    </row>
    <row r="1169" spans="1:4" x14ac:dyDescent="0.25">
      <c r="A1169" s="4" t="str">
        <v>30 - 39</v>
      </c>
      <c r="B1169" s="4">
        <v>2</v>
      </c>
      <c r="C1169" s="4" t="str">
        <v>7 - 12</v>
      </c>
      <c r="D1169" s="4">
        <v>11875</v>
      </c>
    </row>
    <row r="1170" spans="1:4" x14ac:dyDescent="0.25">
      <c r="A1170" s="4" t="str">
        <v>20 - 29</v>
      </c>
      <c r="B1170" s="4">
        <v>0</v>
      </c>
      <c r="C1170" s="4" t="str">
        <v>0 - 2</v>
      </c>
      <c r="D1170" s="4">
        <v>32000</v>
      </c>
    </row>
    <row r="1171" spans="1:4" x14ac:dyDescent="0.25">
      <c r="A1171" s="4" t="str">
        <v>30 - 39</v>
      </c>
      <c r="B1171" s="4">
        <v>1</v>
      </c>
      <c r="C1171" s="4" t="str">
        <v>3 - 6</v>
      </c>
      <c r="D1171" s="4">
        <v>14000</v>
      </c>
    </row>
    <row r="1172" spans="1:4" x14ac:dyDescent="0.25">
      <c r="A1172" s="4" t="str">
        <v>40 - 49</v>
      </c>
      <c r="B1172" s="4">
        <v>2</v>
      </c>
      <c r="C1172" s="4" t="str">
        <v>7 - 12</v>
      </c>
      <c r="D1172" s="4">
        <v>10000</v>
      </c>
    </row>
    <row r="1173" spans="1:4" x14ac:dyDescent="0.25">
      <c r="A1173" s="4" t="str">
        <v>20 - 29</v>
      </c>
      <c r="B1173" s="4">
        <v>2</v>
      </c>
      <c r="C1173" s="4" t="str">
        <v>3 - 6</v>
      </c>
      <c r="D1173" s="4">
        <v>17500</v>
      </c>
    </row>
    <row r="1174" spans="1:4" x14ac:dyDescent="0.25">
      <c r="A1174" s="4" t="str">
        <v>30 - 39</v>
      </c>
      <c r="B1174" s="4">
        <v>0</v>
      </c>
      <c r="C1174" s="4" t="str">
        <v>0 - 2</v>
      </c>
      <c r="D1174" s="4">
        <v>16500</v>
      </c>
    </row>
    <row r="1175" spans="1:4" x14ac:dyDescent="0.25">
      <c r="A1175" s="4" t="str">
        <v>30 - 39</v>
      </c>
      <c r="B1175" s="4">
        <v>3</v>
      </c>
      <c r="C1175" s="4" t="str">
        <v>7 - 12</v>
      </c>
      <c r="D1175" s="4">
        <v>10454.545454545454</v>
      </c>
    </row>
    <row r="1176" spans="1:4" x14ac:dyDescent="0.25">
      <c r="A1176" s="4" t="str">
        <v>20 - 29</v>
      </c>
      <c r="B1176" s="4">
        <v>1</v>
      </c>
      <c r="C1176" s="4" t="str">
        <v>0 - 2</v>
      </c>
      <c r="D1176" s="4">
        <v>40000</v>
      </c>
    </row>
    <row r="1177" spans="1:4" x14ac:dyDescent="0.25">
      <c r="A1177" s="4" t="str">
        <v>40 - 49</v>
      </c>
      <c r="B1177" s="4">
        <v>3</v>
      </c>
      <c r="C1177" s="4" t="str">
        <v>13+</v>
      </c>
      <c r="D1177" s="4">
        <v>10384.615384615385</v>
      </c>
    </row>
    <row r="1178" spans="1:4" x14ac:dyDescent="0.25">
      <c r="A1178" s="4" t="str">
        <v>20 - 29</v>
      </c>
      <c r="B1178" s="4">
        <v>1</v>
      </c>
      <c r="C1178" s="4" t="str">
        <v>3 - 6</v>
      </c>
      <c r="D1178" s="4">
        <v>16250</v>
      </c>
    </row>
    <row r="1179" spans="1:4" x14ac:dyDescent="0.25">
      <c r="A1179" s="4" t="str">
        <v>40 - 49</v>
      </c>
      <c r="B1179" s="4">
        <v>3</v>
      </c>
      <c r="C1179" s="4" t="str">
        <v>13+</v>
      </c>
      <c r="D1179" s="4">
        <v>10000</v>
      </c>
    </row>
    <row r="1180" spans="1:4" x14ac:dyDescent="0.25">
      <c r="A1180" s="4" t="str">
        <v>20 - 29</v>
      </c>
      <c r="B1180" s="4">
        <v>1</v>
      </c>
      <c r="C1180" s="4" t="str">
        <v>3 - 6</v>
      </c>
      <c r="D1180" s="4">
        <v>20000</v>
      </c>
    </row>
    <row r="1181" spans="1:4" x14ac:dyDescent="0.25">
      <c r="A1181" s="4" t="str">
        <v>30 - 39</v>
      </c>
      <c r="B1181" s="4">
        <v>2</v>
      </c>
      <c r="C1181" s="4" t="str">
        <v>7 - 12</v>
      </c>
      <c r="D1181" s="4">
        <v>11111.111111111111</v>
      </c>
    </row>
    <row r="1182" spans="1:4" x14ac:dyDescent="0.25">
      <c r="A1182" s="4" t="str">
        <v>40 - 49</v>
      </c>
      <c r="B1182" s="4">
        <v>3</v>
      </c>
      <c r="C1182" s="4" t="str">
        <v>13+</v>
      </c>
      <c r="D1182" s="4">
        <v>10000</v>
      </c>
    </row>
    <row r="1183" spans="1:4" x14ac:dyDescent="0.25">
      <c r="A1183" s="4" t="str">
        <v>30 - 39</v>
      </c>
      <c r="B1183" s="4">
        <v>1</v>
      </c>
      <c r="C1183" s="4" t="str">
        <v>3 - 6</v>
      </c>
      <c r="D1183" s="4">
        <v>13750</v>
      </c>
    </row>
    <row r="1184" spans="1:4" x14ac:dyDescent="0.25">
      <c r="A1184" s="4" t="str">
        <v>20 - 29</v>
      </c>
      <c r="B1184" s="4">
        <v>0</v>
      </c>
      <c r="C1184" s="4" t="str">
        <v>0 - 2</v>
      </c>
      <c r="D1184" s="4">
        <v>30000</v>
      </c>
    </row>
    <row r="1185" spans="1:4" x14ac:dyDescent="0.25">
      <c r="A1185" s="4" t="str">
        <v>20 - 29</v>
      </c>
      <c r="B1185" s="4">
        <v>2</v>
      </c>
      <c r="C1185" s="4" t="str">
        <v>3 - 6</v>
      </c>
      <c r="D1185" s="4">
        <v>14000</v>
      </c>
    </row>
    <row r="1186" spans="1:4" x14ac:dyDescent="0.25">
      <c r="A1186" s="4" t="str">
        <v>30 - 39</v>
      </c>
      <c r="B1186" s="4">
        <v>1</v>
      </c>
      <c r="C1186" s="4" t="str">
        <v>7 - 12</v>
      </c>
      <c r="D1186" s="4">
        <v>11250</v>
      </c>
    </row>
    <row r="1187" spans="1:4" x14ac:dyDescent="0.25">
      <c r="A1187" s="4" t="str">
        <v>20 - 29</v>
      </c>
      <c r="B1187" s="4">
        <v>2</v>
      </c>
      <c r="C1187" s="4" t="str">
        <v>0 - 2</v>
      </c>
      <c r="D1187" s="4">
        <v>20000</v>
      </c>
    </row>
    <row r="1188" spans="1:4" x14ac:dyDescent="0.25">
      <c r="A1188" s="4" t="str">
        <v>40 - 49</v>
      </c>
      <c r="B1188" s="4">
        <v>3</v>
      </c>
      <c r="C1188" s="4" t="str">
        <v>7 - 12</v>
      </c>
      <c r="D1188" s="4">
        <v>10833.333333333334</v>
      </c>
    </row>
    <row r="1189" spans="1:4" x14ac:dyDescent="0.25">
      <c r="A1189" s="4" t="str">
        <v>30 - 39</v>
      </c>
      <c r="B1189" s="4">
        <v>1</v>
      </c>
      <c r="C1189" s="4" t="str">
        <v>3 - 6</v>
      </c>
      <c r="D1189" s="4">
        <v>12500</v>
      </c>
    </row>
    <row r="1190" spans="1:4" x14ac:dyDescent="0.25">
      <c r="A1190" s="4" t="str">
        <v>20 - 29</v>
      </c>
      <c r="B1190" s="4">
        <v>0</v>
      </c>
      <c r="C1190" s="4" t="str">
        <v>0 - 2</v>
      </c>
      <c r="D1190" s="4">
        <v>17500</v>
      </c>
    </row>
    <row r="1191" spans="1:4" x14ac:dyDescent="0.25">
      <c r="A1191" s="4" t="str">
        <v>30 - 39</v>
      </c>
      <c r="B1191" s="4">
        <v>2</v>
      </c>
      <c r="C1191" s="4" t="str">
        <v>7 - 12</v>
      </c>
      <c r="D1191" s="4">
        <v>11000</v>
      </c>
    </row>
    <row r="1192" spans="1:4" x14ac:dyDescent="0.25">
      <c r="A1192" s="4" t="str">
        <v>30 - 39</v>
      </c>
      <c r="B1192" s="4">
        <v>1</v>
      </c>
      <c r="C1192" s="4" t="str">
        <v>3 - 6</v>
      </c>
      <c r="D1192" s="4">
        <v>16250</v>
      </c>
    </row>
    <row r="1193" spans="1:4" x14ac:dyDescent="0.25">
      <c r="A1193" s="4" t="str">
        <v>40 - 49</v>
      </c>
      <c r="B1193" s="4">
        <v>3</v>
      </c>
      <c r="C1193" s="4" t="str">
        <v>13+</v>
      </c>
      <c r="D1193" s="4">
        <v>10000</v>
      </c>
    </row>
    <row r="1194" spans="1:4" x14ac:dyDescent="0.25">
      <c r="A1194" s="4" t="str">
        <v>20 - 29</v>
      </c>
      <c r="B1194" s="4">
        <v>1</v>
      </c>
      <c r="C1194" s="4" t="str">
        <v>0 - 2</v>
      </c>
      <c r="D1194" s="4">
        <v>35000</v>
      </c>
    </row>
    <row r="1195" spans="1:4" x14ac:dyDescent="0.25">
      <c r="A1195" s="4" t="str">
        <v>40 - 49</v>
      </c>
      <c r="B1195" s="4">
        <v>2</v>
      </c>
      <c r="C1195" s="4" t="str">
        <v>7 - 12</v>
      </c>
      <c r="D1195" s="4">
        <v>10909.09090909091</v>
      </c>
    </row>
    <row r="1196" spans="1:4" x14ac:dyDescent="0.25">
      <c r="A1196" s="4" t="str">
        <v>30 - 39</v>
      </c>
      <c r="B1196" s="4">
        <v>1</v>
      </c>
      <c r="C1196" s="4" t="str">
        <v>3 - 6</v>
      </c>
      <c r="D1196" s="4">
        <v>12500</v>
      </c>
    </row>
    <row r="1197" spans="1:4" x14ac:dyDescent="0.25">
      <c r="A1197" s="4" t="str">
        <v>20 - 29</v>
      </c>
      <c r="B1197" s="4">
        <v>0</v>
      </c>
      <c r="C1197" s="4" t="str">
        <v>0 - 2</v>
      </c>
      <c r="D1197" s="4">
        <v>30000</v>
      </c>
    </row>
    <row r="1198" spans="1:4" x14ac:dyDescent="0.25">
      <c r="A1198" s="4" t="str">
        <v>40 - 49</v>
      </c>
      <c r="B1198" s="4">
        <v>3</v>
      </c>
      <c r="C1198" s="4" t="str">
        <v>13+</v>
      </c>
      <c r="D1198" s="4">
        <v>10000</v>
      </c>
    </row>
    <row r="1199" spans="1:4" x14ac:dyDescent="0.25">
      <c r="A1199" s="4" t="str">
        <v>20 - 29</v>
      </c>
      <c r="B1199" s="4">
        <v>1</v>
      </c>
      <c r="C1199" s="4" t="str">
        <v>3 - 6</v>
      </c>
      <c r="D1199" s="4">
        <v>20000</v>
      </c>
    </row>
    <row r="1200" spans="1:4" x14ac:dyDescent="0.25">
      <c r="A1200" s="4" t="str">
        <v>30 - 39</v>
      </c>
      <c r="B1200" s="4">
        <v>2</v>
      </c>
      <c r="C1200" s="4" t="str">
        <v>7 - 12</v>
      </c>
      <c r="D1200" s="4">
        <v>10625</v>
      </c>
    </row>
    <row r="1201" spans="1:4" x14ac:dyDescent="0.25">
      <c r="A1201" s="4" t="str">
        <v>30 - 39</v>
      </c>
      <c r="B1201" s="4">
        <v>1</v>
      </c>
      <c r="C1201" s="4" t="str">
        <v>3 - 6</v>
      </c>
      <c r="D1201" s="4">
        <v>14000</v>
      </c>
    </row>
    <row r="1202" spans="1:4" x14ac:dyDescent="0.25">
      <c r="A1202" s="4" t="str">
        <v>20 - 29</v>
      </c>
      <c r="B1202" s="4">
        <v>2</v>
      </c>
      <c r="C1202" s="4" t="str">
        <v>3 - 6</v>
      </c>
      <c r="D1202" s="4">
        <v>16666.666666666668</v>
      </c>
    </row>
    <row r="1203" spans="1:4" x14ac:dyDescent="0.25">
      <c r="A1203" s="4" t="str">
        <v>40 - 49</v>
      </c>
      <c r="B1203" s="4">
        <v>3</v>
      </c>
      <c r="C1203" s="4" t="str">
        <v>13+</v>
      </c>
      <c r="D1203" s="4">
        <v>10769.23076923077</v>
      </c>
    </row>
    <row r="1204" spans="1:4" x14ac:dyDescent="0.25">
      <c r="A1204" s="4" t="str">
        <v>20 - 29</v>
      </c>
      <c r="B1204" s="4">
        <v>0</v>
      </c>
      <c r="C1204" s="4" t="str">
        <v>0 - 2</v>
      </c>
      <c r="D1204" s="4">
        <v>17500</v>
      </c>
    </row>
    <row r="1205" spans="1:4" x14ac:dyDescent="0.25">
      <c r="A1205" s="4" t="str">
        <v>30 - 39</v>
      </c>
      <c r="B1205" s="4">
        <v>2</v>
      </c>
      <c r="C1205" s="4" t="str">
        <v>7 - 12</v>
      </c>
      <c r="D1205" s="4">
        <v>11000</v>
      </c>
    </row>
    <row r="1206" spans="1:4" x14ac:dyDescent="0.25">
      <c r="A1206" s="4" t="str">
        <v>30 - 39</v>
      </c>
      <c r="B1206" s="4">
        <v>1</v>
      </c>
      <c r="C1206" s="4" t="str">
        <v>3 - 6</v>
      </c>
      <c r="D1206" s="4">
        <v>16250</v>
      </c>
    </row>
    <row r="1207" spans="1:4" x14ac:dyDescent="0.25">
      <c r="A1207" s="4" t="str">
        <v>20 - 29</v>
      </c>
      <c r="B1207" s="4">
        <v>1</v>
      </c>
      <c r="C1207" s="4" t="str">
        <v>3 - 6</v>
      </c>
      <c r="D1207" s="4">
        <v>20000</v>
      </c>
    </row>
    <row r="1208" spans="1:4" x14ac:dyDescent="0.25">
      <c r="A1208" s="4" t="str">
        <v>30 - 39</v>
      </c>
      <c r="B1208" s="4">
        <v>2</v>
      </c>
      <c r="C1208" s="4" t="str">
        <v>7 - 12</v>
      </c>
      <c r="D1208" s="4">
        <v>11111.111111111111</v>
      </c>
    </row>
    <row r="1209" spans="1:4" x14ac:dyDescent="0.25">
      <c r="A1209" s="4" t="str">
        <v>40 - 49</v>
      </c>
      <c r="B1209" s="4">
        <v>3</v>
      </c>
      <c r="C1209" s="4" t="str">
        <v>13+</v>
      </c>
      <c r="D1209" s="4">
        <v>10000</v>
      </c>
    </row>
    <row r="1210" spans="1:4" x14ac:dyDescent="0.25">
      <c r="A1210" s="4" t="str">
        <v>30 - 39</v>
      </c>
      <c r="B1210" s="4">
        <v>1</v>
      </c>
      <c r="C1210" s="4" t="str">
        <v>3 - 6</v>
      </c>
      <c r="D1210" s="4">
        <v>13750</v>
      </c>
    </row>
    <row r="1211" spans="1:4" x14ac:dyDescent="0.25">
      <c r="A1211" s="4" t="str">
        <v>20 - 29</v>
      </c>
      <c r="B1211" s="4">
        <v>0</v>
      </c>
      <c r="C1211" s="4" t="str">
        <v>0 - 2</v>
      </c>
      <c r="D1211" s="4">
        <v>30000</v>
      </c>
    </row>
    <row r="1212" spans="1:4" x14ac:dyDescent="0.25">
      <c r="A1212" s="4" t="str">
        <v>20 - 29</v>
      </c>
      <c r="B1212" s="4">
        <v>2</v>
      </c>
      <c r="C1212" s="4" t="str">
        <v>3 - 6</v>
      </c>
      <c r="D1212" s="4">
        <v>14000</v>
      </c>
    </row>
    <row r="1213" spans="1:4" x14ac:dyDescent="0.25">
      <c r="A1213" s="4" t="str">
        <v>30 - 39</v>
      </c>
      <c r="B1213" s="4">
        <v>1</v>
      </c>
      <c r="C1213" s="4" t="str">
        <v>7 - 12</v>
      </c>
      <c r="D1213" s="4">
        <v>11250</v>
      </c>
    </row>
    <row r="1214" spans="1:4" x14ac:dyDescent="0.25">
      <c r="A1214" s="4" t="str">
        <v>20 - 29</v>
      </c>
      <c r="B1214" s="4">
        <v>2</v>
      </c>
      <c r="C1214" s="4" t="str">
        <v>0 - 2</v>
      </c>
      <c r="D1214" s="4">
        <v>20000</v>
      </c>
    </row>
    <row r="1215" spans="1:4" x14ac:dyDescent="0.25">
      <c r="A1215" s="4" t="str">
        <v>40 - 49</v>
      </c>
      <c r="B1215" s="4">
        <v>3</v>
      </c>
      <c r="C1215" s="4" t="str">
        <v>7 - 12</v>
      </c>
      <c r="D1215" s="4">
        <v>10833.333333333334</v>
      </c>
    </row>
    <row r="1216" spans="1:4" x14ac:dyDescent="0.25">
      <c r="A1216" s="4" t="str">
        <v>30 - 39</v>
      </c>
      <c r="B1216" s="4">
        <v>1</v>
      </c>
      <c r="C1216" s="4" t="str">
        <v>3 - 6</v>
      </c>
      <c r="D1216" s="4">
        <v>12500</v>
      </c>
    </row>
    <row r="1217" spans="1:4" x14ac:dyDescent="0.25">
      <c r="A1217" s="4" t="str">
        <v>20 - 29</v>
      </c>
      <c r="B1217" s="4">
        <v>0</v>
      </c>
      <c r="C1217" s="4" t="str">
        <v>0 - 2</v>
      </c>
      <c r="D1217" s="4">
        <v>17500</v>
      </c>
    </row>
    <row r="1218" spans="1:4" x14ac:dyDescent="0.25">
      <c r="A1218" s="4" t="str">
        <v>30 - 39</v>
      </c>
      <c r="B1218" s="4">
        <v>2</v>
      </c>
      <c r="C1218" s="4" t="str">
        <v>7 - 12</v>
      </c>
      <c r="D1218" s="4">
        <v>11000</v>
      </c>
    </row>
    <row r="1219" spans="1:4" x14ac:dyDescent="0.25">
      <c r="A1219" s="4" t="str">
        <v>20 - 29</v>
      </c>
      <c r="B1219" s="4">
        <v>1</v>
      </c>
      <c r="C1219" s="4" t="str">
        <v>3 - 6</v>
      </c>
      <c r="D1219" s="4">
        <v>16250</v>
      </c>
    </row>
    <row r="1220" spans="1:4" x14ac:dyDescent="0.25">
      <c r="A1220" s="4" t="str">
        <v>40 - 49</v>
      </c>
      <c r="B1220" s="4">
        <v>3</v>
      </c>
      <c r="C1220" s="4" t="str">
        <v>13+</v>
      </c>
      <c r="D1220" s="4">
        <v>10000</v>
      </c>
    </row>
    <row r="1221" spans="1:4" x14ac:dyDescent="0.25">
      <c r="A1221" s="4" t="str">
        <v>20 - 29</v>
      </c>
      <c r="B1221" s="4">
        <v>1</v>
      </c>
      <c r="C1221" s="4" t="str">
        <v>0 - 2</v>
      </c>
      <c r="D1221" s="4">
        <v>35000</v>
      </c>
    </row>
    <row r="1222" spans="1:4" x14ac:dyDescent="0.25">
      <c r="A1222" s="4" t="str">
        <v>30 - 39</v>
      </c>
      <c r="B1222" s="4">
        <v>2</v>
      </c>
      <c r="C1222" s="4" t="str">
        <v>7 - 12</v>
      </c>
      <c r="D1222" s="4">
        <v>10909.09090909091</v>
      </c>
    </row>
    <row r="1223" spans="1:4" x14ac:dyDescent="0.25">
      <c r="A1223" s="4" t="str">
        <v>30 - 39</v>
      </c>
      <c r="B1223" s="4">
        <v>1</v>
      </c>
      <c r="C1223" s="4" t="str">
        <v>3 - 6</v>
      </c>
      <c r="D1223" s="4">
        <v>12500</v>
      </c>
    </row>
    <row r="1224" spans="1:4" x14ac:dyDescent="0.25">
      <c r="A1224" s="4" t="str">
        <v>20 - 29</v>
      </c>
      <c r="B1224" s="4">
        <v>0</v>
      </c>
      <c r="C1224" s="4" t="str">
        <v>0 - 2</v>
      </c>
      <c r="D1224" s="4">
        <v>30000</v>
      </c>
    </row>
    <row r="1225" spans="1:4" x14ac:dyDescent="0.25">
      <c r="A1225" s="4" t="str">
        <v>40 - 49</v>
      </c>
      <c r="B1225" s="4">
        <v>3</v>
      </c>
      <c r="C1225" s="4" t="str">
        <v>13+</v>
      </c>
      <c r="D1225" s="4">
        <v>10000</v>
      </c>
    </row>
    <row r="1226" spans="1:4" x14ac:dyDescent="0.25">
      <c r="A1226" s="4" t="str">
        <v>20 - 29</v>
      </c>
      <c r="B1226" s="4">
        <v>1</v>
      </c>
      <c r="C1226" s="4" t="str">
        <v>3 - 6</v>
      </c>
      <c r="D1226" s="4">
        <v>20000</v>
      </c>
    </row>
    <row r="1227" spans="1:4" x14ac:dyDescent="0.25">
      <c r="A1227" s="4" t="str">
        <v>30 - 39</v>
      </c>
      <c r="B1227" s="4">
        <v>2</v>
      </c>
      <c r="C1227" s="4" t="str">
        <v>7 - 12</v>
      </c>
      <c r="D1227" s="4">
        <v>10625</v>
      </c>
    </row>
    <row r="1228" spans="1:4" x14ac:dyDescent="0.25">
      <c r="A1228" s="4" t="str">
        <v>30 - 39</v>
      </c>
      <c r="B1228" s="4">
        <v>1</v>
      </c>
      <c r="C1228" s="4" t="str">
        <v>3 - 6</v>
      </c>
      <c r="D1228" s="4">
        <v>14000</v>
      </c>
    </row>
    <row r="1229" spans="1:4" x14ac:dyDescent="0.25">
      <c r="A1229" s="4" t="str">
        <v>20 - 29</v>
      </c>
      <c r="B1229" s="4">
        <v>2</v>
      </c>
      <c r="C1229" s="4" t="str">
        <v>3 - 6</v>
      </c>
      <c r="D1229" s="4">
        <v>16666.666666666668</v>
      </c>
    </row>
    <row r="1230" spans="1:4" x14ac:dyDescent="0.25">
      <c r="A1230" s="4" t="str">
        <v>40 - 49</v>
      </c>
      <c r="B1230" s="4">
        <v>3</v>
      </c>
      <c r="C1230" s="4" t="str">
        <v>13+</v>
      </c>
      <c r="D1230" s="4">
        <v>10769.23076923077</v>
      </c>
    </row>
    <row r="1231" spans="1:4" x14ac:dyDescent="0.25">
      <c r="A1231" s="4" t="str">
        <v>20 - 29</v>
      </c>
      <c r="B1231" s="4">
        <v>1</v>
      </c>
      <c r="C1231" s="4" t="str">
        <v>0 - 2</v>
      </c>
      <c r="D1231" s="4">
        <v>27500</v>
      </c>
    </row>
    <row r="1232" spans="1:4" x14ac:dyDescent="0.25">
      <c r="A1232" s="4" t="str">
        <v>30 - 39</v>
      </c>
      <c r="B1232" s="4">
        <v>2</v>
      </c>
      <c r="C1232" s="4" t="str">
        <v>7 - 12</v>
      </c>
      <c r="D1232" s="4">
        <v>12857.142857142857</v>
      </c>
    </row>
    <row r="1233" spans="1:4" x14ac:dyDescent="0.25">
      <c r="A1233" s="4" t="str">
        <v>40 - 49</v>
      </c>
      <c r="B1233" s="4">
        <v>3</v>
      </c>
      <c r="C1233" s="4" t="str">
        <v>13+</v>
      </c>
      <c r="D1233" s="4">
        <v>10000</v>
      </c>
    </row>
    <row r="1234" spans="1:4" x14ac:dyDescent="0.25">
      <c r="A1234" s="4" t="str">
        <v>20 - 29</v>
      </c>
      <c r="B1234" s="4">
        <v>1</v>
      </c>
      <c r="C1234" s="4" t="str">
        <v>3 - 6</v>
      </c>
      <c r="D1234" s="4">
        <v>15000</v>
      </c>
    </row>
    <row r="1235" spans="1:4" x14ac:dyDescent="0.25">
      <c r="A1235" s="4" t="str">
        <v>20 - 29</v>
      </c>
      <c r="B1235" s="4">
        <v>0</v>
      </c>
      <c r="C1235" s="4" t="str">
        <v>0 - 2</v>
      </c>
      <c r="D1235" s="4">
        <v>25000</v>
      </c>
    </row>
    <row r="1236" spans="1:4" x14ac:dyDescent="0.25">
      <c r="A1236" s="4" t="str">
        <v>30 - 39</v>
      </c>
      <c r="B1236" s="4">
        <v>1</v>
      </c>
      <c r="C1236" s="4" t="str">
        <v>7 - 12</v>
      </c>
      <c r="D1236" s="4">
        <v>12500</v>
      </c>
    </row>
    <row r="1237" spans="1:4" x14ac:dyDescent="0.25">
      <c r="A1237" s="4" t="str">
        <v>20 - 29</v>
      </c>
      <c r="B1237" s="4">
        <v>1</v>
      </c>
      <c r="C1237" s="4" t="str">
        <v>3 - 6</v>
      </c>
      <c r="D1237" s="4">
        <v>15000</v>
      </c>
    </row>
    <row r="1238" spans="1:4" x14ac:dyDescent="0.25">
      <c r="A1238" s="4" t="str">
        <v>40 - 49</v>
      </c>
      <c r="B1238" s="4">
        <v>3</v>
      </c>
      <c r="C1238" s="4" t="str">
        <v>13+</v>
      </c>
      <c r="D1238" s="4">
        <v>10000</v>
      </c>
    </row>
    <row r="1239" spans="1:4" x14ac:dyDescent="0.25">
      <c r="A1239" s="4" t="str">
        <v>20 - 29</v>
      </c>
      <c r="B1239" s="4">
        <v>0</v>
      </c>
      <c r="C1239" s="4" t="str">
        <v>0 - 2</v>
      </c>
      <c r="D1239" s="4">
        <v>15000</v>
      </c>
    </row>
    <row r="1240" spans="1:4" x14ac:dyDescent="0.25">
      <c r="A1240" s="4" t="str">
        <v>30 - 39</v>
      </c>
      <c r="B1240" s="4">
        <v>2</v>
      </c>
      <c r="C1240" s="4" t="str">
        <v>7 - 12</v>
      </c>
      <c r="D1240" s="4">
        <v>10909.09090909091</v>
      </c>
    </row>
    <row r="1241" spans="1:4" x14ac:dyDescent="0.25">
      <c r="A1241" s="4" t="str">
        <v>40 - 49</v>
      </c>
      <c r="B1241" s="4">
        <v>3</v>
      </c>
      <c r="C1241" s="4" t="str">
        <v>13+</v>
      </c>
      <c r="D1241" s="4">
        <v>10000</v>
      </c>
    </row>
    <row r="1242" spans="1:4" x14ac:dyDescent="0.25">
      <c r="A1242" s="4" t="str">
        <v>40 - 49</v>
      </c>
      <c r="B1242" s="4">
        <v>2</v>
      </c>
      <c r="C1242" s="4" t="str">
        <v>7 - 12</v>
      </c>
      <c r="D1242" s="4">
        <v>10833.333333333334</v>
      </c>
    </row>
    <row r="1243" spans="1:4" x14ac:dyDescent="0.25">
      <c r="A1243" s="4" t="str">
        <v>30 - 39</v>
      </c>
      <c r="B1243" s="4">
        <v>1</v>
      </c>
      <c r="C1243" s="4" t="str">
        <v>7 - 12</v>
      </c>
      <c r="D1243" s="4">
        <v>12142.857142857143</v>
      </c>
    </row>
    <row r="1244" spans="1:4" x14ac:dyDescent="0.25">
      <c r="A1244" s="4" t="str">
        <v>20 - 29</v>
      </c>
      <c r="B1244" s="4">
        <v>0</v>
      </c>
      <c r="C1244" s="4" t="str">
        <v>0 - 2</v>
      </c>
      <c r="D1244" s="4">
        <v>25000</v>
      </c>
    </row>
    <row r="1245" spans="1:4" x14ac:dyDescent="0.25">
      <c r="A1245" s="4" t="str">
        <v>20 - 29</v>
      </c>
      <c r="B1245" s="4">
        <v>1</v>
      </c>
      <c r="C1245" s="4" t="str">
        <v>3 - 6</v>
      </c>
      <c r="D1245" s="4">
        <v>20000</v>
      </c>
    </row>
    <row r="1246" spans="1:4" x14ac:dyDescent="0.25">
      <c r="A1246" s="4" t="str">
        <v>30 - 39</v>
      </c>
      <c r="B1246" s="4">
        <v>2</v>
      </c>
      <c r="C1246" s="4" t="str">
        <v>7 - 12</v>
      </c>
      <c r="D1246" s="4">
        <v>11111.111111111111</v>
      </c>
    </row>
    <row r="1247" spans="1:4" x14ac:dyDescent="0.25">
      <c r="A1247" s="4" t="str">
        <v>30 - 39</v>
      </c>
      <c r="B1247" s="4">
        <v>1</v>
      </c>
      <c r="C1247" s="4" t="str">
        <v>3 - 6</v>
      </c>
      <c r="D1247" s="4">
        <v>12500</v>
      </c>
    </row>
    <row r="1248" spans="1:4" x14ac:dyDescent="0.25">
      <c r="A1248" s="4" t="str">
        <v>20 - 29</v>
      </c>
      <c r="B1248" s="4">
        <v>0</v>
      </c>
      <c r="C1248" s="4" t="str">
        <v>0 - 2</v>
      </c>
      <c r="D1248" s="4">
        <v>15000</v>
      </c>
    </row>
    <row r="1249" spans="1:4" x14ac:dyDescent="0.25">
      <c r="A1249" s="4" t="str">
        <v>30 - 39</v>
      </c>
      <c r="B1249" s="4">
        <v>1</v>
      </c>
      <c r="C1249" s="4" t="str">
        <v>3 - 6</v>
      </c>
      <c r="D1249" s="4">
        <v>16000</v>
      </c>
    </row>
    <row r="1250" spans="1:4" x14ac:dyDescent="0.25">
      <c r="A1250" s="4" t="str">
        <v>20 - 29</v>
      </c>
      <c r="B1250" s="4">
        <v>2</v>
      </c>
      <c r="C1250" s="4" t="str">
        <v>3 - 6</v>
      </c>
      <c r="D1250" s="4">
        <v>20000</v>
      </c>
    </row>
    <row r="1251" spans="1:4" x14ac:dyDescent="0.25">
      <c r="A1251" s="4" t="str">
        <v>30 - 39</v>
      </c>
      <c r="B1251" s="4">
        <v>3</v>
      </c>
      <c r="C1251" s="4" t="str">
        <v>7 - 12</v>
      </c>
      <c r="D1251" s="4">
        <v>10833.333333333334</v>
      </c>
    </row>
    <row r="1252" spans="1:4" x14ac:dyDescent="0.25">
      <c r="A1252" s="4" t="str">
        <v>20 - 29</v>
      </c>
      <c r="B1252" s="4">
        <v>1</v>
      </c>
      <c r="C1252" s="4" t="str">
        <v>0 - 2</v>
      </c>
      <c r="D1252" s="4">
        <v>22500</v>
      </c>
    </row>
    <row r="1253" spans="1:4" x14ac:dyDescent="0.25">
      <c r="A1253" s="4" t="str">
        <v>20 - 29</v>
      </c>
      <c r="B1253" s="4">
        <v>0</v>
      </c>
      <c r="C1253" s="4" t="str">
        <v>0 - 2</v>
      </c>
      <c r="D1253" s="4">
        <v>25000</v>
      </c>
    </row>
    <row r="1254" spans="1:4" x14ac:dyDescent="0.25">
      <c r="A1254" s="4" t="str">
        <v>30 - 39</v>
      </c>
      <c r="B1254" s="4">
        <v>2</v>
      </c>
      <c r="C1254" s="4" t="str">
        <v>7 - 12</v>
      </c>
      <c r="D1254" s="4">
        <v>12857.142857142857</v>
      </c>
    </row>
    <row r="1255" spans="1:4" x14ac:dyDescent="0.25">
      <c r="A1255" s="4" t="str">
        <v>40 - 49</v>
      </c>
      <c r="B1255" s="4">
        <v>1</v>
      </c>
      <c r="C1255" s="4" t="str">
        <v>13+</v>
      </c>
      <c r="D1255" s="4">
        <v>9444.4444444444453</v>
      </c>
    </row>
    <row r="1256" spans="1:4" x14ac:dyDescent="0.25">
      <c r="A1256" s="4" t="str">
        <v>20 - 29</v>
      </c>
      <c r="B1256" s="4">
        <v>1</v>
      </c>
      <c r="C1256" s="4" t="str">
        <v>0 - 2</v>
      </c>
      <c r="D1256" s="4">
        <v>20000</v>
      </c>
    </row>
    <row r="1257" spans="1:4" x14ac:dyDescent="0.25">
      <c r="A1257" s="4" t="str">
        <v>40 - 49</v>
      </c>
      <c r="B1257" s="4">
        <v>3</v>
      </c>
      <c r="C1257" s="4" t="str">
        <v>13+</v>
      </c>
      <c r="D1257" s="4">
        <v>10000</v>
      </c>
    </row>
    <row r="1258" spans="1:4" x14ac:dyDescent="0.25">
      <c r="A1258" s="4" t="str">
        <v>30 - 39</v>
      </c>
      <c r="B1258" s="4">
        <v>1</v>
      </c>
      <c r="C1258" s="4" t="str">
        <v>7 - 12</v>
      </c>
      <c r="D1258" s="4">
        <v>11875</v>
      </c>
    </row>
    <row r="1259" spans="1:4" x14ac:dyDescent="0.25">
      <c r="A1259" s="4" t="str">
        <v>20 - 29</v>
      </c>
      <c r="B1259" s="4">
        <v>0</v>
      </c>
      <c r="C1259" s="4" t="str">
        <v>0 - 2</v>
      </c>
      <c r="D1259" s="4">
        <v>25000</v>
      </c>
    </row>
    <row r="1260" spans="1:4" x14ac:dyDescent="0.25">
      <c r="A1260" s="4" t="str">
        <v>30 - 39</v>
      </c>
      <c r="B1260" s="4">
        <v>2</v>
      </c>
      <c r="C1260" s="4" t="str">
        <v>7 - 12</v>
      </c>
      <c r="D1260" s="4">
        <v>11000</v>
      </c>
    </row>
    <row r="1261" spans="1:4" x14ac:dyDescent="0.25">
      <c r="A1261" s="4" t="str">
        <v>20 - 29</v>
      </c>
      <c r="B1261" s="4">
        <v>1</v>
      </c>
      <c r="C1261" s="4" t="str">
        <v>3 - 6</v>
      </c>
      <c r="D1261" s="4">
        <v>17500</v>
      </c>
    </row>
    <row r="1262" spans="1:4" x14ac:dyDescent="0.25">
      <c r="A1262" s="4" t="str">
        <v>40 - 49</v>
      </c>
      <c r="B1262" s="4">
        <v>3</v>
      </c>
      <c r="C1262" s="4" t="str">
        <v>13+</v>
      </c>
      <c r="D1262" s="4">
        <v>10000</v>
      </c>
    </row>
    <row r="1263" spans="1:4" x14ac:dyDescent="0.25">
      <c r="A1263" s="4" t="str">
        <v>20 - 29</v>
      </c>
      <c r="B1263" s="4">
        <v>1</v>
      </c>
      <c r="C1263" s="4" t="str">
        <v>0 - 2</v>
      </c>
      <c r="D1263" s="4">
        <v>17500</v>
      </c>
    </row>
    <row r="1264" spans="1:4" x14ac:dyDescent="0.25">
      <c r="A1264" s="4" t="str">
        <v>40 - 49</v>
      </c>
      <c r="B1264" s="4">
        <v>2</v>
      </c>
      <c r="C1264" s="4" t="str">
        <v>13+</v>
      </c>
      <c r="D1264" s="4">
        <v>10769.23076923077</v>
      </c>
    </row>
    <row r="1265" spans="1:4" x14ac:dyDescent="0.25">
      <c r="A1265" s="4" t="str">
        <v>30 - 39</v>
      </c>
      <c r="B1265" s="4">
        <v>1</v>
      </c>
      <c r="C1265" s="4" t="str">
        <v>7 - 12</v>
      </c>
      <c r="D1265" s="4">
        <v>12222.222222222223</v>
      </c>
    </row>
    <row r="1266" spans="1:4" x14ac:dyDescent="0.25">
      <c r="A1266" s="4" t="str">
        <v>20 - 29</v>
      </c>
      <c r="B1266" s="4">
        <v>0</v>
      </c>
      <c r="C1266" s="4" t="str">
        <v>0 - 2</v>
      </c>
      <c r="D1266" s="4">
        <v>25000</v>
      </c>
    </row>
    <row r="1267" spans="1:4" x14ac:dyDescent="0.25">
      <c r="A1267" s="4" t="str">
        <v>20 - 29</v>
      </c>
      <c r="B1267" s="4">
        <v>1</v>
      </c>
      <c r="C1267" s="4" t="str">
        <v>3 - 6</v>
      </c>
      <c r="D1267" s="4">
        <v>16000</v>
      </c>
    </row>
    <row r="1268" spans="1:4" x14ac:dyDescent="0.25">
      <c r="A1268" s="4" t="str">
        <v>30 - 39</v>
      </c>
      <c r="B1268" s="4">
        <v>2</v>
      </c>
      <c r="C1268" s="4" t="str">
        <v>7 - 12</v>
      </c>
      <c r="D1268" s="4">
        <v>10909.09090909091</v>
      </c>
    </row>
    <row r="1269" spans="1:4" x14ac:dyDescent="0.25">
      <c r="A1269" s="4" t="str">
        <v>30 - 39</v>
      </c>
      <c r="B1269" s="4">
        <v>1</v>
      </c>
      <c r="C1269" s="4" t="str">
        <v>3 - 6</v>
      </c>
      <c r="D1269" s="4">
        <v>15000</v>
      </c>
    </row>
    <row r="1270" spans="1:4" x14ac:dyDescent="0.25">
      <c r="A1270" s="4" t="str">
        <v>20 - 29</v>
      </c>
      <c r="B1270" s="4">
        <v>2</v>
      </c>
      <c r="C1270" s="4" t="str">
        <v>0 - 2</v>
      </c>
      <c r="D1270" s="4">
        <v>22500</v>
      </c>
    </row>
    <row r="1271" spans="1:4" x14ac:dyDescent="0.25">
      <c r="A1271" s="4" t="str">
        <v>30 - 39</v>
      </c>
      <c r="B1271" s="4">
        <v>1</v>
      </c>
      <c r="C1271" s="4" t="str">
        <v>3 - 6</v>
      </c>
      <c r="D1271" s="4">
        <v>14166.666666666666</v>
      </c>
    </row>
    <row r="1272" spans="1:4" x14ac:dyDescent="0.25">
      <c r="A1272" s="4" t="str">
        <v>30 - 39</v>
      </c>
      <c r="B1272" s="4">
        <v>2</v>
      </c>
      <c r="C1272" s="4" t="str">
        <v>3 - 6</v>
      </c>
      <c r="D1272" s="4">
        <v>15500</v>
      </c>
    </row>
    <row r="1273" spans="1:4" x14ac:dyDescent="0.25">
      <c r="A1273" s="4" t="str">
        <v>40 - 49</v>
      </c>
      <c r="B1273" s="4">
        <v>3</v>
      </c>
      <c r="C1273" s="4" t="str">
        <v>13+</v>
      </c>
      <c r="D1273" s="4">
        <v>10615.384615384615</v>
      </c>
    </row>
    <row r="1274" spans="1:4" x14ac:dyDescent="0.25">
      <c r="A1274" s="4" t="str">
        <v>20 - 29</v>
      </c>
      <c r="B1274" s="4">
        <v>1</v>
      </c>
      <c r="C1274" s="4" t="str">
        <v>0 - 2</v>
      </c>
      <c r="D1274" s="4">
        <v>23500</v>
      </c>
    </row>
    <row r="1275" spans="1:4" x14ac:dyDescent="0.25">
      <c r="A1275" s="4" t="str">
        <v>20 - 29</v>
      </c>
      <c r="B1275" s="4">
        <v>0</v>
      </c>
      <c r="C1275" s="4" t="str">
        <v>0 - 2</v>
      </c>
      <c r="D1275" s="4">
        <v>26000</v>
      </c>
    </row>
    <row r="1276" spans="1:4" x14ac:dyDescent="0.25">
      <c r="A1276" s="4" t="str">
        <v>30 - 39</v>
      </c>
      <c r="B1276" s="4">
        <v>2</v>
      </c>
      <c r="C1276" s="4" t="str">
        <v>7 - 12</v>
      </c>
      <c r="D1276" s="4">
        <v>11875</v>
      </c>
    </row>
    <row r="1277" spans="1:4" x14ac:dyDescent="0.25">
      <c r="A1277" s="4" t="str">
        <v>40 - 49</v>
      </c>
      <c r="B1277" s="4">
        <v>1</v>
      </c>
      <c r="C1277" s="4" t="str">
        <v>13+</v>
      </c>
      <c r="D1277" s="4">
        <v>9157.894736842105</v>
      </c>
    </row>
    <row r="1278" spans="1:4" x14ac:dyDescent="0.25">
      <c r="A1278" s="4" t="str">
        <v>20 - 29</v>
      </c>
      <c r="B1278" s="4">
        <v>1</v>
      </c>
      <c r="C1278" s="4" t="str">
        <v>0 - 2</v>
      </c>
      <c r="D1278" s="4">
        <v>20500</v>
      </c>
    </row>
    <row r="1279" spans="1:4" x14ac:dyDescent="0.25">
      <c r="A1279" s="4" t="str">
        <v>40 - 49</v>
      </c>
      <c r="B1279" s="4">
        <v>3</v>
      </c>
      <c r="C1279" s="4" t="str">
        <v>13+</v>
      </c>
      <c r="D1279" s="4">
        <v>10125</v>
      </c>
    </row>
    <row r="1280" spans="1:4" x14ac:dyDescent="0.25">
      <c r="A1280" s="4" t="str">
        <v>30 - 39</v>
      </c>
      <c r="B1280" s="4">
        <v>1</v>
      </c>
      <c r="C1280" s="4" t="str">
        <v>7 - 12</v>
      </c>
      <c r="D1280" s="4">
        <v>11000</v>
      </c>
    </row>
    <row r="1281" spans="1:4" x14ac:dyDescent="0.25">
      <c r="A1281" s="4" t="str">
        <v>20 - 29</v>
      </c>
      <c r="B1281" s="4">
        <v>0</v>
      </c>
      <c r="C1281" s="4" t="str">
        <v>0 - 2</v>
      </c>
      <c r="D1281" s="4">
        <v>26000</v>
      </c>
    </row>
    <row r="1282" spans="1:4" x14ac:dyDescent="0.25">
      <c r="A1282" s="4" t="str">
        <v>30 - 39</v>
      </c>
      <c r="B1282" s="4">
        <v>2</v>
      </c>
      <c r="C1282" s="4" t="str">
        <v>7 - 12</v>
      </c>
      <c r="D1282" s="4">
        <v>10636.363636363636</v>
      </c>
    </row>
    <row r="1283" spans="1:4" x14ac:dyDescent="0.25">
      <c r="A1283" s="4" t="str">
        <v>30 - 39</v>
      </c>
      <c r="B1283" s="4">
        <v>1</v>
      </c>
      <c r="C1283" s="4" t="str">
        <v>3 - 6</v>
      </c>
      <c r="D1283" s="4">
        <v>15000</v>
      </c>
    </row>
    <row r="1284" spans="1:4" x14ac:dyDescent="0.25">
      <c r="A1284" s="4" t="str">
        <v>50+</v>
      </c>
      <c r="B1284" s="4">
        <v>3</v>
      </c>
      <c r="C1284" s="4" t="str">
        <v>13+</v>
      </c>
      <c r="D1284" s="4">
        <v>9782.608695652174</v>
      </c>
    </row>
    <row r="1285" spans="1:4" x14ac:dyDescent="0.25">
      <c r="A1285" s="4" t="str">
        <v>20 - 29</v>
      </c>
      <c r="B1285" s="4">
        <v>1</v>
      </c>
      <c r="C1285" s="4" t="str">
        <v>0 - 2</v>
      </c>
      <c r="D1285" s="4">
        <v>18000</v>
      </c>
    </row>
    <row r="1286" spans="1:4" x14ac:dyDescent="0.25">
      <c r="A1286" s="4" t="str">
        <v>40 - 49</v>
      </c>
      <c r="B1286" s="4">
        <v>2</v>
      </c>
      <c r="C1286" s="4" t="str">
        <v>13+</v>
      </c>
      <c r="D1286" s="4">
        <v>10428.571428571429</v>
      </c>
    </row>
    <row r="1287" spans="1:4" x14ac:dyDescent="0.25">
      <c r="A1287" s="4" t="str">
        <v>30 - 39</v>
      </c>
      <c r="B1287" s="4">
        <v>1</v>
      </c>
      <c r="C1287" s="4" t="str">
        <v>7 - 12</v>
      </c>
      <c r="D1287" s="4">
        <v>11300</v>
      </c>
    </row>
    <row r="1288" spans="1:4" x14ac:dyDescent="0.25">
      <c r="A1288" s="4" t="str">
        <v>20 - 29</v>
      </c>
      <c r="B1288" s="4">
        <v>0</v>
      </c>
      <c r="C1288" s="4" t="str">
        <v>0 - 2</v>
      </c>
      <c r="D1288" s="4">
        <v>26000</v>
      </c>
    </row>
    <row r="1289" spans="1:4" x14ac:dyDescent="0.25">
      <c r="A1289" s="4" t="str">
        <v>40 - 49</v>
      </c>
      <c r="B1289" s="4">
        <v>3</v>
      </c>
      <c r="C1289" s="4" t="str">
        <v>13+</v>
      </c>
      <c r="D1289" s="4">
        <v>9882.3529411764703</v>
      </c>
    </row>
    <row r="1290" spans="1:4" x14ac:dyDescent="0.25">
      <c r="A1290" s="4" t="str">
        <v>30 - 39</v>
      </c>
      <c r="B1290" s="4">
        <v>1</v>
      </c>
      <c r="C1290" s="4" t="str">
        <v>3 - 6</v>
      </c>
      <c r="D1290" s="4">
        <v>14166.666666666666</v>
      </c>
    </row>
    <row r="1291" spans="1:4" x14ac:dyDescent="0.25">
      <c r="A1291" s="4" t="str">
        <v>40 - 49</v>
      </c>
      <c r="B1291" s="4">
        <v>2</v>
      </c>
      <c r="C1291" s="4" t="str">
        <v>7 - 12</v>
      </c>
      <c r="D1291" s="4">
        <v>10166.666666666666</v>
      </c>
    </row>
    <row r="1292" spans="1:4" x14ac:dyDescent="0.25">
      <c r="A1292" s="4" t="str">
        <v>30 - 39</v>
      </c>
      <c r="B1292" s="4">
        <v>1</v>
      </c>
      <c r="C1292" s="4" t="str">
        <v>7 - 12</v>
      </c>
      <c r="D1292" s="4">
        <v>13714.285714285714</v>
      </c>
    </row>
    <row r="1293" spans="1:4" x14ac:dyDescent="0.25">
      <c r="A1293" s="4" t="str">
        <v>20 - 29</v>
      </c>
      <c r="B1293" s="4">
        <v>2</v>
      </c>
      <c r="C1293" s="4" t="str">
        <v>3 - 6</v>
      </c>
      <c r="D1293" s="4">
        <v>16333.333333333334</v>
      </c>
    </row>
    <row r="1294" spans="1:4" x14ac:dyDescent="0.25">
      <c r="A1294" s="4" t="str">
        <v>40 - 49</v>
      </c>
      <c r="B1294" s="4">
        <v>3</v>
      </c>
      <c r="C1294" s="4" t="str">
        <v>13+</v>
      </c>
      <c r="D1294" s="4">
        <v>10125</v>
      </c>
    </row>
    <row r="1295" spans="1:4" x14ac:dyDescent="0.25">
      <c r="A1295" s="4" t="str">
        <v>30 - 39</v>
      </c>
      <c r="B1295" s="4">
        <v>2</v>
      </c>
      <c r="C1295" s="4" t="str">
        <v>7 - 12</v>
      </c>
      <c r="D1295" s="4">
        <v>11875</v>
      </c>
    </row>
    <row r="1296" spans="1:4" x14ac:dyDescent="0.25">
      <c r="A1296" s="4" t="str">
        <v>20 - 29</v>
      </c>
      <c r="B1296" s="4">
        <v>0</v>
      </c>
      <c r="C1296" s="4" t="str">
        <v>0 - 2</v>
      </c>
      <c r="D1296" s="4">
        <v>26000</v>
      </c>
    </row>
    <row r="1297" spans="1:4" x14ac:dyDescent="0.25">
      <c r="A1297" s="4" t="str">
        <v>30 - 39</v>
      </c>
      <c r="B1297" s="4">
        <v>2</v>
      </c>
      <c r="C1297" s="4" t="str">
        <v>3 - 6</v>
      </c>
      <c r="D1297" s="4">
        <v>13600</v>
      </c>
    </row>
    <row r="1298" spans="1:4" x14ac:dyDescent="0.25">
      <c r="A1298" s="4" t="str">
        <v>30 - 39</v>
      </c>
      <c r="B1298" s="4">
        <v>1</v>
      </c>
      <c r="C1298" s="4" t="str">
        <v>13+</v>
      </c>
      <c r="D1298" s="4">
        <v>9769.2307692307695</v>
      </c>
    </row>
    <row r="1299" spans="1:4" x14ac:dyDescent="0.25">
      <c r="A1299" s="4" t="str">
        <v>20 - 29</v>
      </c>
      <c r="B1299" s="4">
        <v>1</v>
      </c>
      <c r="C1299" s="4" t="str">
        <v>0 - 2</v>
      </c>
      <c r="D1299" s="4">
        <v>23500</v>
      </c>
    </row>
    <row r="1300" spans="1:4" x14ac:dyDescent="0.25">
      <c r="A1300" s="4" t="str">
        <v>40 - 49</v>
      </c>
      <c r="B1300" s="4">
        <v>3</v>
      </c>
      <c r="C1300" s="4" t="str">
        <v>13+</v>
      </c>
      <c r="D1300" s="4">
        <v>10333.333333333334</v>
      </c>
    </row>
    <row r="1301" spans="1:4" x14ac:dyDescent="0.25">
      <c r="A1301" s="4" t="str">
        <v>30 - 39</v>
      </c>
      <c r="B1301" s="4">
        <v>1</v>
      </c>
      <c r="C1301" s="4" t="str">
        <v>7 - 12</v>
      </c>
      <c r="D1301" s="4">
        <v>11500</v>
      </c>
    </row>
    <row r="1302" spans="1:4" x14ac:dyDescent="0.25">
      <c r="A1302" s="4" t="str">
        <v>20 - 29</v>
      </c>
      <c r="B1302" s="4">
        <v>0</v>
      </c>
      <c r="C1302" s="4" t="str">
        <v>0 - 2</v>
      </c>
      <c r="D1302" s="4">
        <v>26000</v>
      </c>
    </row>
    <row r="1303" spans="1:4" x14ac:dyDescent="0.25">
      <c r="A1303" s="4" t="str">
        <v>30 - 39</v>
      </c>
      <c r="B1303" s="4">
        <v>2</v>
      </c>
      <c r="C1303" s="4" t="str">
        <v>7 - 12</v>
      </c>
      <c r="D1303" s="4">
        <v>10416.666666666666</v>
      </c>
    </row>
    <row r="1304" spans="1:4" x14ac:dyDescent="0.25">
      <c r="A1304" s="4" t="str">
        <v>20 - 29</v>
      </c>
      <c r="B1304" s="4">
        <v>1</v>
      </c>
      <c r="C1304" s="4" t="str">
        <v>3 - 6</v>
      </c>
      <c r="D1304" s="4">
        <v>17750</v>
      </c>
    </row>
    <row r="1305" spans="1:4" x14ac:dyDescent="0.25">
      <c r="A1305" s="4" t="str">
        <v>50+</v>
      </c>
      <c r="B1305" s="4">
        <v>3</v>
      </c>
      <c r="C1305" s="4" t="str">
        <v>13+</v>
      </c>
      <c r="D1305" s="4">
        <v>10000</v>
      </c>
    </row>
    <row r="1306" spans="1:4" x14ac:dyDescent="0.25">
      <c r="A1306" s="4" t="str">
        <v>20 - 29</v>
      </c>
      <c r="B1306" s="4">
        <v>1</v>
      </c>
      <c r="C1306" s="4" t="str">
        <v>0 - 2</v>
      </c>
      <c r="D1306" s="4">
        <v>18000</v>
      </c>
    </row>
    <row r="1307" spans="1:4" x14ac:dyDescent="0.25">
      <c r="A1307" s="4" t="str">
        <v>40 - 49</v>
      </c>
      <c r="B1307" s="4">
        <v>2</v>
      </c>
      <c r="C1307" s="4" t="str">
        <v>13+</v>
      </c>
      <c r="D1307" s="4">
        <v>10133.333333333334</v>
      </c>
    </row>
    <row r="1308" spans="1:4" x14ac:dyDescent="0.25">
      <c r="A1308" s="4" t="str">
        <v>30 - 39</v>
      </c>
      <c r="B1308" s="4">
        <v>1</v>
      </c>
      <c r="C1308" s="4" t="str">
        <v>7 - 12</v>
      </c>
      <c r="D1308" s="4">
        <v>10818.181818181818</v>
      </c>
    </row>
    <row r="1309" spans="1:4" x14ac:dyDescent="0.25">
      <c r="A1309" s="4" t="str">
        <v>30 - 39</v>
      </c>
      <c r="B1309" s="4">
        <v>0</v>
      </c>
      <c r="C1309" s="4" t="str">
        <v>0 - 2</v>
      </c>
      <c r="D1309" s="4">
        <v>26000</v>
      </c>
    </row>
    <row r="1310" spans="1:4" x14ac:dyDescent="0.25">
      <c r="A1310" s="4" t="str">
        <v>40 - 49</v>
      </c>
      <c r="B1310" s="4">
        <v>3</v>
      </c>
      <c r="C1310" s="4" t="str">
        <v>13+</v>
      </c>
      <c r="D1310" s="4">
        <v>10000</v>
      </c>
    </row>
    <row r="1311" spans="1:4" x14ac:dyDescent="0.25">
      <c r="A1311" s="4" t="str">
        <v>30 - 39</v>
      </c>
      <c r="B1311" s="4">
        <v>1</v>
      </c>
      <c r="C1311" s="4" t="str">
        <v>3 - 6</v>
      </c>
      <c r="D1311" s="4">
        <v>14166.666666666666</v>
      </c>
    </row>
    <row r="1312" spans="1:4" x14ac:dyDescent="0.25">
      <c r="A1312" s="4" t="str">
        <v>40 - 49</v>
      </c>
      <c r="B1312" s="4">
        <v>2</v>
      </c>
      <c r="C1312" s="4" t="str">
        <v>13+</v>
      </c>
      <c r="D1312" s="4">
        <v>10076.923076923076</v>
      </c>
    </row>
    <row r="1313" spans="1:4" x14ac:dyDescent="0.25">
      <c r="A1313" s="4" t="str">
        <v>30 - 39</v>
      </c>
      <c r="B1313" s="4">
        <v>1</v>
      </c>
      <c r="C1313" s="4" t="str">
        <v>7 - 12</v>
      </c>
      <c r="D1313" s="4">
        <v>12625</v>
      </c>
    </row>
    <row r="1314" spans="1:4" x14ac:dyDescent="0.25">
      <c r="A1314" s="4" t="str">
        <v>30 - 39</v>
      </c>
      <c r="B1314" s="4">
        <v>2</v>
      </c>
      <c r="C1314" s="4" t="str">
        <v>3 - 6</v>
      </c>
      <c r="D1314" s="4">
        <v>16333.333333333334</v>
      </c>
    </row>
    <row r="1315" spans="1:4" x14ac:dyDescent="0.25">
      <c r="A1315" s="4" t="str">
        <v>40 - 49</v>
      </c>
      <c r="B1315" s="4">
        <v>3</v>
      </c>
      <c r="C1315" s="4" t="str">
        <v>13+</v>
      </c>
      <c r="D1315" s="4">
        <v>10111.111111111111</v>
      </c>
    </row>
    <row r="1316" spans="1:4" x14ac:dyDescent="0.25">
      <c r="A1316" s="4" t="str">
        <v>20 - 29</v>
      </c>
      <c r="B1316" s="4">
        <v>1</v>
      </c>
      <c r="C1316" s="4" t="str">
        <v>3 - 6</v>
      </c>
      <c r="D1316" s="4">
        <v>20666.666666666668</v>
      </c>
    </row>
    <row r="1317" spans="1:4" x14ac:dyDescent="0.25">
      <c r="A1317" s="4" t="str">
        <v>40 - 49</v>
      </c>
      <c r="B1317" s="4">
        <v>2</v>
      </c>
      <c r="C1317" s="4" t="str">
        <v>13+</v>
      </c>
      <c r="D1317" s="4">
        <v>8562.5</v>
      </c>
    </row>
    <row r="1318" spans="1:4" x14ac:dyDescent="0.25">
      <c r="A1318" s="4" t="str">
        <v>30 - 39</v>
      </c>
      <c r="B1318" s="4">
        <v>3</v>
      </c>
      <c r="C1318" s="4" t="str">
        <v>7 - 12</v>
      </c>
      <c r="D1318" s="4">
        <v>12444.444444444445</v>
      </c>
    </row>
    <row r="1319" spans="1:4" x14ac:dyDescent="0.25">
      <c r="A1319" s="4" t="str">
        <v>30 - 39</v>
      </c>
      <c r="B1319" s="4">
        <v>0</v>
      </c>
      <c r="C1319" s="4" t="str">
        <v>0 - 2</v>
      </c>
      <c r="D1319" s="4">
        <v>25000</v>
      </c>
    </row>
    <row r="1320" spans="1:4" x14ac:dyDescent="0.25">
      <c r="A1320" s="4" t="str">
        <v>30 - 39</v>
      </c>
      <c r="B1320" s="4">
        <v>1</v>
      </c>
      <c r="C1320" s="4" t="str">
        <v>7 - 12</v>
      </c>
      <c r="D1320" s="4">
        <v>13000</v>
      </c>
    </row>
    <row r="1321" spans="1:4" x14ac:dyDescent="0.25">
      <c r="A1321" s="4" t="str">
        <v>40 - 49</v>
      </c>
      <c r="B1321" s="4">
        <v>3</v>
      </c>
      <c r="C1321" s="4" t="str">
        <v>13+</v>
      </c>
      <c r="D1321" s="4">
        <v>10529.411764705883</v>
      </c>
    </row>
    <row r="1322" spans="1:4" x14ac:dyDescent="0.25">
      <c r="A1322" s="4" t="str">
        <v>30 - 39</v>
      </c>
      <c r="B1322" s="4">
        <v>1</v>
      </c>
      <c r="C1322" s="4" t="str">
        <v>3 - 6</v>
      </c>
      <c r="D1322" s="4">
        <v>14800</v>
      </c>
    </row>
    <row r="1323" spans="1:4" x14ac:dyDescent="0.25">
      <c r="A1323" s="4" t="str">
        <v>40 - 49</v>
      </c>
      <c r="B1323" s="4">
        <v>2</v>
      </c>
      <c r="C1323" s="4" t="str">
        <v>13+</v>
      </c>
      <c r="D1323" s="4">
        <v>9913.04347826087</v>
      </c>
    </row>
    <row r="1324" spans="1:4" x14ac:dyDescent="0.25">
      <c r="A1324" s="4" t="str">
        <v>20 - 29</v>
      </c>
      <c r="B1324" s="4">
        <v>1</v>
      </c>
      <c r="C1324" s="4" t="str">
        <v>0 - 2</v>
      </c>
      <c r="D1324" s="4">
        <v>18500</v>
      </c>
    </row>
    <row r="1325" spans="1:4" x14ac:dyDescent="0.25">
      <c r="A1325" s="4" t="str">
        <v>40 - 49</v>
      </c>
      <c r="B1325" s="4">
        <v>3</v>
      </c>
      <c r="C1325" s="4" t="str">
        <v>13+</v>
      </c>
      <c r="D1325" s="4">
        <v>10157.894736842105</v>
      </c>
    </row>
    <row r="1326" spans="1:4" x14ac:dyDescent="0.25">
      <c r="A1326" s="4" t="str">
        <v>30 - 39</v>
      </c>
      <c r="B1326" s="4">
        <v>0</v>
      </c>
      <c r="C1326" s="4" t="str">
        <v>0 - 2</v>
      </c>
      <c r="D1326" s="4">
        <v>25000</v>
      </c>
    </row>
    <row r="1327" spans="1:4" x14ac:dyDescent="0.25">
      <c r="A1327" s="4" t="str">
        <v>40 - 49</v>
      </c>
      <c r="B1327" s="4">
        <v>2</v>
      </c>
      <c r="C1327" s="4" t="str">
        <v>13+</v>
      </c>
      <c r="D1327" s="4">
        <v>10200</v>
      </c>
    </row>
    <row r="1328" spans="1:4" x14ac:dyDescent="0.25">
      <c r="A1328" s="4" t="str">
        <v>20 - 29</v>
      </c>
      <c r="B1328" s="4">
        <v>1</v>
      </c>
      <c r="C1328" s="4" t="str">
        <v>3 - 6</v>
      </c>
      <c r="D1328" s="4">
        <v>20333.333333333332</v>
      </c>
    </row>
    <row r="1329" spans="1:4" x14ac:dyDescent="0.25">
      <c r="A1329" s="4" t="str">
        <v>40 - 49</v>
      </c>
      <c r="B1329" s="4">
        <v>3</v>
      </c>
      <c r="C1329" s="4" t="str">
        <v>13+</v>
      </c>
      <c r="D1329" s="4">
        <v>10466.666666666666</v>
      </c>
    </row>
    <row r="1330" spans="1:4" x14ac:dyDescent="0.25">
      <c r="A1330" s="4" t="str">
        <v>30 - 39</v>
      </c>
      <c r="B1330" s="4">
        <v>2</v>
      </c>
      <c r="C1330" s="4" t="str">
        <v>7 - 12</v>
      </c>
      <c r="D1330" s="4">
        <v>11500</v>
      </c>
    </row>
    <row r="1331" spans="1:4" x14ac:dyDescent="0.25">
      <c r="A1331" s="4" t="str">
        <v>20 - 29</v>
      </c>
      <c r="B1331" s="4">
        <v>1</v>
      </c>
      <c r="C1331" s="4" t="str">
        <v>0 - 2</v>
      </c>
      <c r="D1331" s="4">
        <v>52000</v>
      </c>
    </row>
    <row r="1332" spans="1:4" x14ac:dyDescent="0.25">
      <c r="A1332" s="4" t="str">
        <v>30 - 39</v>
      </c>
      <c r="B1332" s="4">
        <v>1</v>
      </c>
      <c r="C1332" s="4" t="str">
        <v>3 - 6</v>
      </c>
      <c r="D1332" s="4">
        <v>14500</v>
      </c>
    </row>
    <row r="1333" spans="1:4" x14ac:dyDescent="0.25">
      <c r="A1333" s="4" t="str">
        <v>40 - 49</v>
      </c>
      <c r="B1333" s="4">
        <v>3</v>
      </c>
      <c r="C1333" s="4" t="str">
        <v>13+</v>
      </c>
      <c r="D1333" s="4">
        <v>9954.545454545454</v>
      </c>
    </row>
    <row r="1334" spans="1:4" x14ac:dyDescent="0.25">
      <c r="A1334" s="4" t="str">
        <v>30 - 39</v>
      </c>
      <c r="B1334" s="4">
        <v>2</v>
      </c>
      <c r="C1334" s="4" t="str">
        <v>3 - 6</v>
      </c>
      <c r="D1334" s="4">
        <v>12833.333333333334</v>
      </c>
    </row>
    <row r="1335" spans="1:4" x14ac:dyDescent="0.25">
      <c r="A1335" s="4" t="str">
        <v>30 - 39</v>
      </c>
      <c r="B1335" s="4">
        <v>1</v>
      </c>
      <c r="C1335" s="4" t="str">
        <v>7 - 12</v>
      </c>
      <c r="D1335" s="4">
        <v>13000</v>
      </c>
    </row>
    <row r="1336" spans="1:4" x14ac:dyDescent="0.25">
      <c r="A1336" s="4" t="str">
        <v>30 - 39</v>
      </c>
      <c r="B1336" s="4">
        <v>0</v>
      </c>
      <c r="C1336" s="4" t="str">
        <v>0 - 2</v>
      </c>
      <c r="D1336" s="4">
        <v>25000</v>
      </c>
    </row>
    <row r="1337" spans="1:4" x14ac:dyDescent="0.25">
      <c r="A1337" s="4" t="str">
        <v>40 - 49</v>
      </c>
      <c r="B1337" s="4">
        <v>3</v>
      </c>
      <c r="C1337" s="4" t="str">
        <v>13+</v>
      </c>
      <c r="D1337" s="4">
        <v>10166.666666666666</v>
      </c>
    </row>
    <row r="1338" spans="1:4" x14ac:dyDescent="0.25">
      <c r="A1338" s="4" t="str">
        <v>30 - 39</v>
      </c>
      <c r="B1338" s="4">
        <v>2</v>
      </c>
      <c r="C1338" s="4" t="str">
        <v>3 - 6</v>
      </c>
      <c r="D1338" s="4">
        <v>15833.333333333334</v>
      </c>
    </row>
    <row r="1339" spans="1:4" x14ac:dyDescent="0.25">
      <c r="A1339" s="4" t="str">
        <v>20 - 29</v>
      </c>
      <c r="B1339" s="4">
        <v>1</v>
      </c>
      <c r="C1339" s="4" t="str">
        <v>0 - 2</v>
      </c>
      <c r="D1339" s="4">
        <v>22500</v>
      </c>
    </row>
    <row r="1340" spans="1:4" x14ac:dyDescent="0.25">
      <c r="A1340" s="4" t="str">
        <v>20 - 29</v>
      </c>
      <c r="B1340" s="4">
        <v>2</v>
      </c>
      <c r="C1340" s="4" t="str">
        <v>3 - 6</v>
      </c>
      <c r="D1340" s="4">
        <v>17500</v>
      </c>
    </row>
    <row r="1341" spans="1:4" x14ac:dyDescent="0.25">
      <c r="A1341" s="4" t="str">
        <v>30 - 39</v>
      </c>
      <c r="B1341" s="4">
        <v>3</v>
      </c>
      <c r="C1341" s="4" t="str">
        <v>7 - 12</v>
      </c>
      <c r="D1341" s="4">
        <v>11000</v>
      </c>
    </row>
    <row r="1342" spans="1:4" x14ac:dyDescent="0.25">
      <c r="A1342" s="4" t="str">
        <v>20 - 29</v>
      </c>
      <c r="B1342" s="4">
        <v>0</v>
      </c>
      <c r="C1342" s="4" t="str">
        <v>0 - 2</v>
      </c>
      <c r="D1342" s="4">
        <v>35000</v>
      </c>
    </row>
    <row r="1343" spans="1:4" x14ac:dyDescent="0.25">
      <c r="A1343" s="4" t="str">
        <v>30 - 39</v>
      </c>
      <c r="B1343" s="4">
        <v>1</v>
      </c>
      <c r="C1343" s="4" t="str">
        <v>3 - 6</v>
      </c>
      <c r="D1343" s="4">
        <v>12000</v>
      </c>
    </row>
    <row r="1344" spans="1:4" x14ac:dyDescent="0.25">
      <c r="A1344" s="4" t="str">
        <v>20 - 29</v>
      </c>
      <c r="B1344" s="4">
        <v>2</v>
      </c>
      <c r="C1344" s="4" t="str">
        <v>0 - 2</v>
      </c>
      <c r="D1344" s="4">
        <v>25000</v>
      </c>
    </row>
    <row r="1345" spans="1:4" x14ac:dyDescent="0.25">
      <c r="A1345" s="4" t="str">
        <v>30 - 39</v>
      </c>
      <c r="B1345" s="4">
        <v>2</v>
      </c>
      <c r="C1345" s="4" t="str">
        <v>7 - 12</v>
      </c>
      <c r="D1345" s="4">
        <v>10000</v>
      </c>
    </row>
    <row r="1346" spans="1:4" x14ac:dyDescent="0.25">
      <c r="A1346" s="4" t="str">
        <v>20 - 29</v>
      </c>
      <c r="B1346" s="4">
        <v>1</v>
      </c>
      <c r="C1346" s="4" t="str">
        <v>0 - 2</v>
      </c>
      <c r="D1346" s="4">
        <v>32000</v>
      </c>
    </row>
    <row r="1347" spans="1:4" x14ac:dyDescent="0.25">
      <c r="A1347" s="4" t="str">
        <v>30 - 39</v>
      </c>
      <c r="B1347" s="4">
        <v>1</v>
      </c>
      <c r="C1347" s="4" t="str">
        <v>3 - 6</v>
      </c>
      <c r="D1347" s="4">
        <v>16250</v>
      </c>
    </row>
    <row r="1348" spans="1:4" x14ac:dyDescent="0.25">
      <c r="A1348" s="4" t="str">
        <v>20 - 29</v>
      </c>
      <c r="B1348" s="4">
        <v>1</v>
      </c>
      <c r="C1348" s="4" t="str">
        <v>0 - 2</v>
      </c>
      <c r="D1348" s="4">
        <v>35000</v>
      </c>
    </row>
    <row r="1349" spans="1:4" x14ac:dyDescent="0.25">
      <c r="A1349" s="4" t="str">
        <v>40 - 49</v>
      </c>
      <c r="B1349" s="4">
        <v>3</v>
      </c>
      <c r="C1349" s="4" t="str">
        <v>13+</v>
      </c>
      <c r="D1349" s="4">
        <v>9285.7142857142862</v>
      </c>
    </row>
    <row r="1350" spans="1:4" x14ac:dyDescent="0.25">
      <c r="A1350" s="4" t="str">
        <v>30 - 39</v>
      </c>
      <c r="B1350" s="4">
        <v>2</v>
      </c>
      <c r="C1350" s="4" t="str">
        <v>7 - 12</v>
      </c>
      <c r="D1350" s="4">
        <v>10555.555555555555</v>
      </c>
    </row>
    <row r="1351" spans="1:4" x14ac:dyDescent="0.25">
      <c r="A1351" s="4" t="str">
        <v>20 - 29</v>
      </c>
      <c r="B1351" s="4">
        <v>0</v>
      </c>
      <c r="C1351" s="4" t="str">
        <v>0 - 2</v>
      </c>
      <c r="D1351" s="4">
        <v>21500</v>
      </c>
    </row>
    <row r="1352" spans="1:4" x14ac:dyDescent="0.25">
      <c r="A1352" s="4" t="str">
        <v>30 - 39</v>
      </c>
      <c r="B1352" s="4">
        <v>1</v>
      </c>
      <c r="C1352" s="4" t="str">
        <v>3 - 6</v>
      </c>
      <c r="D1352" s="4">
        <v>12500</v>
      </c>
    </row>
    <row r="1353" spans="1:4" x14ac:dyDescent="0.25">
      <c r="A1353" s="4" t="str">
        <v>20 - 29</v>
      </c>
      <c r="B1353" s="4">
        <v>1</v>
      </c>
      <c r="C1353" s="4" t="str">
        <v>3 - 6</v>
      </c>
      <c r="D1353" s="4">
        <v>20000</v>
      </c>
    </row>
    <row r="1354" spans="1:4" x14ac:dyDescent="0.25">
      <c r="A1354" s="4" t="str">
        <v>30 - 39</v>
      </c>
      <c r="B1354" s="4">
        <v>2</v>
      </c>
      <c r="C1354" s="4" t="str">
        <v>7 - 12</v>
      </c>
      <c r="D1354" s="4">
        <v>10000</v>
      </c>
    </row>
    <row r="1355" spans="1:4" x14ac:dyDescent="0.25">
      <c r="A1355" s="4" t="str">
        <v>20 - 29</v>
      </c>
      <c r="B1355" s="4">
        <v>2</v>
      </c>
      <c r="C1355" s="4" t="str">
        <v>0 - 2</v>
      </c>
      <c r="D1355" s="4">
        <v>24000</v>
      </c>
    </row>
    <row r="1356" spans="1:4" x14ac:dyDescent="0.25">
      <c r="A1356" s="4" t="str">
        <v>40 - 49</v>
      </c>
      <c r="B1356" s="4">
        <v>3</v>
      </c>
      <c r="C1356" s="4" t="str">
        <v>13+</v>
      </c>
      <c r="D1356" s="4">
        <v>9615.3846153846152</v>
      </c>
    </row>
    <row r="1357" spans="1:4" x14ac:dyDescent="0.25">
      <c r="A1357" s="4" t="str">
        <v>30 - 39</v>
      </c>
      <c r="B1357" s="4">
        <v>1</v>
      </c>
      <c r="C1357" s="4" t="str">
        <v>7 - 12</v>
      </c>
      <c r="D1357" s="4">
        <v>12142.857142857143</v>
      </c>
    </row>
    <row r="1358" spans="1:4" x14ac:dyDescent="0.25">
      <c r="A1358" s="4" t="str">
        <v>20 - 29</v>
      </c>
      <c r="B1358" s="4">
        <v>1</v>
      </c>
      <c r="C1358" s="4" t="str">
        <v>0 - 2</v>
      </c>
      <c r="D1358" s="4">
        <v>21000</v>
      </c>
    </row>
    <row r="1359" spans="1:4" x14ac:dyDescent="0.25">
      <c r="A1359" s="4" t="str">
        <v>20 - 29</v>
      </c>
      <c r="B1359" s="4">
        <v>2</v>
      </c>
      <c r="C1359" s="4" t="str">
        <v>3 - 6</v>
      </c>
      <c r="D1359" s="4">
        <v>17500</v>
      </c>
    </row>
    <row r="1360" spans="1:4" x14ac:dyDescent="0.25">
      <c r="A1360" s="4" t="str">
        <v>20 - 29</v>
      </c>
      <c r="B1360" s="4">
        <v>0</v>
      </c>
      <c r="C1360" s="4" t="str">
        <v>0 - 2</v>
      </c>
      <c r="D1360" s="4">
        <v>32000</v>
      </c>
    </row>
    <row r="1361" spans="1:4" x14ac:dyDescent="0.25">
      <c r="A1361" s="4" t="str">
        <v>30 - 39</v>
      </c>
      <c r="B1361" s="4">
        <v>2</v>
      </c>
      <c r="C1361" s="4" t="str">
        <v>3 - 6</v>
      </c>
      <c r="D1361" s="4">
        <v>13333.333333333334</v>
      </c>
    </row>
    <row r="1362" spans="1:4" x14ac:dyDescent="0.25">
      <c r="A1362" s="4" t="str">
        <v>20 - 29</v>
      </c>
      <c r="B1362" s="4">
        <v>1</v>
      </c>
      <c r="C1362" s="4" t="str">
        <v>0 - 2</v>
      </c>
      <c r="D1362" s="4">
        <v>21000</v>
      </c>
    </row>
    <row r="1363" spans="1:4" x14ac:dyDescent="0.25">
      <c r="A1363" s="4" t="str">
        <v>30 - 39</v>
      </c>
      <c r="B1363" s="4">
        <v>3</v>
      </c>
      <c r="C1363" s="4" t="str">
        <v>7 - 12</v>
      </c>
      <c r="D1363" s="4">
        <v>12857.142857142857</v>
      </c>
    </row>
    <row r="1364" spans="1:4" x14ac:dyDescent="0.25">
      <c r="A1364" s="4" t="str">
        <v>20 - 29</v>
      </c>
      <c r="B1364" s="4">
        <v>1</v>
      </c>
      <c r="C1364" s="4" t="str">
        <v>0 - 2</v>
      </c>
      <c r="D1364" s="4">
        <v>40000</v>
      </c>
    </row>
    <row r="1365" spans="1:4" x14ac:dyDescent="0.25">
      <c r="A1365" s="4" t="str">
        <v>40 - 49</v>
      </c>
      <c r="B1365" s="4">
        <v>2</v>
      </c>
      <c r="C1365" s="4" t="str">
        <v>7 - 12</v>
      </c>
      <c r="D1365" s="4">
        <v>9166.6666666666661</v>
      </c>
    </row>
    <row r="1366" spans="1:4" x14ac:dyDescent="0.25">
      <c r="A1366" s="4" t="str">
        <v>30 - 39</v>
      </c>
      <c r="B1366" s="4">
        <v>2</v>
      </c>
      <c r="C1366" s="4" t="str">
        <v>7 - 12</v>
      </c>
      <c r="D1366" s="4">
        <v>10500</v>
      </c>
    </row>
    <row r="1367" spans="1:4" x14ac:dyDescent="0.25">
      <c r="A1367" s="4" t="str">
        <v>20 - 29</v>
      </c>
      <c r="B1367" s="4">
        <v>1</v>
      </c>
      <c r="C1367" s="4" t="str">
        <v>3 - 6</v>
      </c>
      <c r="D1367" s="4">
        <v>16666.666666666668</v>
      </c>
    </row>
    <row r="1368" spans="1:4" x14ac:dyDescent="0.25">
      <c r="A1368" s="4" t="str">
        <v>30 - 39</v>
      </c>
      <c r="B1368" s="4">
        <v>3</v>
      </c>
      <c r="C1368" s="4" t="str">
        <v>7 - 12</v>
      </c>
      <c r="D1368" s="4">
        <v>11875</v>
      </c>
    </row>
    <row r="1369" spans="1:4" x14ac:dyDescent="0.25">
      <c r="A1369" s="4" t="str">
        <v>20 - 29</v>
      </c>
      <c r="B1369" s="4">
        <v>1</v>
      </c>
      <c r="C1369" s="4" t="str">
        <v>3 - 6</v>
      </c>
      <c r="D1369" s="4">
        <v>20000</v>
      </c>
    </row>
    <row r="1370" spans="1:4" x14ac:dyDescent="0.25">
      <c r="A1370" s="4" t="str">
        <v>20 - 29</v>
      </c>
      <c r="B1370" s="4">
        <v>0</v>
      </c>
      <c r="C1370" s="4" t="str">
        <v>0 - 2</v>
      </c>
      <c r="D1370" s="4">
        <v>20000</v>
      </c>
    </row>
    <row r="1371" spans="1:4" x14ac:dyDescent="0.25">
      <c r="A1371" s="4" t="str">
        <v>20 - 29</v>
      </c>
      <c r="B1371" s="4">
        <v>2</v>
      </c>
      <c r="C1371" s="4" t="str">
        <v>0 - 2</v>
      </c>
      <c r="D1371" s="4">
        <v>27500</v>
      </c>
    </row>
    <row r="1372" spans="1:4" x14ac:dyDescent="0.25">
      <c r="A1372" s="4" t="str">
        <v>30 - 39</v>
      </c>
      <c r="B1372" s="4">
        <v>1</v>
      </c>
      <c r="C1372" s="4" t="str">
        <v>3 - 6</v>
      </c>
      <c r="D1372" s="4">
        <v>14000</v>
      </c>
    </row>
    <row r="1373" spans="1:4" x14ac:dyDescent="0.25">
      <c r="A1373" s="4" t="str">
        <v>20 - 29</v>
      </c>
      <c r="B1373" s="4">
        <v>0</v>
      </c>
      <c r="C1373" s="4" t="str">
        <v>0 - 2</v>
      </c>
      <c r="D1373" s="4">
        <v>32000</v>
      </c>
    </row>
    <row r="1374" spans="1:4" x14ac:dyDescent="0.25">
      <c r="A1374" s="4" t="str">
        <v>30 - 39</v>
      </c>
      <c r="B1374" s="4">
        <v>2</v>
      </c>
      <c r="C1374" s="4" t="str">
        <v>7 - 12</v>
      </c>
      <c r="D1374" s="4">
        <v>12857.142857142857</v>
      </c>
    </row>
    <row r="1375" spans="1:4" x14ac:dyDescent="0.25">
      <c r="A1375" s="4" t="str">
        <v>20 - 29</v>
      </c>
      <c r="B1375" s="4">
        <v>1</v>
      </c>
      <c r="C1375" s="4" t="str">
        <v>0 - 2</v>
      </c>
      <c r="D1375" s="4">
        <v>25000</v>
      </c>
    </row>
    <row r="1376" spans="1:4" x14ac:dyDescent="0.25">
      <c r="A1376" s="4" t="str">
        <v>20 - 29</v>
      </c>
      <c r="B1376" s="4">
        <v>1</v>
      </c>
      <c r="C1376" s="4" t="str">
        <v>0 - 2</v>
      </c>
      <c r="D1376" s="4">
        <v>32000</v>
      </c>
    </row>
    <row r="1377" spans="1:4" x14ac:dyDescent="0.25">
      <c r="A1377" s="4" t="str">
        <v>30 - 39</v>
      </c>
      <c r="B1377" s="4">
        <v>2</v>
      </c>
      <c r="C1377" s="4" t="str">
        <v>3 - 6</v>
      </c>
      <c r="D1377" s="4">
        <v>13333.333333333334</v>
      </c>
    </row>
    <row r="1378" spans="1:4" x14ac:dyDescent="0.25">
      <c r="A1378" s="4" t="str">
        <v>20 - 29</v>
      </c>
      <c r="B1378" s="4">
        <v>0</v>
      </c>
      <c r="C1378" s="4" t="str">
        <v>0 - 2</v>
      </c>
      <c r="D1378" s="4">
        <v>22500</v>
      </c>
    </row>
    <row r="1379" spans="1:4" x14ac:dyDescent="0.25">
      <c r="A1379" s="4" t="str">
        <v>30 - 39</v>
      </c>
      <c r="B1379" s="4">
        <v>1</v>
      </c>
      <c r="C1379" s="4" t="str">
        <v>7 - 12</v>
      </c>
      <c r="D1379" s="4">
        <v>9285.7142857142862</v>
      </c>
    </row>
    <row r="1380" spans="1:4" x14ac:dyDescent="0.25">
      <c r="A1380" s="4" t="str">
        <v>20 - 29</v>
      </c>
      <c r="B1380" s="4">
        <v>2</v>
      </c>
      <c r="C1380" s="4" t="str">
        <v>0 - 2</v>
      </c>
      <c r="D1380" s="4">
        <v>25000</v>
      </c>
    </row>
    <row r="1381" spans="1:4" x14ac:dyDescent="0.25">
      <c r="A1381" s="4" t="str">
        <v>20 - 29</v>
      </c>
      <c r="B1381" s="4">
        <v>1</v>
      </c>
      <c r="C1381" s="4" t="str">
        <v>3 - 6</v>
      </c>
      <c r="D1381" s="4">
        <v>15000</v>
      </c>
    </row>
    <row r="1382" spans="1:4" x14ac:dyDescent="0.25">
      <c r="A1382" s="4" t="str">
        <v>30 - 39</v>
      </c>
      <c r="B1382" s="4">
        <v>3</v>
      </c>
      <c r="C1382" s="4" t="str">
        <v>7 - 12</v>
      </c>
      <c r="D1382" s="4">
        <v>10555.555555555555</v>
      </c>
    </row>
    <row r="1383" spans="1:4" x14ac:dyDescent="0.25">
      <c r="A1383" s="4" t="str">
        <v>30 - 39</v>
      </c>
      <c r="B1383" s="4">
        <v>1</v>
      </c>
      <c r="C1383" s="4" t="str">
        <v>3 - 6</v>
      </c>
      <c r="D1383" s="4">
        <v>16250</v>
      </c>
    </row>
    <row r="1384" spans="1:4" x14ac:dyDescent="0.25">
      <c r="A1384" s="4" t="str">
        <v>20 - 29</v>
      </c>
      <c r="B1384" s="4">
        <v>1</v>
      </c>
      <c r="C1384" s="4" t="str">
        <v>0 - 2</v>
      </c>
      <c r="D1384" s="4">
        <v>19000</v>
      </c>
    </row>
    <row r="1385" spans="1:4" x14ac:dyDescent="0.25">
      <c r="A1385" s="4" t="str">
        <v>40 - 49</v>
      </c>
      <c r="B1385" s="4">
        <v>2</v>
      </c>
      <c r="C1385" s="4" t="str">
        <v>13+</v>
      </c>
      <c r="D1385" s="4">
        <v>9615.3846153846152</v>
      </c>
    </row>
    <row r="1386" spans="1:4" x14ac:dyDescent="0.25">
      <c r="A1386" s="4" t="str">
        <v>30 - 39</v>
      </c>
      <c r="B1386" s="4">
        <v>2</v>
      </c>
      <c r="C1386" s="4" t="str">
        <v>7 - 12</v>
      </c>
      <c r="D1386" s="4">
        <v>11250</v>
      </c>
    </row>
    <row r="1387" spans="1:4" x14ac:dyDescent="0.25">
      <c r="A1387" s="4" t="str">
        <v>20 - 29</v>
      </c>
      <c r="B1387" s="4">
        <v>0</v>
      </c>
      <c r="C1387" s="4" t="str">
        <v>0 - 2</v>
      </c>
      <c r="D1387" s="4">
        <v>21500</v>
      </c>
    </row>
    <row r="1388" spans="1:4" x14ac:dyDescent="0.25">
      <c r="A1388" s="4" t="str">
        <v>30 - 39</v>
      </c>
      <c r="B1388" s="4">
        <v>1</v>
      </c>
      <c r="C1388" s="4" t="str">
        <v>3 - 6</v>
      </c>
      <c r="D1388" s="4">
        <v>12000</v>
      </c>
    </row>
    <row r="1389" spans="1:4" x14ac:dyDescent="0.25">
      <c r="A1389" s="4" t="str">
        <v>20 - 29</v>
      </c>
      <c r="B1389" s="4">
        <v>2</v>
      </c>
      <c r="C1389" s="4" t="str">
        <v>3 - 6</v>
      </c>
      <c r="D1389" s="4">
        <v>20000</v>
      </c>
    </row>
    <row r="1390" spans="1:4" x14ac:dyDescent="0.25">
      <c r="A1390" s="4" t="str">
        <v>20 - 29</v>
      </c>
      <c r="B1390" s="4">
        <v>1</v>
      </c>
      <c r="C1390" s="4" t="str">
        <v>0 - 2</v>
      </c>
      <c r="D1390" s="4">
        <v>35000</v>
      </c>
    </row>
    <row r="1391" spans="1:4" x14ac:dyDescent="0.25">
      <c r="A1391" s="4" t="str">
        <v>30 - 39</v>
      </c>
      <c r="B1391" s="4">
        <v>2</v>
      </c>
      <c r="C1391" s="4" t="str">
        <v>3 - 6</v>
      </c>
      <c r="D1391" s="4">
        <v>15833.333333333334</v>
      </c>
    </row>
    <row r="1392" spans="1:4" x14ac:dyDescent="0.25">
      <c r="A1392" s="4" t="str">
        <v>20 - 29</v>
      </c>
      <c r="B1392" s="4">
        <v>2</v>
      </c>
      <c r="C1392" s="4" t="str">
        <v>0 - 2</v>
      </c>
      <c r="D1392" s="4">
        <v>21000</v>
      </c>
    </row>
    <row r="1393" spans="1:4" x14ac:dyDescent="0.25">
      <c r="A1393" s="4" t="str">
        <v>30 - 39</v>
      </c>
      <c r="B1393" s="4">
        <v>2</v>
      </c>
      <c r="C1393" s="4" t="str">
        <v>7 - 12</v>
      </c>
      <c r="D1393" s="4">
        <v>9090.9090909090901</v>
      </c>
    </row>
    <row r="1394" spans="1:4" x14ac:dyDescent="0.25">
      <c r="A1394" s="4" t="str">
        <v>20 - 29</v>
      </c>
      <c r="B1394" s="4">
        <v>1</v>
      </c>
      <c r="C1394" s="4" t="str">
        <v>0 - 2</v>
      </c>
      <c r="D1394" s="4">
        <v>32000</v>
      </c>
    </row>
    <row r="1395" spans="1:4" x14ac:dyDescent="0.25">
      <c r="A1395" s="4" t="str">
        <v>40 - 49</v>
      </c>
      <c r="B1395" s="4">
        <v>3</v>
      </c>
      <c r="C1395" s="4" t="str">
        <v>13+</v>
      </c>
      <c r="D1395" s="4">
        <v>9285.7142857142862</v>
      </c>
    </row>
    <row r="1396" spans="1:4" x14ac:dyDescent="0.25">
      <c r="A1396" s="4" t="str">
        <v>20 - 29</v>
      </c>
      <c r="B1396" s="4">
        <v>0</v>
      </c>
      <c r="C1396" s="4" t="str">
        <v>0 - 2</v>
      </c>
      <c r="D1396" s="4">
        <v>21500</v>
      </c>
    </row>
    <row r="1397" spans="1:4" x14ac:dyDescent="0.25">
      <c r="A1397" s="4" t="str">
        <v>20 - 29</v>
      </c>
      <c r="B1397" s="4">
        <v>0</v>
      </c>
      <c r="C1397" s="4" t="str">
        <v>0 - 2</v>
      </c>
      <c r="D1397" s="4">
        <v>32000</v>
      </c>
    </row>
    <row r="1398" spans="1:4" x14ac:dyDescent="0.25">
      <c r="A1398" s="4" t="str">
        <v>30 - 39</v>
      </c>
      <c r="B1398" s="4">
        <v>1</v>
      </c>
      <c r="C1398" s="4" t="str">
        <v>3 - 6</v>
      </c>
      <c r="D1398" s="4">
        <v>125</v>
      </c>
    </row>
    <row r="1399" spans="1:4" x14ac:dyDescent="0.25">
      <c r="A1399" s="4" t="str">
        <v>20 - 29</v>
      </c>
      <c r="B1399" s="4">
        <v>1</v>
      </c>
      <c r="C1399" s="4" t="str">
        <v>0 - 2</v>
      </c>
      <c r="D1399" s="4">
        <v>45000</v>
      </c>
    </row>
    <row r="1400" spans="1:4" x14ac:dyDescent="0.25">
      <c r="A1400" s="4" t="str">
        <v>30 - 39</v>
      </c>
      <c r="B1400" s="4">
        <v>2</v>
      </c>
      <c r="C1400" s="4" t="str">
        <v>7 - 12</v>
      </c>
      <c r="D1400" s="4">
        <v>15000</v>
      </c>
    </row>
    <row r="1401" spans="1:4" x14ac:dyDescent="0.25">
      <c r="A1401" s="4" t="str">
        <v>20 - 29</v>
      </c>
      <c r="B1401" s="4">
        <v>1</v>
      </c>
      <c r="C1401" s="4" t="str">
        <v>3 - 6</v>
      </c>
      <c r="D1401" s="4">
        <v>18333.333333333332</v>
      </c>
    </row>
    <row r="1402" spans="1:4" x14ac:dyDescent="0.25">
      <c r="A1402" s="4" t="str">
        <v>30 - 39</v>
      </c>
      <c r="B1402" s="4">
        <v>1</v>
      </c>
      <c r="C1402" s="4" t="str">
        <v>3 - 6</v>
      </c>
      <c r="D1402" s="4">
        <v>14000</v>
      </c>
    </row>
    <row r="1403" spans="1:4" x14ac:dyDescent="0.25">
      <c r="A1403" s="4" t="str">
        <v>30 - 39</v>
      </c>
      <c r="B1403" s="4">
        <v>3</v>
      </c>
      <c r="C1403" s="4" t="str">
        <v>7 - 12</v>
      </c>
      <c r="D1403" s="4">
        <v>11666.666666666666</v>
      </c>
    </row>
    <row r="1404" spans="1:4" x14ac:dyDescent="0.25">
      <c r="A1404" s="4" t="str">
        <v>20 - 29</v>
      </c>
      <c r="B1404" s="4">
        <v>0</v>
      </c>
      <c r="C1404" s="4" t="str">
        <v>0 - 2</v>
      </c>
      <c r="D1404" s="4">
        <v>30000</v>
      </c>
    </row>
    <row r="1405" spans="1:4" x14ac:dyDescent="0.25">
      <c r="A1405" s="4" t="str">
        <v>30 - 39</v>
      </c>
      <c r="B1405" s="4">
        <v>2</v>
      </c>
      <c r="C1405" s="4" t="str">
        <v>7 - 12</v>
      </c>
      <c r="D1405" s="4">
        <v>14285.714285714286</v>
      </c>
    </row>
    <row r="1406" spans="1:4" x14ac:dyDescent="0.25">
      <c r="A1406" s="4" t="str">
        <v>20 - 29</v>
      </c>
      <c r="B1406" s="4">
        <v>1</v>
      </c>
      <c r="C1406" s="4" t="str">
        <v>0 - 2</v>
      </c>
      <c r="D1406" s="4">
        <v>25000</v>
      </c>
    </row>
    <row r="1407" spans="1:4" x14ac:dyDescent="0.25">
      <c r="A1407" s="4" t="str">
        <v>20 - 29</v>
      </c>
      <c r="B1407" s="4">
        <v>1</v>
      </c>
      <c r="C1407" s="4" t="str">
        <v>3 - 6</v>
      </c>
      <c r="D1407" s="4">
        <v>18333.333333333332</v>
      </c>
    </row>
    <row r="1408" spans="1:4" x14ac:dyDescent="0.25">
      <c r="A1408" s="4" t="str">
        <v>30 - 39</v>
      </c>
      <c r="B1408" s="4">
        <v>3</v>
      </c>
      <c r="C1408" s="4" t="str">
        <v>7 - 12</v>
      </c>
      <c r="D1408" s="4">
        <v>13000</v>
      </c>
    </row>
    <row r="1409" spans="1:4" x14ac:dyDescent="0.25">
      <c r="A1409" s="4" t="str">
        <v>20 - 29</v>
      </c>
      <c r="B1409" s="4">
        <v>1</v>
      </c>
      <c r="C1409" s="4" t="str">
        <v>0 - 2</v>
      </c>
      <c r="D1409" s="4">
        <v>45000</v>
      </c>
    </row>
    <row r="1410" spans="1:4" x14ac:dyDescent="0.25">
      <c r="A1410" s="4" t="str">
        <v>20 - 29</v>
      </c>
      <c r="B1410" s="4">
        <v>1</v>
      </c>
      <c r="C1410" s="4" t="str">
        <v>0 - 2</v>
      </c>
      <c r="D1410" s="4">
        <v>24000</v>
      </c>
    </row>
    <row r="1411" spans="1:4" x14ac:dyDescent="0.25">
      <c r="A1411" s="4" t="str">
        <v>30 - 39</v>
      </c>
      <c r="B1411" s="4">
        <v>2</v>
      </c>
      <c r="C1411" s="4" t="str">
        <v>7 - 12</v>
      </c>
      <c r="D1411" s="4">
        <v>13888.888888888889</v>
      </c>
    </row>
    <row r="1412" spans="1:4" x14ac:dyDescent="0.25">
      <c r="A1412" s="4" t="str">
        <v>30 - 39</v>
      </c>
      <c r="B1412" s="4">
        <v>1</v>
      </c>
      <c r="C1412" s="4" t="str">
        <v>3 - 6</v>
      </c>
      <c r="D1412" s="4">
        <v>14250</v>
      </c>
    </row>
    <row r="1413" spans="1:4" x14ac:dyDescent="0.25">
      <c r="A1413" s="4" t="str">
        <v>30 - 39</v>
      </c>
      <c r="B1413" s="4">
        <v>1</v>
      </c>
      <c r="C1413" s="4" t="str">
        <v>3 - 6</v>
      </c>
      <c r="D1413" s="4">
        <v>12000</v>
      </c>
    </row>
    <row r="1414" spans="1:4" x14ac:dyDescent="0.25">
      <c r="A1414" s="4" t="str">
        <v>30 - 39</v>
      </c>
      <c r="B1414" s="4">
        <v>3</v>
      </c>
      <c r="C1414" s="4" t="str">
        <v>13+</v>
      </c>
      <c r="D1414" s="4">
        <v>11153.846153846154</v>
      </c>
    </row>
    <row r="1415" spans="1:4" x14ac:dyDescent="0.25">
      <c r="A1415" s="4" t="str">
        <v>20 - 29</v>
      </c>
      <c r="B1415" s="4">
        <v>0</v>
      </c>
      <c r="C1415" s="4" t="str">
        <v>0 - 2</v>
      </c>
      <c r="D1415" s="4">
        <v>15500</v>
      </c>
    </row>
    <row r="1416" spans="1:4" x14ac:dyDescent="0.25">
      <c r="A1416" s="4" t="str">
        <v>30 - 39</v>
      </c>
      <c r="B1416" s="4">
        <v>2</v>
      </c>
      <c r="C1416" s="4" t="str">
        <v>7 - 12</v>
      </c>
      <c r="D1416" s="4">
        <v>13125</v>
      </c>
    </row>
    <row r="1417" spans="1:4" x14ac:dyDescent="0.25">
      <c r="A1417" s="4" t="str">
        <v>20 - 29</v>
      </c>
      <c r="B1417" s="4">
        <v>1</v>
      </c>
      <c r="C1417" s="4" t="str">
        <v>3 - 6</v>
      </c>
      <c r="D1417" s="4">
        <v>17333.333333333332</v>
      </c>
    </row>
    <row r="1418" spans="1:4" x14ac:dyDescent="0.25">
      <c r="A1418" s="4" t="str">
        <v>30 - 39</v>
      </c>
      <c r="B1418" s="4">
        <v>1</v>
      </c>
      <c r="C1418" s="4" t="str">
        <v>3 - 6</v>
      </c>
      <c r="D1418" s="4">
        <v>14250</v>
      </c>
    </row>
    <row r="1419" spans="1:4" x14ac:dyDescent="0.25">
      <c r="A1419" s="4" t="str">
        <v>30 - 39</v>
      </c>
      <c r="B1419" s="4">
        <v>3</v>
      </c>
      <c r="C1419" s="4" t="str">
        <v>7 - 12</v>
      </c>
      <c r="D1419" s="4">
        <v>12272.727272727272</v>
      </c>
    </row>
    <row r="1420" spans="1:4" x14ac:dyDescent="0.25">
      <c r="A1420" s="4" t="str">
        <v>20 - 29</v>
      </c>
      <c r="B1420" s="4">
        <v>1</v>
      </c>
      <c r="C1420" s="4" t="str">
        <v>0 - 2</v>
      </c>
      <c r="D1420" s="4">
        <v>24000</v>
      </c>
    </row>
    <row r="1421" spans="1:4" x14ac:dyDescent="0.25">
      <c r="A1421" s="4" t="str">
        <v>30 - 39</v>
      </c>
      <c r="B1421" s="4">
        <v>2</v>
      </c>
      <c r="C1421" s="4" t="str">
        <v>7 - 12</v>
      </c>
      <c r="D1421" s="4">
        <v>13888.888888888889</v>
      </c>
    </row>
    <row r="1422" spans="1:4" x14ac:dyDescent="0.25">
      <c r="A1422" s="4" t="str">
        <v>20 - 29</v>
      </c>
      <c r="B1422" s="4">
        <v>1</v>
      </c>
      <c r="C1422" s="4" t="str">
        <v>3 - 6</v>
      </c>
      <c r="D1422" s="4">
        <v>17000</v>
      </c>
    </row>
    <row r="1423" spans="1:4" x14ac:dyDescent="0.25">
      <c r="A1423" s="4" t="str">
        <v>20 - 29</v>
      </c>
      <c r="B1423" s="4">
        <v>2</v>
      </c>
      <c r="C1423" s="4" t="str">
        <v>7 - 12</v>
      </c>
      <c r="D1423" s="4">
        <v>15714.285714285714</v>
      </c>
    </row>
    <row r="1424" spans="1:4" x14ac:dyDescent="0.25">
      <c r="A1424" s="4" t="str">
        <v>30 - 39</v>
      </c>
      <c r="B1424" s="4">
        <v>3</v>
      </c>
      <c r="C1424" s="4" t="str">
        <v>7 - 12</v>
      </c>
      <c r="D1424" s="4">
        <v>14166.666666666666</v>
      </c>
    </row>
    <row r="1425" spans="1:4" x14ac:dyDescent="0.25">
      <c r="A1425" s="4" t="str">
        <v>30 - 39</v>
      </c>
      <c r="B1425" s="4">
        <v>1</v>
      </c>
      <c r="C1425" s="4" t="str">
        <v>7 - 12</v>
      </c>
      <c r="D1425" s="4">
        <v>15555.555555555555</v>
      </c>
    </row>
    <row r="1426" spans="1:4" x14ac:dyDescent="0.25">
      <c r="A1426" s="4" t="str">
        <v>20 - 29</v>
      </c>
      <c r="B1426" s="4">
        <v>0</v>
      </c>
      <c r="C1426" s="4" t="str">
        <v>0 - 2</v>
      </c>
      <c r="D1426" s="4">
        <v>30000</v>
      </c>
    </row>
    <row r="1427" spans="1:4" x14ac:dyDescent="0.25">
      <c r="A1427" s="4" t="str">
        <v>20 - 29</v>
      </c>
      <c r="B1427" s="4">
        <v>1</v>
      </c>
      <c r="C1427" s="4" t="str">
        <v>3 - 6</v>
      </c>
      <c r="D1427" s="4">
        <v>15833.333333333334</v>
      </c>
    </row>
    <row r="1428" spans="1:4" x14ac:dyDescent="0.25">
      <c r="A1428" s="4" t="str">
        <v>20 - 29</v>
      </c>
      <c r="B1428" s="4">
        <v>2</v>
      </c>
      <c r="C1428" s="4" t="str">
        <v>3 - 6</v>
      </c>
      <c r="D1428" s="4">
        <v>20000</v>
      </c>
    </row>
    <row r="1429" spans="1:4" x14ac:dyDescent="0.25">
      <c r="A1429" s="4" t="str">
        <v>30 - 39</v>
      </c>
      <c r="B1429" s="4">
        <v>3</v>
      </c>
      <c r="C1429" s="4" t="str">
        <v>7 - 12</v>
      </c>
      <c r="D1429" s="4">
        <v>15500</v>
      </c>
    </row>
    <row r="1430" spans="1:4" x14ac:dyDescent="0.25">
      <c r="A1430" s="4" t="str">
        <v>20 - 29</v>
      </c>
      <c r="B1430" s="4">
        <v>0</v>
      </c>
      <c r="C1430" s="4" t="str">
        <v>0 - 2</v>
      </c>
      <c r="D1430" s="4" t="str">
        <v>N/A</v>
      </c>
    </row>
    <row r="1431" spans="1:4" x14ac:dyDescent="0.25">
      <c r="A1431" s="4" t="str">
        <v>30 - 39</v>
      </c>
      <c r="B1431" s="4">
        <v>1</v>
      </c>
      <c r="C1431" s="4" t="str">
        <v>7 - 12</v>
      </c>
      <c r="D1431" s="4">
        <v>14545.454545454546</v>
      </c>
    </row>
    <row r="1432" spans="1:4" x14ac:dyDescent="0.25">
      <c r="A1432" s="4" t="str">
        <v>20 - 29</v>
      </c>
      <c r="B1432" s="4">
        <v>1</v>
      </c>
      <c r="C1432" s="4" t="str">
        <v>3 - 6</v>
      </c>
      <c r="D1432" s="4">
        <v>21666.666666666668</v>
      </c>
    </row>
    <row r="1433" spans="1:4" x14ac:dyDescent="0.25">
      <c r="A1433" s="4" t="str">
        <v>30 - 39</v>
      </c>
      <c r="B1433" s="4">
        <v>2</v>
      </c>
      <c r="C1433" s="4" t="str">
        <v>7 - 12</v>
      </c>
      <c r="D1433" s="4">
        <v>17142.857142857141</v>
      </c>
    </row>
    <row r="1434" spans="1:4" x14ac:dyDescent="0.25">
      <c r="A1434" s="4" t="str">
        <v>20 - 29</v>
      </c>
      <c r="B1434" s="4">
        <v>3</v>
      </c>
      <c r="C1434" s="4" t="str">
        <v>3 - 6</v>
      </c>
      <c r="D1434" s="4">
        <v>17500</v>
      </c>
    </row>
    <row r="1435" spans="1:4" x14ac:dyDescent="0.25">
      <c r="A1435" s="4" t="str">
        <v>20 - 29</v>
      </c>
      <c r="B1435" s="4">
        <v>0</v>
      </c>
      <c r="C1435" s="4" t="str">
        <v>0 - 2</v>
      </c>
      <c r="D1435" s="4" t="str">
        <v>N/A</v>
      </c>
    </row>
    <row r="1436" spans="1:4" x14ac:dyDescent="0.25">
      <c r="A1436" s="4" t="str">
        <v>40 - 49</v>
      </c>
      <c r="B1436" s="4">
        <v>1</v>
      </c>
      <c r="C1436" s="4" t="str">
        <v>13+</v>
      </c>
      <c r="D1436" s="4">
        <v>11904.761904761905</v>
      </c>
    </row>
    <row r="1437" spans="1:4" x14ac:dyDescent="0.25">
      <c r="A1437" s="4" t="str">
        <v>30 - 39</v>
      </c>
      <c r="B1437" s="4">
        <v>2</v>
      </c>
      <c r="C1437" s="4" t="str">
        <v>7 - 12</v>
      </c>
      <c r="D1437" s="4">
        <v>15000</v>
      </c>
    </row>
    <row r="1438" spans="1:4" x14ac:dyDescent="0.25">
      <c r="A1438" s="4" t="str">
        <v>20 - 29</v>
      </c>
      <c r="B1438" s="4">
        <v>1</v>
      </c>
      <c r="C1438" s="4" t="str">
        <v>3 - 6</v>
      </c>
      <c r="D1438" s="4">
        <v>20000</v>
      </c>
    </row>
    <row r="1439" spans="1:4" x14ac:dyDescent="0.25">
      <c r="A1439" s="4" t="str">
        <v>20 - 29</v>
      </c>
      <c r="B1439" s="4">
        <v>1</v>
      </c>
      <c r="C1439" s="4" t="str">
        <v>3 - 6</v>
      </c>
      <c r="D1439" s="4">
        <v>16666.666666666668</v>
      </c>
    </row>
    <row r="1440" spans="1:4" x14ac:dyDescent="0.25">
      <c r="A1440" s="4" t="str">
        <v>30 - 39</v>
      </c>
      <c r="B1440" s="4">
        <v>3</v>
      </c>
      <c r="C1440" s="4" t="str">
        <v>7 - 12</v>
      </c>
      <c r="D1440" s="4">
        <v>14166.666666666666</v>
      </c>
    </row>
    <row r="1441" spans="1:4" x14ac:dyDescent="0.25">
      <c r="A1441" s="4" t="str">
        <v>20 - 29</v>
      </c>
      <c r="B1441" s="4">
        <v>0</v>
      </c>
      <c r="C1441" s="4" t="str">
        <v>3 - 6</v>
      </c>
      <c r="D1441" s="4">
        <v>16666.666666666668</v>
      </c>
    </row>
    <row r="1442" spans="1:4" x14ac:dyDescent="0.25">
      <c r="A1442" s="4" t="str">
        <v>30 - 39</v>
      </c>
      <c r="B1442" s="4">
        <v>1</v>
      </c>
      <c r="C1442" s="4" t="str">
        <v>7 - 12</v>
      </c>
      <c r="D1442" s="4">
        <v>15555.555555555555</v>
      </c>
    </row>
    <row r="1443" spans="1:4" x14ac:dyDescent="0.25">
      <c r="A1443" s="4" t="str">
        <v>20 - 29</v>
      </c>
      <c r="B1443" s="4">
        <v>1</v>
      </c>
      <c r="C1443" s="4" t="str">
        <v>0 - 2</v>
      </c>
      <c r="D1443" s="4">
        <v>27500</v>
      </c>
    </row>
    <row r="1444" spans="1:4" x14ac:dyDescent="0.25">
      <c r="A1444" s="4" t="str">
        <v>20 - 29</v>
      </c>
      <c r="B1444" s="4">
        <v>2</v>
      </c>
      <c r="C1444" s="4" t="str">
        <v>3 - 6</v>
      </c>
      <c r="D1444" s="4">
        <v>20000</v>
      </c>
    </row>
    <row r="1445" spans="1:4" x14ac:dyDescent="0.25">
      <c r="A1445" s="4" t="str">
        <v>20 - 29</v>
      </c>
      <c r="B1445" s="4">
        <v>1</v>
      </c>
      <c r="C1445" s="4" t="str">
        <v>0 - 2</v>
      </c>
      <c r="D1445" s="4">
        <v>60000</v>
      </c>
    </row>
    <row r="1446" spans="1:4" x14ac:dyDescent="0.25">
      <c r="A1446" s="4" t="str">
        <v>30 - 39</v>
      </c>
      <c r="B1446" s="4">
        <v>2</v>
      </c>
      <c r="C1446" s="4" t="str">
        <v>7 - 12</v>
      </c>
      <c r="D1446" s="4">
        <v>12500</v>
      </c>
    </row>
    <row r="1447" spans="1:4" x14ac:dyDescent="0.25">
      <c r="A1447" s="4" t="str">
        <v>20 - 29</v>
      </c>
      <c r="B1447" s="4">
        <v>1</v>
      </c>
      <c r="C1447" s="4" t="str">
        <v>3 - 6</v>
      </c>
      <c r="D1447" s="4">
        <v>20000</v>
      </c>
    </row>
    <row r="1448" spans="1:4" x14ac:dyDescent="0.25">
      <c r="A1448" s="4" t="str">
        <v>30 - 39</v>
      </c>
      <c r="B1448" s="4">
        <v>3</v>
      </c>
      <c r="C1448" s="4" t="str">
        <v>7 - 12</v>
      </c>
      <c r="D1448" s="4">
        <v>15000</v>
      </c>
    </row>
    <row r="1449" spans="1:4" x14ac:dyDescent="0.25">
      <c r="A1449" s="4" t="str">
        <v>30 - 39</v>
      </c>
      <c r="B1449" s="4">
        <v>1</v>
      </c>
      <c r="C1449" s="4" t="str">
        <v>7 - 12</v>
      </c>
      <c r="D1449" s="4">
        <v>13000</v>
      </c>
    </row>
    <row r="1450" spans="1:4" x14ac:dyDescent="0.25">
      <c r="A1450" s="4" t="str">
        <v>20 - 29</v>
      </c>
      <c r="B1450" s="4">
        <v>1</v>
      </c>
      <c r="C1450" s="4" t="str">
        <v>0 - 2</v>
      </c>
      <c r="D1450" s="4">
        <v>25000</v>
      </c>
    </row>
    <row r="1451" spans="1:4" x14ac:dyDescent="0.25">
      <c r="A1451" s="4" t="str">
        <v>40 - 49</v>
      </c>
      <c r="B1451" s="4">
        <v>2</v>
      </c>
      <c r="C1451" s="4" t="str">
        <v>13+</v>
      </c>
      <c r="D1451" s="4">
        <v>10000</v>
      </c>
    </row>
    <row r="1452" spans="1:4" x14ac:dyDescent="0.25">
      <c r="A1452" s="4" t="str">
        <v>20 - 29</v>
      </c>
      <c r="B1452" s="4">
        <v>1</v>
      </c>
      <c r="C1452" s="4" t="str">
        <v>3 - 6</v>
      </c>
      <c r="D1452" s="4">
        <v>20000</v>
      </c>
    </row>
    <row r="1453" spans="1:4" x14ac:dyDescent="0.25">
      <c r="A1453" s="4" t="str">
        <v>30 - 39</v>
      </c>
      <c r="B1453" s="4">
        <v>1</v>
      </c>
      <c r="C1453" s="4" t="str">
        <v>7 - 12</v>
      </c>
      <c r="D1453" s="4">
        <v>15714.285714285714</v>
      </c>
    </row>
    <row r="1454" spans="1:4" x14ac:dyDescent="0.25">
      <c r="A1454" s="4" t="str">
        <v>20 - 29</v>
      </c>
      <c r="B1454" s="4">
        <v>0</v>
      </c>
      <c r="C1454" s="4" t="str">
        <v>0 - 2</v>
      </c>
      <c r="D1454" s="4" t="str">
        <v>N/A</v>
      </c>
    </row>
    <row r="1455" spans="1:4" x14ac:dyDescent="0.25">
      <c r="A1455" s="4" t="str">
        <v>30 - 39</v>
      </c>
      <c r="B1455" s="4">
        <v>2</v>
      </c>
      <c r="C1455" s="4" t="str">
        <v>3 - 6</v>
      </c>
      <c r="D1455" s="4">
        <v>16666.666666666668</v>
      </c>
    </row>
    <row r="1456" spans="1:4" x14ac:dyDescent="0.25">
      <c r="A1456" s="4" t="str">
        <v>20 - 29</v>
      </c>
      <c r="B1456" s="4">
        <v>1</v>
      </c>
      <c r="C1456" s="4" t="str">
        <v>3 - 6</v>
      </c>
      <c r="D1456" s="4">
        <v>18333.333333333332</v>
      </c>
    </row>
    <row r="1457" spans="1:4" x14ac:dyDescent="0.25">
      <c r="A1457" s="4" t="str">
        <v>30 - 39</v>
      </c>
      <c r="B1457" s="4">
        <v>3</v>
      </c>
      <c r="C1457" s="4" t="str">
        <v>7 - 12</v>
      </c>
      <c r="D1457" s="4">
        <v>15555.555555555555</v>
      </c>
    </row>
    <row r="1458" spans="1:4" x14ac:dyDescent="0.25">
      <c r="A1458" s="4" t="str">
        <v>20 - 29</v>
      </c>
      <c r="B1458" s="4">
        <v>0</v>
      </c>
      <c r="C1458" s="4" t="str">
        <v>0 - 2</v>
      </c>
      <c r="D1458" s="4" t="str">
        <v>N/A</v>
      </c>
    </row>
    <row r="1459" spans="1:4" x14ac:dyDescent="0.25">
      <c r="A1459" s="4" t="str">
        <v>30 - 39</v>
      </c>
      <c r="B1459" s="4">
        <v>1</v>
      </c>
      <c r="C1459" s="4" t="str">
        <v>7 - 12</v>
      </c>
      <c r="D1459" s="4">
        <v>12500</v>
      </c>
    </row>
    <row r="1460" spans="1:4" x14ac:dyDescent="0.25">
      <c r="A1460" s="4" t="str">
        <v>30 - 39</v>
      </c>
      <c r="B1460" s="4">
        <v>2</v>
      </c>
      <c r="C1460" s="4" t="str">
        <v>13+</v>
      </c>
      <c r="D1460" s="4">
        <v>12142.857142857143</v>
      </c>
    </row>
    <row r="1461" spans="1:4" x14ac:dyDescent="0.25">
      <c r="A1461" s="4" t="str">
        <v>20 - 29</v>
      </c>
      <c r="B1461" s="4">
        <v>1</v>
      </c>
      <c r="C1461" s="4" t="str">
        <v>0 - 2</v>
      </c>
      <c r="D1461" s="4">
        <v>55000</v>
      </c>
    </row>
    <row r="1462" spans="1:4" x14ac:dyDescent="0.25">
      <c r="A1462" s="4" t="str">
        <v>20 - 29</v>
      </c>
      <c r="B1462" s="4">
        <v>1</v>
      </c>
      <c r="C1462" s="4" t="str">
        <v>3 - 6</v>
      </c>
      <c r="D1462" s="4">
        <v>16250</v>
      </c>
    </row>
    <row r="1463" spans="1:4" x14ac:dyDescent="0.25">
      <c r="A1463" s="4" t="str">
        <v>20 - 29</v>
      </c>
      <c r="B1463" s="4">
        <v>1</v>
      </c>
      <c r="C1463" s="4" t="str">
        <v>3 - 6</v>
      </c>
      <c r="D1463" s="4">
        <v>20000</v>
      </c>
    </row>
    <row r="1464" spans="1:4" x14ac:dyDescent="0.25">
      <c r="A1464" s="4" t="str">
        <v>30 - 39</v>
      </c>
      <c r="B1464" s="4">
        <v>3</v>
      </c>
      <c r="C1464" s="4" t="str">
        <v>7 - 12</v>
      </c>
      <c r="D1464" s="4">
        <v>15000</v>
      </c>
    </row>
    <row r="1465" spans="1:4" x14ac:dyDescent="0.25">
      <c r="A1465" s="4" t="str">
        <v>20 - 29</v>
      </c>
      <c r="B1465" s="4">
        <v>1</v>
      </c>
      <c r="C1465" s="4" t="str">
        <v>0 - 2</v>
      </c>
      <c r="D1465" s="4">
        <v>25000</v>
      </c>
    </row>
    <row r="1466" spans="1:4" x14ac:dyDescent="0.25">
      <c r="A1466" s="4" t="str">
        <v>30 - 39</v>
      </c>
      <c r="B1466" s="4">
        <v>2</v>
      </c>
      <c r="C1466" s="4" t="str">
        <v>7 - 12</v>
      </c>
      <c r="D1466" s="4">
        <v>17142.857142857141</v>
      </c>
    </row>
    <row r="1467" spans="1:4" x14ac:dyDescent="0.25">
      <c r="A1467" s="4" t="str">
        <v>20 - 29</v>
      </c>
      <c r="B1467" s="4">
        <v>1</v>
      </c>
      <c r="C1467" s="4" t="str">
        <v>3 - 6</v>
      </c>
      <c r="D1467" s="4">
        <v>28333.333333333332</v>
      </c>
    </row>
    <row r="1468" spans="1:4" x14ac:dyDescent="0.25">
      <c r="A1468" s="4" t="str">
        <v>30 - 39</v>
      </c>
      <c r="B1468" s="4">
        <v>2</v>
      </c>
      <c r="C1468" s="4" t="str">
        <v>7 - 12</v>
      </c>
      <c r="D1468" s="4">
        <v>14545.454545454546</v>
      </c>
    </row>
    <row r="1469" spans="1:4" x14ac:dyDescent="0.25">
      <c r="A1469" s="4" t="str">
        <v>20 - 29</v>
      </c>
      <c r="B1469" s="4">
        <v>1</v>
      </c>
      <c r="C1469" s="4" t="str">
        <v>0 - 2</v>
      </c>
      <c r="D1469" s="4">
        <v>55000</v>
      </c>
    </row>
    <row r="1470" spans="1:4" x14ac:dyDescent="0.25">
      <c r="A1470" s="4" t="str">
        <v>20 - 29</v>
      </c>
      <c r="B1470" s="4">
        <v>3</v>
      </c>
      <c r="C1470" s="4" t="str">
        <v>3 - 6</v>
      </c>
      <c r="D1470" s="4">
        <v>20000</v>
      </c>
    </row>
    <row r="1471" spans="1:4" x14ac:dyDescent="0.25">
      <c r="A1471" s="4" t="str">
        <v>30 - 39</v>
      </c>
      <c r="B1471" s="4">
        <v>1</v>
      </c>
      <c r="C1471" s="4" t="str">
        <v>7 - 12</v>
      </c>
      <c r="D1471" s="4">
        <v>15000</v>
      </c>
    </row>
    <row r="1472" spans="1:4" x14ac:dyDescent="0.25">
      <c r="A1472" s="4" t="str">
        <v>40 - 49</v>
      </c>
      <c r="B1472" s="4">
        <v>2</v>
      </c>
      <c r="C1472" s="4" t="str">
        <v>13+</v>
      </c>
      <c r="D1472" s="4">
        <v>9736.8421052631584</v>
      </c>
    </row>
    <row r="1473" spans="1:4" x14ac:dyDescent="0.25">
      <c r="A1473" s="4" t="str">
        <v>30 - 39</v>
      </c>
      <c r="B1473" s="4">
        <v>1</v>
      </c>
      <c r="C1473" s="4" t="str">
        <v>3 - 6</v>
      </c>
      <c r="D1473" s="4">
        <v>16250</v>
      </c>
    </row>
    <row r="1474" spans="1:4" x14ac:dyDescent="0.25">
      <c r="A1474" s="4" t="str">
        <v>30 - 39</v>
      </c>
      <c r="B1474" s="4">
        <v>1</v>
      </c>
      <c r="C1474" s="4" t="str">
        <v>7 - 12</v>
      </c>
      <c r="D1474" s="4">
        <v>14444.444444444445</v>
      </c>
    </row>
    <row r="1475" spans="1:4" x14ac:dyDescent="0.25">
      <c r="A1475" s="4" t="str">
        <v>20 - 29</v>
      </c>
      <c r="B1475" s="4">
        <v>0</v>
      </c>
      <c r="C1475" s="4" t="str">
        <v>0 - 2</v>
      </c>
      <c r="D1475" s="4" t="str">
        <v>N/A</v>
      </c>
    </row>
    <row r="1476" spans="1:4" x14ac:dyDescent="0.25">
      <c r="A1476" s="4" t="str">
        <v>30 - 39</v>
      </c>
      <c r="B1476" s="4">
        <v>2</v>
      </c>
      <c r="C1476" s="4" t="str">
        <v>3 - 6</v>
      </c>
      <c r="D1476" s="4">
        <v>16666.666666666668</v>
      </c>
    </row>
    <row r="1477" spans="1:4" x14ac:dyDescent="0.25">
      <c r="A1477" s="4" t="str">
        <v>20 - 29</v>
      </c>
      <c r="B1477" s="4">
        <v>1</v>
      </c>
      <c r="C1477" s="4" t="str">
        <v>3 - 6</v>
      </c>
      <c r="D1477" s="4">
        <v>18333.333333333332</v>
      </c>
    </row>
    <row r="1478" spans="1:4" x14ac:dyDescent="0.25">
      <c r="A1478" s="4" t="str">
        <v>30 - 39</v>
      </c>
      <c r="B1478" s="4">
        <v>3</v>
      </c>
      <c r="C1478" s="4" t="str">
        <v>7 - 12</v>
      </c>
      <c r="D1478" s="4">
        <v>15000</v>
      </c>
    </row>
    <row r="1479" spans="1:4" x14ac:dyDescent="0.25">
      <c r="A1479" s="4" t="str">
        <v>20 - 29</v>
      </c>
      <c r="B1479" s="4">
        <v>0</v>
      </c>
      <c r="C1479" s="4" t="str">
        <v>0 - 2</v>
      </c>
      <c r="D1479" s="4" t="str">
        <v>N/A</v>
      </c>
    </row>
    <row r="1480" spans="1:4" x14ac:dyDescent="0.25">
      <c r="A1480" s="4" t="str">
        <v>30 - 39</v>
      </c>
      <c r="B1480" s="4">
        <v>1</v>
      </c>
      <c r="C1480" s="4" t="str">
        <v>13+</v>
      </c>
      <c r="D1480" s="4">
        <v>12307.692307692309</v>
      </c>
    </row>
    <row r="1481" spans="1:4" x14ac:dyDescent="0.25">
      <c r="A1481" s="4" t="str">
        <v>30 - 39</v>
      </c>
      <c r="B1481" s="4">
        <v>2</v>
      </c>
      <c r="C1481" s="4" t="str">
        <v>13+</v>
      </c>
      <c r="D1481" s="4">
        <v>12142.857142857143</v>
      </c>
    </row>
    <row r="1482" spans="1:4" x14ac:dyDescent="0.25">
      <c r="A1482" s="4" t="str">
        <v>20 - 29</v>
      </c>
      <c r="B1482" s="4">
        <v>1</v>
      </c>
      <c r="C1482" s="4" t="str">
        <v>0 - 2</v>
      </c>
      <c r="D1482" s="4">
        <v>55000</v>
      </c>
    </row>
    <row r="1483" spans="1:4" x14ac:dyDescent="0.25">
      <c r="A1483" s="4" t="str">
        <v>30 - 39</v>
      </c>
      <c r="B1483" s="4">
        <v>1</v>
      </c>
      <c r="C1483" s="4" t="str">
        <v>3 - 6</v>
      </c>
      <c r="D1483" s="4">
        <v>16250</v>
      </c>
    </row>
    <row r="1484" spans="1:4" x14ac:dyDescent="0.25">
      <c r="A1484" s="4" t="str">
        <v>20 - 29</v>
      </c>
      <c r="B1484" s="4">
        <v>1</v>
      </c>
      <c r="C1484" s="4" t="str">
        <v>3 - 6</v>
      </c>
      <c r="D1484" s="4">
        <v>20000</v>
      </c>
    </row>
    <row r="1485" spans="1:4" x14ac:dyDescent="0.25">
      <c r="A1485" s="4" t="str">
        <v>30 - 39</v>
      </c>
      <c r="B1485" s="4">
        <v>3</v>
      </c>
      <c r="C1485" s="4" t="str">
        <v>7 - 12</v>
      </c>
      <c r="D1485" s="4">
        <v>14545.454545454546</v>
      </c>
    </row>
    <row r="1486" spans="1:4" x14ac:dyDescent="0.25">
      <c r="A1486" s="4" t="str">
        <v>20 - 29</v>
      </c>
      <c r="B1486" s="4">
        <v>1</v>
      </c>
      <c r="C1486" s="4" t="str">
        <v>0 - 2</v>
      </c>
      <c r="D1486" s="4">
        <v>25000</v>
      </c>
    </row>
    <row r="1487" spans="1:4" x14ac:dyDescent="0.25">
      <c r="A1487" s="4" t="str">
        <v>30 - 39</v>
      </c>
      <c r="B1487" s="4">
        <v>2</v>
      </c>
      <c r="C1487" s="4" t="str">
        <v>7 - 12</v>
      </c>
      <c r="D1487" s="4">
        <v>15000</v>
      </c>
    </row>
    <row r="1488" spans="1:4" x14ac:dyDescent="0.25">
      <c r="A1488" s="4" t="str">
        <v>20 - 29</v>
      </c>
      <c r="B1488" s="4">
        <v>1</v>
      </c>
      <c r="C1488" s="4" t="str">
        <v>3 - 6</v>
      </c>
      <c r="D1488" s="4">
        <v>28333.333333333332</v>
      </c>
    </row>
    <row r="1489" spans="1:4" x14ac:dyDescent="0.25">
      <c r="A1489" s="4" t="str">
        <v>30 - 39</v>
      </c>
      <c r="B1489" s="4">
        <v>2</v>
      </c>
      <c r="C1489" s="4" t="str">
        <v>7 - 12</v>
      </c>
      <c r="D1489" s="4">
        <v>14545.454545454546</v>
      </c>
    </row>
    <row r="1490" spans="1:4" x14ac:dyDescent="0.25">
      <c r="A1490" s="4" t="str">
        <v>20 - 29</v>
      </c>
      <c r="B1490" s="4">
        <v>1</v>
      </c>
      <c r="C1490" s="4" t="str">
        <v>0 - 2</v>
      </c>
      <c r="D1490" s="4">
        <v>55000</v>
      </c>
    </row>
    <row r="1491" spans="1:4" x14ac:dyDescent="0.25">
      <c r="A1491" s="4" t="str">
        <v>20 - 29</v>
      </c>
      <c r="B1491" s="4">
        <v>3</v>
      </c>
      <c r="C1491" s="4" t="str">
        <v>3 - 6</v>
      </c>
      <c r="D1491" s="4">
        <v>20000</v>
      </c>
    </row>
    <row r="1492" spans="1:4" x14ac:dyDescent="0.25">
      <c r="A1492" s="4" t="str">
        <v>30 - 39</v>
      </c>
      <c r="B1492" s="4">
        <v>1</v>
      </c>
      <c r="C1492" s="4" t="str">
        <v>7 - 12</v>
      </c>
      <c r="D1492" s="4">
        <v>15000</v>
      </c>
    </row>
    <row r="1493" spans="1:4" x14ac:dyDescent="0.25">
      <c r="A1493" s="4" t="str">
        <v>20 - 29</v>
      </c>
      <c r="B1493" s="4">
        <v>1</v>
      </c>
      <c r="C1493" s="4" t="str">
        <v>0 - 2</v>
      </c>
      <c r="D1493" s="4">
        <v>25000</v>
      </c>
    </row>
    <row r="1494" spans="1:4" x14ac:dyDescent="0.25">
      <c r="A1494" s="4" t="str">
        <v>40 - 49</v>
      </c>
      <c r="B1494" s="4">
        <v>2</v>
      </c>
      <c r="C1494" s="4" t="str">
        <v>13+</v>
      </c>
      <c r="D1494" s="4">
        <v>9736.8421052631584</v>
      </c>
    </row>
    <row r="1495" spans="1:4" x14ac:dyDescent="0.25">
      <c r="A1495" s="4" t="str">
        <v>20 - 29</v>
      </c>
      <c r="B1495" s="4">
        <v>1</v>
      </c>
      <c r="C1495" s="4" t="str">
        <v>3 - 6</v>
      </c>
      <c r="D1495" s="4">
        <v>16250</v>
      </c>
    </row>
    <row r="1496" spans="1:4" x14ac:dyDescent="0.25">
      <c r="A1496" s="4" t="str">
        <v>30 - 39</v>
      </c>
      <c r="B1496" s="4">
        <v>1</v>
      </c>
      <c r="C1496" s="4" t="str">
        <v>7 - 12</v>
      </c>
      <c r="D1496" s="4">
        <v>14444.444444444445</v>
      </c>
    </row>
    <row r="1497" spans="1:4" x14ac:dyDescent="0.25">
      <c r="A1497" s="4" t="str">
        <v>30 - 39</v>
      </c>
      <c r="B1497" s="4">
        <v>3</v>
      </c>
      <c r="C1497" s="4" t="str">
        <v>7 - 12</v>
      </c>
      <c r="D1497" s="4">
        <v>15000</v>
      </c>
    </row>
    <row r="1498" spans="1:4" x14ac:dyDescent="0.25">
      <c r="A1498" s="4" t="str">
        <v>30 - 39</v>
      </c>
      <c r="B1498" s="4">
        <v>1</v>
      </c>
      <c r="C1498" s="4" t="str">
        <v>13+</v>
      </c>
      <c r="D1498" s="4">
        <v>12307.692307692309</v>
      </c>
    </row>
    <row r="1499" spans="1:4" x14ac:dyDescent="0.25">
      <c r="A1499" s="4" t="str">
        <v>30 - 39</v>
      </c>
      <c r="B1499" s="4">
        <v>2</v>
      </c>
      <c r="C1499" s="4" t="str">
        <v>13+</v>
      </c>
      <c r="D1499" s="4">
        <v>12142.857142857143</v>
      </c>
    </row>
    <row r="1500" spans="1:4" x14ac:dyDescent="0.25">
      <c r="A1500" s="4" t="str">
        <v>20 - 29</v>
      </c>
      <c r="B1500" s="4">
        <v>1</v>
      </c>
      <c r="C1500" s="4" t="str">
        <v>0 - 2</v>
      </c>
      <c r="D1500" s="4">
        <v>55000</v>
      </c>
    </row>
    <row r="1501" spans="1:4" x14ac:dyDescent="0.25">
      <c r="A1501" s="4" t="str">
        <v>30 - 39</v>
      </c>
      <c r="B1501" s="4">
        <v>1</v>
      </c>
      <c r="C1501" s="4" t="str">
        <v>3 - 6</v>
      </c>
      <c r="D1501" s="4">
        <v>16250</v>
      </c>
    </row>
    <row r="1502" spans="1:4" x14ac:dyDescent="0.25">
      <c r="A1502" s="4" t="str">
        <v>20 - 29</v>
      </c>
      <c r="B1502" s="4">
        <v>1</v>
      </c>
      <c r="C1502" s="4" t="str">
        <v>3 - 6</v>
      </c>
      <c r="D1502" s="4">
        <v>20000</v>
      </c>
    </row>
    <row r="1503" spans="1:4" x14ac:dyDescent="0.25">
      <c r="A1503" s="4" t="str">
        <v>30 - 39</v>
      </c>
      <c r="B1503" s="4">
        <v>3</v>
      </c>
      <c r="C1503" s="4" t="str">
        <v>7 - 12</v>
      </c>
      <c r="D1503" s="4">
        <v>14545.454545454546</v>
      </c>
    </row>
    <row r="1504" spans="1:4" x14ac:dyDescent="0.25">
      <c r="A1504" s="4" t="str">
        <v>30 - 39</v>
      </c>
      <c r="B1504" s="4">
        <v>2</v>
      </c>
      <c r="C1504" s="4" t="str">
        <v>7 - 12</v>
      </c>
      <c r="D1504" s="4">
        <v>15000</v>
      </c>
    </row>
    <row r="1505" spans="1:4" x14ac:dyDescent="0.25">
      <c r="A1505" s="4" t="str">
        <v>20 - 29</v>
      </c>
      <c r="B1505" s="4">
        <v>1</v>
      </c>
      <c r="C1505" s="4" t="str">
        <v>7 - 12</v>
      </c>
      <c r="D1505" s="4">
        <v>14285.714285714286</v>
      </c>
    </row>
    <row r="1506" spans="1:4" x14ac:dyDescent="0.25">
      <c r="A1506" s="4" t="str">
        <v>30 - 39</v>
      </c>
      <c r="B1506" s="4">
        <v>1</v>
      </c>
      <c r="C1506" s="4" t="str">
        <v>7 - 12</v>
      </c>
      <c r="D1506" s="4">
        <v>17142.857142857141</v>
      </c>
    </row>
    <row r="1507" spans="1:4" x14ac:dyDescent="0.25">
      <c r="A1507" s="4" t="str">
        <v>30 - 39</v>
      </c>
      <c r="B1507" s="4">
        <v>2</v>
      </c>
      <c r="C1507" s="4" t="str">
        <v>7 - 12</v>
      </c>
      <c r="D1507" s="4">
        <v>14444.444444444445</v>
      </c>
    </row>
    <row r="1508" spans="1:4" x14ac:dyDescent="0.25">
      <c r="A1508" s="4" t="str">
        <v>20 - 29</v>
      </c>
      <c r="B1508" s="4">
        <v>0</v>
      </c>
      <c r="C1508" s="4" t="str">
        <v>3 - 6</v>
      </c>
      <c r="D1508" s="4">
        <v>11666.666666666666</v>
      </c>
    </row>
    <row r="1509" spans="1:4" x14ac:dyDescent="0.25">
      <c r="A1509" s="4" t="str">
        <v>30 - 39</v>
      </c>
      <c r="B1509" s="4">
        <v>3</v>
      </c>
      <c r="C1509" s="4" t="str">
        <v>13+</v>
      </c>
      <c r="D1509" s="4">
        <v>12307.692307692309</v>
      </c>
    </row>
    <row r="1510" spans="1:4" x14ac:dyDescent="0.25">
      <c r="A1510" s="4" t="str">
        <v>20 - 29</v>
      </c>
      <c r="B1510" s="4">
        <v>1</v>
      </c>
      <c r="C1510" s="4" t="str">
        <v>0 - 2</v>
      </c>
      <c r="D1510" s="4">
        <v>25000</v>
      </c>
    </row>
    <row r="1511" spans="1:4" x14ac:dyDescent="0.25">
      <c r="A1511" s="4" t="str">
        <v>30 - 39</v>
      </c>
      <c r="B1511" s="4">
        <v>1</v>
      </c>
      <c r="C1511" s="4" t="str">
        <v>3 - 6</v>
      </c>
      <c r="D1511" s="4">
        <v>16666.666666666668</v>
      </c>
    </row>
    <row r="1512" spans="1:4" x14ac:dyDescent="0.25">
      <c r="A1512" s="4" t="str">
        <v>20 - 29</v>
      </c>
      <c r="B1512" s="4">
        <v>2</v>
      </c>
      <c r="C1512" s="4" t="str">
        <v>3 - 6</v>
      </c>
      <c r="D1512" s="4">
        <v>20000</v>
      </c>
    </row>
    <row r="1513" spans="1:4" x14ac:dyDescent="0.25">
      <c r="A1513" s="4" t="str">
        <v>20 - 29</v>
      </c>
      <c r="B1513" s="4">
        <v>1</v>
      </c>
      <c r="C1513" s="4" t="str">
        <v>0 - 2</v>
      </c>
      <c r="D1513" s="4">
        <v>60000</v>
      </c>
    </row>
    <row r="1514" spans="1:4" x14ac:dyDescent="0.25">
      <c r="A1514" s="4" t="str">
        <v>30 - 39</v>
      </c>
      <c r="B1514" s="4">
        <v>1</v>
      </c>
      <c r="C1514" s="4" t="str">
        <v>3 - 6</v>
      </c>
      <c r="D1514" s="4">
        <v>18000</v>
      </c>
    </row>
    <row r="1515" spans="1:4" x14ac:dyDescent="0.25">
      <c r="A1515" s="4" t="str">
        <v>30 - 39</v>
      </c>
      <c r="B1515" s="4">
        <v>3</v>
      </c>
      <c r="C1515" s="4" t="str">
        <v>7 - 12</v>
      </c>
      <c r="D1515" s="4">
        <v>15454.545454545454</v>
      </c>
    </row>
    <row r="1516" spans="1:4" x14ac:dyDescent="0.25">
      <c r="A1516" s="4" t="str">
        <v>20 - 29</v>
      </c>
      <c r="B1516" s="4">
        <v>1</v>
      </c>
      <c r="C1516" s="4" t="str">
        <v>3 - 6</v>
      </c>
      <c r="D1516" s="4">
        <v>20000</v>
      </c>
    </row>
    <row r="1517" spans="1:4" x14ac:dyDescent="0.25">
      <c r="A1517" s="4" t="str">
        <v>30 - 39</v>
      </c>
      <c r="B1517" s="4">
        <v>1</v>
      </c>
      <c r="C1517" s="4" t="str">
        <v>7 - 12</v>
      </c>
      <c r="D1517" s="4">
        <v>17142.857142857141</v>
      </c>
    </row>
    <row r="1518" spans="1:4" x14ac:dyDescent="0.25">
      <c r="A1518" s="4" t="str">
        <v>20 - 29</v>
      </c>
      <c r="B1518" s="4">
        <v>0</v>
      </c>
      <c r="C1518" s="4" t="str">
        <v>0 - 2</v>
      </c>
      <c r="D1518" s="4" t="str">
        <v>N/A</v>
      </c>
    </row>
    <row r="1519" spans="1:4" x14ac:dyDescent="0.25">
      <c r="A1519" s="4" t="str">
        <v>30 - 39</v>
      </c>
      <c r="B1519" s="4">
        <v>2</v>
      </c>
      <c r="C1519" s="4" t="str">
        <v>13+</v>
      </c>
      <c r="D1519" s="4">
        <v>12857.142857142857</v>
      </c>
    </row>
    <row r="1520" spans="1:4" x14ac:dyDescent="0.25">
      <c r="A1520" s="4" t="str">
        <v>30 - 39</v>
      </c>
      <c r="B1520" s="4">
        <v>1</v>
      </c>
      <c r="C1520" s="4" t="str">
        <v>13+</v>
      </c>
      <c r="D1520" s="4">
        <v>12500</v>
      </c>
    </row>
    <row r="1521" spans="1:4" x14ac:dyDescent="0.25">
      <c r="A1521" s="4" t="str">
        <v>20 - 29</v>
      </c>
      <c r="B1521" s="4">
        <v>1</v>
      </c>
      <c r="C1521" s="4" t="str">
        <v>0 - 2</v>
      </c>
      <c r="D1521" s="4">
        <v>25000</v>
      </c>
    </row>
    <row r="1522" spans="1:4" x14ac:dyDescent="0.25">
      <c r="A1522" s="4" t="str">
        <v>30 - 39</v>
      </c>
      <c r="B1522" s="4">
        <v>3</v>
      </c>
      <c r="C1522" s="4" t="str">
        <v>7 - 12</v>
      </c>
      <c r="D1522" s="4">
        <v>17500</v>
      </c>
    </row>
    <row r="1523" spans="1:4" x14ac:dyDescent="0.25">
      <c r="A1523" s="4" t="str">
        <v>20 - 29</v>
      </c>
      <c r="B1523" s="4">
        <v>1</v>
      </c>
      <c r="C1523" s="4" t="str">
        <v>3 - 6</v>
      </c>
      <c r="D1523" s="4">
        <v>17500</v>
      </c>
    </row>
    <row r="1524" spans="1:4" x14ac:dyDescent="0.25">
      <c r="A1524" s="4" t="str">
        <v>30 - 39</v>
      </c>
      <c r="B1524" s="4">
        <v>2</v>
      </c>
      <c r="C1524" s="4" t="str">
        <v>7 - 12</v>
      </c>
      <c r="D1524" s="4">
        <v>14444.444444444445</v>
      </c>
    </row>
    <row r="1525" spans="1:4" x14ac:dyDescent="0.25">
      <c r="A1525" s="4" t="str">
        <v>20 - 29</v>
      </c>
      <c r="B1525" s="4">
        <v>1</v>
      </c>
      <c r="C1525" s="4" t="str">
        <v>3 - 6</v>
      </c>
      <c r="D1525" s="4">
        <v>26666.666666666668</v>
      </c>
    </row>
    <row r="1526" spans="1:4" x14ac:dyDescent="0.25">
      <c r="A1526" s="4" t="str">
        <v>30 - 39</v>
      </c>
      <c r="B1526" s="4">
        <v>3</v>
      </c>
      <c r="C1526" s="4" t="str">
        <v>7 - 12</v>
      </c>
      <c r="D1526" s="4">
        <v>13333.333333333334</v>
      </c>
    </row>
    <row r="1527" spans="1:4" x14ac:dyDescent="0.25">
      <c r="A1527" s="4" t="str">
        <v>20 - 29</v>
      </c>
      <c r="B1527" s="4">
        <v>1</v>
      </c>
      <c r="C1527" s="4" t="str">
        <v>0 - 2</v>
      </c>
      <c r="D1527" s="4">
        <v>55000</v>
      </c>
    </row>
    <row r="1528" spans="1:4" x14ac:dyDescent="0.25">
      <c r="A1528" s="4" t="str">
        <v>30 - 39</v>
      </c>
      <c r="B1528" s="4">
        <v>1</v>
      </c>
      <c r="C1528" s="4" t="str">
        <v>3 - 6</v>
      </c>
      <c r="D1528" s="4">
        <v>17000</v>
      </c>
    </row>
    <row r="1529" spans="1:4" x14ac:dyDescent="0.25">
      <c r="A1529" s="4" t="str">
        <v>20 - 29</v>
      </c>
      <c r="B1529" s="4">
        <v>1</v>
      </c>
      <c r="C1529" s="4" t="str">
        <v>3 - 6</v>
      </c>
      <c r="D1529" s="4">
        <v>20000</v>
      </c>
    </row>
    <row r="1530" spans="1:4" x14ac:dyDescent="0.25">
      <c r="A1530" s="4" t="str">
        <v>30 - 39</v>
      </c>
      <c r="B1530" s="4">
        <v>2</v>
      </c>
      <c r="C1530" s="4" t="str">
        <v>7 - 12</v>
      </c>
      <c r="D1530" s="4">
        <v>13333.333333333334</v>
      </c>
    </row>
    <row r="1531" spans="1:4" x14ac:dyDescent="0.25">
      <c r="A1531" s="4" t="str">
        <v>20 - 29</v>
      </c>
      <c r="B1531" s="4">
        <v>1</v>
      </c>
      <c r="C1531" s="4" t="str">
        <v>0 - 2</v>
      </c>
      <c r="D1531" s="4">
        <v>45000</v>
      </c>
    </row>
    <row r="1532" spans="1:4" x14ac:dyDescent="0.25">
      <c r="A1532" s="4" t="str">
        <v>20 - 29</v>
      </c>
      <c r="B1532" s="4">
        <v>1</v>
      </c>
      <c r="C1532" s="4" t="str">
        <v>3 - 6</v>
      </c>
      <c r="D1532" s="4">
        <v>16000</v>
      </c>
    </row>
    <row r="1533" spans="1:4" x14ac:dyDescent="0.25">
      <c r="A1533" s="4" t="str">
        <v>30 - 39</v>
      </c>
      <c r="B1533" s="4">
        <v>3</v>
      </c>
      <c r="C1533" s="4" t="str">
        <v>7 - 12</v>
      </c>
      <c r="D1533" s="4">
        <v>13636.363636363636</v>
      </c>
    </row>
    <row r="1534" spans="1:4" x14ac:dyDescent="0.25">
      <c r="A1534" s="4" t="str">
        <v>20 - 29</v>
      </c>
      <c r="B1534" s="4">
        <v>1</v>
      </c>
      <c r="C1534" s="4" t="str">
        <v>0 - 2</v>
      </c>
      <c r="D1534" s="4">
        <v>32500</v>
      </c>
    </row>
    <row r="1535" spans="1:4" x14ac:dyDescent="0.25">
      <c r="A1535" s="4" t="str">
        <v>30 - 39</v>
      </c>
      <c r="B1535" s="4">
        <v>1</v>
      </c>
      <c r="C1535" s="4" t="str">
        <v>7 - 12</v>
      </c>
      <c r="D1535" s="4">
        <v>14285.714285714286</v>
      </c>
    </row>
    <row r="1536" spans="1:4" x14ac:dyDescent="0.25">
      <c r="A1536" s="4" t="str">
        <v>20 - 29</v>
      </c>
      <c r="B1536" s="4">
        <v>2</v>
      </c>
      <c r="C1536" s="4" t="str">
        <v>3 - 6</v>
      </c>
      <c r="D1536" s="4">
        <v>22500</v>
      </c>
    </row>
    <row r="1537" spans="1:4" x14ac:dyDescent="0.25">
      <c r="A1537" s="4" t="str">
        <v>20 - 29</v>
      </c>
      <c r="B1537" s="4">
        <v>1</v>
      </c>
      <c r="C1537" s="4" t="str">
        <v>0 - 2</v>
      </c>
      <c r="D1537" s="4" t="str">
        <v>N/A</v>
      </c>
    </row>
    <row r="1538" spans="1:4" x14ac:dyDescent="0.25">
      <c r="A1538" s="4" t="str">
        <v>30 - 39</v>
      </c>
      <c r="B1538" s="4">
        <v>1</v>
      </c>
      <c r="C1538" s="4" t="str">
        <v>3 - 6</v>
      </c>
      <c r="D1538" s="4">
        <v>18333.333333333332</v>
      </c>
    </row>
    <row r="1539" spans="1:4" x14ac:dyDescent="0.25">
      <c r="A1539" s="4" t="str">
        <v>30 - 39</v>
      </c>
      <c r="B1539" s="4">
        <v>3</v>
      </c>
      <c r="C1539" s="4" t="str">
        <v>7 - 12</v>
      </c>
      <c r="D1539" s="4">
        <v>14166.666666666666</v>
      </c>
    </row>
    <row r="1540" spans="1:4" x14ac:dyDescent="0.25">
      <c r="A1540" s="4" t="str">
        <v>20 - 29</v>
      </c>
      <c r="B1540" s="4">
        <v>1</v>
      </c>
      <c r="C1540" s="4" t="str">
        <v>3 - 6</v>
      </c>
      <c r="D1540" s="4">
        <v>25000</v>
      </c>
    </row>
    <row r="1541" spans="1:4" x14ac:dyDescent="0.25">
      <c r="A1541" s="4" t="str">
        <v>30 - 39</v>
      </c>
      <c r="B1541" s="4">
        <v>2</v>
      </c>
      <c r="C1541" s="4" t="str">
        <v>7 - 12</v>
      </c>
      <c r="D1541" s="4">
        <v>15000</v>
      </c>
    </row>
    <row r="1542" spans="1:4" x14ac:dyDescent="0.25">
      <c r="A1542" s="4" t="str">
        <v>20 - 29</v>
      </c>
      <c r="B1542" s="4">
        <v>0</v>
      </c>
      <c r="C1542" s="4" t="str">
        <v>0 - 2</v>
      </c>
      <c r="D1542" s="4">
        <v>30000</v>
      </c>
    </row>
    <row r="1543" spans="1:4" x14ac:dyDescent="0.25">
      <c r="A1543" s="4" t="str">
        <v>30 - 39</v>
      </c>
      <c r="B1543" s="4">
        <v>3</v>
      </c>
      <c r="C1543" s="4" t="str">
        <v>13+</v>
      </c>
      <c r="D1543" s="4">
        <v>13846.153846153846</v>
      </c>
    </row>
    <row r="1544" spans="1:4" x14ac:dyDescent="0.25">
      <c r="A1544" s="4" t="str">
        <v>30 - 39</v>
      </c>
      <c r="B1544" s="4">
        <v>1</v>
      </c>
      <c r="C1544" s="4" t="str">
        <v>13+</v>
      </c>
      <c r="D1544" s="4">
        <v>13333.333333333334</v>
      </c>
    </row>
    <row r="1545" spans="1:4" x14ac:dyDescent="0.25">
      <c r="A1545" s="4" t="str">
        <v>20 - 29</v>
      </c>
      <c r="B1545" s="4">
        <v>1</v>
      </c>
      <c r="C1545" s="4" t="str">
        <v>0 - 2</v>
      </c>
      <c r="D1545" s="4">
        <v>50000</v>
      </c>
    </row>
    <row r="1546" spans="1:4" x14ac:dyDescent="0.25">
      <c r="A1546" s="4" t="str">
        <v>20 - 29</v>
      </c>
      <c r="B1546" s="4">
        <v>1</v>
      </c>
      <c r="C1546" s="4" t="str">
        <v>3 - 6</v>
      </c>
      <c r="D1546" s="4">
        <v>21666.666666666668</v>
      </c>
    </row>
    <row r="1547" spans="1:4" x14ac:dyDescent="0.25">
      <c r="A1547" s="4" t="str">
        <v>30 - 39</v>
      </c>
      <c r="B1547" s="4">
        <v>1</v>
      </c>
      <c r="C1547" s="4" t="str">
        <v>7 - 12</v>
      </c>
      <c r="D1547" s="4">
        <v>15714.285714285714</v>
      </c>
    </row>
    <row r="1548" spans="1:4" x14ac:dyDescent="0.25">
      <c r="A1548" s="4" t="str">
        <v>20 - 29</v>
      </c>
      <c r="B1548" s="4">
        <v>0</v>
      </c>
      <c r="C1548" s="4" t="str">
        <v>0 - 2</v>
      </c>
      <c r="D1548" s="4" t="str">
        <v>N/A</v>
      </c>
    </row>
    <row r="1549" spans="1:4" x14ac:dyDescent="0.25">
      <c r="A1549" s="4" t="str">
        <v>30 - 39</v>
      </c>
      <c r="B1549" s="4">
        <v>2</v>
      </c>
      <c r="C1549" s="4" t="str">
        <v>13+</v>
      </c>
      <c r="D1549" s="4">
        <v>13571.428571428571</v>
      </c>
    </row>
    <row r="1550" spans="1:4" x14ac:dyDescent="0.25">
      <c r="A1550" s="4" t="str">
        <v>30 - 39</v>
      </c>
      <c r="B1550" s="4">
        <v>1</v>
      </c>
      <c r="C1550" s="4" t="str">
        <v>13+</v>
      </c>
      <c r="D1550" s="4">
        <v>13125</v>
      </c>
    </row>
    <row r="1551" spans="1:4" x14ac:dyDescent="0.25">
      <c r="A1551" s="4" t="str">
        <v>20 - 29</v>
      </c>
      <c r="B1551" s="4">
        <v>1</v>
      </c>
      <c r="C1551" s="4" t="str">
        <v>0 - 2</v>
      </c>
      <c r="D1551" s="4">
        <v>27500</v>
      </c>
    </row>
    <row r="1552" spans="1:4" x14ac:dyDescent="0.25">
      <c r="A1552" s="4" t="str">
        <v>30 - 39</v>
      </c>
      <c r="B1552" s="4">
        <v>3</v>
      </c>
      <c r="C1552" s="4" t="str">
        <v>7 - 12</v>
      </c>
      <c r="D1552" s="4">
        <v>14166.666666666666</v>
      </c>
    </row>
    <row r="1553" spans="1:4" x14ac:dyDescent="0.25">
      <c r="A1553" s="4" t="str">
        <v>20 - 29</v>
      </c>
      <c r="B1553" s="4">
        <v>1</v>
      </c>
      <c r="C1553" s="4" t="str">
        <v>0 - 2</v>
      </c>
      <c r="D1553" s="4">
        <v>60000</v>
      </c>
    </row>
    <row r="1554" spans="1:4" x14ac:dyDescent="0.25">
      <c r="A1554" s="4" t="str">
        <v>30 - 39</v>
      </c>
      <c r="B1554" s="4">
        <v>1</v>
      </c>
      <c r="C1554" s="4" t="str">
        <v>3 - 6</v>
      </c>
      <c r="D1554" s="4">
        <v>18000</v>
      </c>
    </row>
    <row r="1555" spans="1:4" x14ac:dyDescent="0.25">
      <c r="A1555" s="4" t="str">
        <v>30 - 39</v>
      </c>
      <c r="B1555" s="4">
        <v>3</v>
      </c>
      <c r="C1555" s="4" t="str">
        <v>7 - 12</v>
      </c>
      <c r="D1555" s="4">
        <v>14545.454545454546</v>
      </c>
    </row>
    <row r="1556" spans="1:4" x14ac:dyDescent="0.25">
      <c r="A1556" s="4" t="str">
        <v>20 - 29</v>
      </c>
      <c r="B1556" s="4">
        <v>1</v>
      </c>
      <c r="C1556" s="4" t="str">
        <v>3 - 6</v>
      </c>
      <c r="D1556" s="4">
        <v>25000</v>
      </c>
    </row>
    <row r="1557" spans="1:4" x14ac:dyDescent="0.25">
      <c r="A1557" s="4" t="str">
        <v>30 - 39</v>
      </c>
      <c r="B1557" s="4">
        <v>2</v>
      </c>
      <c r="C1557" s="4" t="str">
        <v>7 - 12</v>
      </c>
      <c r="D1557" s="4">
        <v>15000</v>
      </c>
    </row>
    <row r="1558" spans="1:4" x14ac:dyDescent="0.25">
      <c r="A1558" s="4" t="str">
        <v>20 - 29</v>
      </c>
      <c r="B1558" s="4">
        <v>1</v>
      </c>
      <c r="C1558" s="4" t="str">
        <v>0 - 2</v>
      </c>
      <c r="D1558" s="4">
        <v>32500</v>
      </c>
    </row>
    <row r="1559" spans="1:4" x14ac:dyDescent="0.25">
      <c r="A1559" s="4" t="str">
        <v>30 - 39</v>
      </c>
      <c r="B1559" s="4">
        <v>3</v>
      </c>
      <c r="C1559" s="4" t="str">
        <v>3 - 6</v>
      </c>
      <c r="D1559" s="4">
        <v>16666.666666666668</v>
      </c>
    </row>
    <row r="1560" spans="1:4" x14ac:dyDescent="0.25">
      <c r="A1560" s="4" t="str">
        <v>30 - 39</v>
      </c>
      <c r="B1560" s="4">
        <v>1</v>
      </c>
      <c r="C1560" s="4" t="str">
        <v>7 - 12</v>
      </c>
      <c r="D1560" s="4">
        <v>13636.363636363636</v>
      </c>
    </row>
    <row r="1561" spans="1:4" x14ac:dyDescent="0.25">
      <c r="A1561" s="4" t="str">
        <v>20 - 29</v>
      </c>
      <c r="B1561" s="4">
        <v>3</v>
      </c>
      <c r="C1561" s="4" t="str">
        <v>7 - 12</v>
      </c>
      <c r="D1561" s="4">
        <v>17142.857142857141</v>
      </c>
    </row>
    <row r="1562" spans="1:4" x14ac:dyDescent="0.25">
      <c r="A1562" s="4" t="str">
        <v>30 - 39</v>
      </c>
      <c r="B1562" s="4">
        <v>2</v>
      </c>
      <c r="C1562" s="4" t="str">
        <v>7 - 12</v>
      </c>
      <c r="D1562" s="4">
        <v>15000</v>
      </c>
    </row>
    <row r="1563" spans="1:4" x14ac:dyDescent="0.25">
      <c r="A1563" s="4" t="str">
        <v>20 - 29</v>
      </c>
      <c r="B1563" s="4">
        <v>1</v>
      </c>
      <c r="C1563" s="4" t="str">
        <v>0 - 2</v>
      </c>
      <c r="D1563" s="4">
        <v>32500</v>
      </c>
    </row>
    <row r="1564" spans="1:4" x14ac:dyDescent="0.25">
      <c r="A1564" s="4" t="str">
        <v>30 - 39</v>
      </c>
      <c r="B1564" s="4">
        <v>3</v>
      </c>
      <c r="C1564" s="4" t="str">
        <v>3 - 6</v>
      </c>
      <c r="D1564" s="4">
        <v>16666.666666666668</v>
      </c>
    </row>
    <row r="1565" spans="1:4" x14ac:dyDescent="0.25">
      <c r="A1565" s="4" t="str">
        <v>30 - 39</v>
      </c>
      <c r="B1565" s="4">
        <v>1</v>
      </c>
      <c r="C1565" s="4" t="str">
        <v>7 - 12</v>
      </c>
      <c r="D1565" s="4">
        <v>13636.363636363636</v>
      </c>
    </row>
    <row r="1566" spans="1:4" x14ac:dyDescent="0.25">
      <c r="A1566" s="4" t="str">
        <v>20 - 29</v>
      </c>
      <c r="B1566" s="4">
        <v>1</v>
      </c>
      <c r="C1566" s="4" t="str">
        <v>3 - 6</v>
      </c>
      <c r="D1566" s="4">
        <v>21666.666666666668</v>
      </c>
    </row>
    <row r="1567" spans="1:4" x14ac:dyDescent="0.25">
      <c r="A1567" s="4" t="str">
        <v>30 - 39</v>
      </c>
      <c r="B1567" s="4">
        <v>2</v>
      </c>
      <c r="C1567" s="4" t="str">
        <v>7 - 12</v>
      </c>
      <c r="D1567" s="4">
        <v>13333.333333333334</v>
      </c>
    </row>
    <row r="1568" spans="1:4" x14ac:dyDescent="0.25">
      <c r="A1568" s="4" t="str">
        <v>20 - 29</v>
      </c>
      <c r="B1568" s="4">
        <v>1</v>
      </c>
      <c r="C1568" s="4" t="str">
        <v>0 - 2</v>
      </c>
      <c r="D1568" s="4">
        <v>45000</v>
      </c>
    </row>
    <row r="1569" spans="1:4" x14ac:dyDescent="0.25">
      <c r="A1569" s="4" t="str">
        <v>20 - 29</v>
      </c>
      <c r="B1569" s="4">
        <v>1</v>
      </c>
      <c r="C1569" s="4" t="str">
        <v>3 - 6</v>
      </c>
      <c r="D1569" s="4">
        <v>16000</v>
      </c>
    </row>
    <row r="1570" spans="1:4" x14ac:dyDescent="0.25">
      <c r="A1570" s="4" t="str">
        <v>30 - 39</v>
      </c>
      <c r="B1570" s="4">
        <v>3</v>
      </c>
      <c r="C1570" s="4" t="str">
        <v>7 - 12</v>
      </c>
      <c r="D1570" s="4">
        <v>13636.363636363636</v>
      </c>
    </row>
    <row r="1571" spans="1:4" x14ac:dyDescent="0.25">
      <c r="A1571" s="4" t="str">
        <v>30 - 39</v>
      </c>
      <c r="B1571" s="4">
        <v>2</v>
      </c>
      <c r="C1571" s="4" t="str">
        <v>7 - 12</v>
      </c>
      <c r="D1571" s="4">
        <v>13888.888888888889</v>
      </c>
    </row>
    <row r="1572" spans="1:4" x14ac:dyDescent="0.25">
      <c r="A1572" s="4" t="str">
        <v>20 - 29</v>
      </c>
      <c r="B1572" s="4">
        <v>1</v>
      </c>
      <c r="C1572" s="4" t="str">
        <v>3 - 6</v>
      </c>
      <c r="D1572" s="4">
        <v>23333.333333333332</v>
      </c>
    </row>
    <row r="1573" spans="1:4" x14ac:dyDescent="0.25">
      <c r="A1573" s="4" t="str">
        <v>30 - 39</v>
      </c>
      <c r="B1573" s="4">
        <v>3</v>
      </c>
      <c r="C1573" s="4" t="str">
        <v>7 - 12</v>
      </c>
      <c r="D1573" s="4">
        <v>15714.285714285714</v>
      </c>
    </row>
    <row r="1574" spans="1:4" x14ac:dyDescent="0.25">
      <c r="A1574" s="4" t="str">
        <v>30 - 39</v>
      </c>
      <c r="B1574" s="4">
        <v>1</v>
      </c>
      <c r="C1574" s="4" t="str">
        <v>7 - 12</v>
      </c>
      <c r="D1574" s="4">
        <v>13333.333333333334</v>
      </c>
    </row>
    <row r="1575" spans="1:4" x14ac:dyDescent="0.25">
      <c r="A1575" s="4" t="str">
        <v>30 - 39</v>
      </c>
      <c r="B1575" s="4">
        <v>1</v>
      </c>
      <c r="C1575" s="4" t="str">
        <v>3 - 6</v>
      </c>
      <c r="D1575" s="4">
        <v>18750</v>
      </c>
    </row>
    <row r="1576" spans="1:4" x14ac:dyDescent="0.25">
      <c r="A1576" s="4" t="str">
        <v>30 - 39</v>
      </c>
      <c r="B1576" s="4">
        <v>2</v>
      </c>
      <c r="C1576" s="4" t="str">
        <v>7 - 12</v>
      </c>
      <c r="D1576" s="4">
        <v>15000</v>
      </c>
    </row>
    <row r="1577" spans="1:4" x14ac:dyDescent="0.25">
      <c r="A1577" s="4" t="str">
        <v>20 - 29</v>
      </c>
      <c r="B1577" s="4">
        <v>1</v>
      </c>
      <c r="C1577" s="4" t="str">
        <v>0 - 2</v>
      </c>
      <c r="D1577" s="4">
        <v>25000</v>
      </c>
    </row>
    <row r="1578" spans="1:4" x14ac:dyDescent="0.25">
      <c r="A1578" s="4" t="str">
        <v>30 - 39</v>
      </c>
      <c r="B1578" s="4">
        <v>1</v>
      </c>
      <c r="C1578" s="4" t="str">
        <v>3 - 6</v>
      </c>
      <c r="D1578" s="4">
        <v>17000</v>
      </c>
    </row>
    <row r="1579" spans="1:4" x14ac:dyDescent="0.25">
      <c r="A1579" s="4" t="str">
        <v>30 - 39</v>
      </c>
      <c r="B1579" s="4">
        <v>3</v>
      </c>
      <c r="C1579" s="4" t="str">
        <v>7 - 12</v>
      </c>
      <c r="D1579" s="4">
        <v>14090.90909090909</v>
      </c>
    </row>
    <row r="1580" spans="1:4" x14ac:dyDescent="0.25">
      <c r="A1580" s="4" t="str">
        <v>20 - 29</v>
      </c>
      <c r="B1580" s="4">
        <v>1</v>
      </c>
      <c r="C1580" s="4" t="str">
        <v>3 - 6</v>
      </c>
      <c r="D1580" s="4">
        <v>23333.333333333332</v>
      </c>
    </row>
    <row r="1581" spans="1:4" x14ac:dyDescent="0.25">
      <c r="A1581" s="4" t="str">
        <v>30 - 39</v>
      </c>
      <c r="B1581" s="4">
        <v>1</v>
      </c>
      <c r="C1581" s="4" t="str">
        <v>7 - 12</v>
      </c>
      <c r="D1581" s="4">
        <v>14375</v>
      </c>
    </row>
    <row r="1582" spans="1:4" x14ac:dyDescent="0.25">
      <c r="A1582" s="4" t="str">
        <v>20 - 29</v>
      </c>
      <c r="B1582" s="4">
        <v>2</v>
      </c>
      <c r="C1582" s="4" t="str">
        <v>3 - 6</v>
      </c>
      <c r="D1582" s="4">
        <v>19000</v>
      </c>
    </row>
    <row r="1583" spans="1:4" x14ac:dyDescent="0.25">
      <c r="A1583" s="4" t="str">
        <v>20 - 29</v>
      </c>
      <c r="B1583" s="4">
        <v>1</v>
      </c>
      <c r="C1583" s="4" t="str">
        <v>0 - 2</v>
      </c>
      <c r="D1583" s="4" t="str">
        <v>N/A</v>
      </c>
    </row>
    <row r="1584" spans="1:4" x14ac:dyDescent="0.25">
      <c r="A1584" s="4" t="str">
        <v>30 - 39</v>
      </c>
      <c r="B1584" s="4">
        <v>1</v>
      </c>
      <c r="C1584" s="4" t="str">
        <v>3 - 6</v>
      </c>
      <c r="D1584" s="4">
        <v>19166.666666666668</v>
      </c>
    </row>
    <row r="1585" spans="1:4" x14ac:dyDescent="0.25">
      <c r="A1585" s="4" t="str">
        <v>30 - 39</v>
      </c>
      <c r="B1585" s="4">
        <v>3</v>
      </c>
      <c r="C1585" s="4" t="str">
        <v>7 - 12</v>
      </c>
      <c r="D1585" s="4">
        <v>14583.333333333334</v>
      </c>
    </row>
    <row r="1586" spans="1:4" x14ac:dyDescent="0.25">
      <c r="A1586" s="4" t="str">
        <v>30 - 39</v>
      </c>
      <c r="B1586" s="4">
        <v>2</v>
      </c>
      <c r="C1586" s="4" t="str">
        <v>7 - 12</v>
      </c>
      <c r="D1586" s="4">
        <v>15000</v>
      </c>
    </row>
    <row r="1587" spans="1:4" x14ac:dyDescent="0.25">
      <c r="A1587" s="4" t="str">
        <v>20 - 29</v>
      </c>
      <c r="B1587" s="4">
        <v>1</v>
      </c>
      <c r="C1587" s="4" t="str">
        <v>3 - 6</v>
      </c>
      <c r="D1587" s="4">
        <v>18750</v>
      </c>
    </row>
    <row r="1588" spans="1:4" x14ac:dyDescent="0.25">
      <c r="A1588" s="4" t="str">
        <v>30 - 39</v>
      </c>
      <c r="B1588" s="4">
        <v>3</v>
      </c>
      <c r="C1588" s="4" t="str">
        <v>13+</v>
      </c>
      <c r="D1588" s="4">
        <v>14230.76923076923</v>
      </c>
    </row>
    <row r="1589" spans="1:4" x14ac:dyDescent="0.25">
      <c r="A1589" s="4" t="str">
        <v>40 - 49</v>
      </c>
      <c r="B1589" s="4">
        <v>1</v>
      </c>
      <c r="C1589" s="4" t="str">
        <v>13+</v>
      </c>
      <c r="D1589" s="4">
        <v>14000</v>
      </c>
    </row>
    <row r="1590" spans="1:4" x14ac:dyDescent="0.25">
      <c r="A1590" s="4" t="str">
        <v>20 - 29</v>
      </c>
      <c r="B1590" s="4">
        <v>1</v>
      </c>
      <c r="C1590" s="4" t="str">
        <v>0 - 2</v>
      </c>
      <c r="D1590" s="4">
        <v>45000</v>
      </c>
    </row>
    <row r="1591" spans="1:4" x14ac:dyDescent="0.25">
      <c r="A1591" s="4" t="str">
        <v>30 - 39</v>
      </c>
      <c r="B1591" s="4">
        <v>3</v>
      </c>
      <c r="C1591" s="4" t="str">
        <v>7 - 12</v>
      </c>
      <c r="D1591" s="4">
        <v>16111.111111111111</v>
      </c>
    </row>
    <row r="1592" spans="1:4" x14ac:dyDescent="0.25">
      <c r="A1592" s="4" t="str">
        <v>20 - 29</v>
      </c>
      <c r="B1592" s="4">
        <v>1</v>
      </c>
      <c r="C1592" s="4" t="str">
        <v>3 - 6</v>
      </c>
      <c r="D1592" s="4">
        <v>23333.333333333332</v>
      </c>
    </row>
    <row r="1593" spans="1:4" x14ac:dyDescent="0.25">
      <c r="A1593" s="4" t="str">
        <v>30 - 39</v>
      </c>
      <c r="B1593" s="4">
        <v>1</v>
      </c>
      <c r="C1593" s="4" t="str">
        <v>7 - 12</v>
      </c>
      <c r="D1593" s="4">
        <v>17142.857142857141</v>
      </c>
    </row>
    <row r="1594" spans="1:4" x14ac:dyDescent="0.25">
      <c r="A1594" s="4" t="str">
        <v>30 - 39</v>
      </c>
      <c r="B1594" s="4">
        <v>2</v>
      </c>
      <c r="C1594" s="4" t="str">
        <v>13+</v>
      </c>
      <c r="D1594" s="4">
        <v>13928.571428571429</v>
      </c>
    </row>
    <row r="1595" spans="1:4" x14ac:dyDescent="0.25">
      <c r="A1595" s="4" t="str">
        <v>40 - 49</v>
      </c>
      <c r="B1595" s="4">
        <v>1</v>
      </c>
      <c r="C1595" s="4" t="str">
        <v>13+</v>
      </c>
      <c r="D1595" s="4">
        <v>13437.5</v>
      </c>
    </row>
    <row r="1596" spans="1:4" x14ac:dyDescent="0.25">
      <c r="A1596" s="4" t="str">
        <v>20 - 29</v>
      </c>
      <c r="B1596" s="4">
        <v>1</v>
      </c>
      <c r="C1596" s="4" t="str">
        <v>0 - 2</v>
      </c>
      <c r="D1596" s="4">
        <v>27500</v>
      </c>
    </row>
    <row r="1597" spans="1:4" x14ac:dyDescent="0.25">
      <c r="A1597" s="4" t="str">
        <v>30 - 39</v>
      </c>
      <c r="B1597" s="4">
        <v>3</v>
      </c>
      <c r="C1597" s="4" t="str">
        <v>13+</v>
      </c>
      <c r="D1597" s="4">
        <v>14230.76923076923</v>
      </c>
    </row>
    <row r="1598" spans="1:4" x14ac:dyDescent="0.25">
      <c r="A1598" s="4" t="str">
        <v>30 - 39</v>
      </c>
      <c r="B1598" s="4">
        <v>1</v>
      </c>
      <c r="C1598" s="4" t="str">
        <v>3 - 6</v>
      </c>
      <c r="D1598" s="4">
        <v>19000</v>
      </c>
    </row>
    <row r="1599" spans="1:4" x14ac:dyDescent="0.25">
      <c r="A1599" s="4" t="str">
        <v>30 - 39</v>
      </c>
      <c r="B1599" s="4">
        <v>3</v>
      </c>
      <c r="C1599" s="4" t="str">
        <v>7 - 12</v>
      </c>
      <c r="D1599" s="4">
        <v>14166.666666666666</v>
      </c>
    </row>
    <row r="1600" spans="1:4" x14ac:dyDescent="0.25">
      <c r="A1600" s="4" t="str">
        <v>20 - 29</v>
      </c>
      <c r="B1600" s="4">
        <v>1</v>
      </c>
      <c r="C1600" s="4" t="str">
        <v>3 - 6</v>
      </c>
      <c r="D1600" s="4">
        <v>21666.666666666668</v>
      </c>
    </row>
    <row r="1601" spans="1:4" x14ac:dyDescent="0.25">
      <c r="A1601" s="4" t="str">
        <v>20 - 29</v>
      </c>
      <c r="B1601" s="4">
        <v>2</v>
      </c>
      <c r="C1601" s="4" t="str">
        <v>0 - 2</v>
      </c>
      <c r="D1601" s="4">
        <v>37500</v>
      </c>
    </row>
    <row r="1602" spans="1:4" x14ac:dyDescent="0.25">
      <c r="A1602" s="4" t="str">
        <v>30 - 39</v>
      </c>
      <c r="B1602" s="4">
        <v>3</v>
      </c>
      <c r="C1602" s="4" t="str">
        <v>13+</v>
      </c>
      <c r="D1602" s="4">
        <v>13214.285714285714</v>
      </c>
    </row>
    <row r="1603" spans="1:4" x14ac:dyDescent="0.25">
      <c r="A1603" s="4" t="str">
        <v>30 - 39</v>
      </c>
      <c r="B1603" s="4">
        <v>1</v>
      </c>
      <c r="C1603" s="4" t="str">
        <v>7 - 12</v>
      </c>
      <c r="D1603" s="4">
        <v>17142.857142857141</v>
      </c>
    </row>
    <row r="1604" spans="1:4" x14ac:dyDescent="0.25">
      <c r="A1604" s="4" t="str">
        <v>20 - 29</v>
      </c>
      <c r="B1604" s="4">
        <v>1</v>
      </c>
      <c r="C1604" s="4" t="str">
        <v>3 - 6</v>
      </c>
      <c r="D1604" s="4">
        <v>20000</v>
      </c>
    </row>
    <row r="1605" spans="1:4" x14ac:dyDescent="0.25">
      <c r="A1605" s="4" t="str">
        <v>30 - 39</v>
      </c>
      <c r="B1605" s="4">
        <v>2</v>
      </c>
      <c r="C1605" s="4" t="str">
        <v>7 - 12</v>
      </c>
      <c r="D1605" s="4">
        <v>14500</v>
      </c>
    </row>
    <row r="1606" spans="1:4" x14ac:dyDescent="0.25">
      <c r="A1606" s="4" t="str">
        <v>30 - 39</v>
      </c>
      <c r="B1606" s="4">
        <v>2</v>
      </c>
      <c r="C1606" s="4" t="str">
        <v>7 - 12</v>
      </c>
      <c r="D1606" s="4">
        <v>16875</v>
      </c>
    </row>
    <row r="1607" spans="1:4" x14ac:dyDescent="0.25">
      <c r="A1607" s="4" t="str">
        <v>20 - 29</v>
      </c>
      <c r="B1607" s="4">
        <v>1</v>
      </c>
      <c r="C1607" s="4" t="str">
        <v>0 - 2</v>
      </c>
      <c r="D1607" s="4">
        <v>35000</v>
      </c>
    </row>
    <row r="1608" spans="1:4" x14ac:dyDescent="0.25">
      <c r="A1608" s="4" t="str">
        <v>30 - 39</v>
      </c>
      <c r="B1608" s="4">
        <v>3</v>
      </c>
      <c r="C1608" s="4" t="str">
        <v>7 - 12</v>
      </c>
      <c r="D1608" s="4">
        <v>14583.333333333334</v>
      </c>
    </row>
    <row r="1609" spans="1:4" x14ac:dyDescent="0.25">
      <c r="A1609" s="4" t="str">
        <v>20 - 29</v>
      </c>
      <c r="B1609" s="4">
        <v>1</v>
      </c>
      <c r="C1609" s="4" t="str">
        <v>0 - 2</v>
      </c>
      <c r="D1609" s="4">
        <v>22500</v>
      </c>
    </row>
    <row r="1610" spans="1:4" x14ac:dyDescent="0.25">
      <c r="A1610" s="4" t="str">
        <v>40 - 49</v>
      </c>
      <c r="B1610" s="4">
        <v>2</v>
      </c>
      <c r="C1610" s="4" t="str">
        <v>7 - 12</v>
      </c>
      <c r="D1610" s="4">
        <v>10000</v>
      </c>
    </row>
    <row r="1611" spans="1:4" x14ac:dyDescent="0.25">
      <c r="A1611" s="4" t="str">
        <v>30 - 39</v>
      </c>
      <c r="B1611" s="4">
        <v>3</v>
      </c>
      <c r="C1611" s="4" t="str">
        <v>7 - 12</v>
      </c>
      <c r="D1611" s="4">
        <v>12857.142857142857</v>
      </c>
    </row>
    <row r="1612" spans="1:4" x14ac:dyDescent="0.25">
      <c r="A1612" s="4" t="str">
        <v>20 - 29</v>
      </c>
      <c r="B1612" s="4">
        <v>0</v>
      </c>
      <c r="C1612" s="4" t="str">
        <v>0 - 2</v>
      </c>
      <c r="D1612" s="4">
        <v>35000</v>
      </c>
    </row>
    <row r="1613" spans="1:4" x14ac:dyDescent="0.25">
      <c r="A1613" s="4" t="str">
        <v>40 - 49</v>
      </c>
      <c r="B1613" s="4">
        <v>1</v>
      </c>
      <c r="C1613" s="4" t="str">
        <v>7 - 12</v>
      </c>
      <c r="D1613" s="4">
        <v>10000</v>
      </c>
    </row>
    <row r="1614" spans="1:4" x14ac:dyDescent="0.25">
      <c r="A1614" s="4" t="str">
        <v>20 - 29</v>
      </c>
      <c r="B1614" s="4">
        <v>1</v>
      </c>
      <c r="C1614" s="4" t="str">
        <v>3 - 6</v>
      </c>
      <c r="D1614" s="4">
        <v>15000</v>
      </c>
    </row>
    <row r="1615" spans="1:4" x14ac:dyDescent="0.25">
      <c r="A1615" s="4" t="str">
        <v>30 - 39</v>
      </c>
      <c r="B1615" s="4">
        <v>2</v>
      </c>
      <c r="C1615" s="4" t="str">
        <v>3 - 6</v>
      </c>
      <c r="D1615" s="4">
        <v>14000</v>
      </c>
    </row>
    <row r="1616" spans="1:4" x14ac:dyDescent="0.25">
      <c r="A1616" s="4" t="str">
        <v>20 - 29</v>
      </c>
      <c r="B1616" s="4">
        <v>0</v>
      </c>
      <c r="C1616" s="4" t="str">
        <v>3 - 6</v>
      </c>
      <c r="D1616" s="4">
        <v>13333.333333333334</v>
      </c>
    </row>
    <row r="1617" spans="1:4" x14ac:dyDescent="0.25">
      <c r="A1617" s="4" t="str">
        <v>50+</v>
      </c>
      <c r="B1617" s="4">
        <v>3</v>
      </c>
      <c r="C1617" s="4" t="str">
        <v>13+</v>
      </c>
      <c r="D1617" s="4">
        <v>10000</v>
      </c>
    </row>
    <row r="1618" spans="1:4" x14ac:dyDescent="0.25">
      <c r="A1618" s="4" t="str">
        <v>30 - 39</v>
      </c>
      <c r="B1618" s="4">
        <v>1</v>
      </c>
      <c r="C1618" s="4" t="str">
        <v>0 - 2</v>
      </c>
      <c r="D1618" s="4">
        <v>17500</v>
      </c>
    </row>
    <row r="1619" spans="1:4" x14ac:dyDescent="0.25">
      <c r="A1619" s="4" t="str">
        <v>40 - 49</v>
      </c>
      <c r="B1619" s="4">
        <v>2</v>
      </c>
      <c r="C1619" s="4" t="str">
        <v>13+</v>
      </c>
      <c r="D1619" s="4">
        <v>10000</v>
      </c>
    </row>
    <row r="1620" spans="1:4" x14ac:dyDescent="0.25">
      <c r="A1620" s="4" t="str">
        <v>20 - 29</v>
      </c>
      <c r="B1620" s="4">
        <v>1</v>
      </c>
      <c r="C1620" s="4" t="str">
        <v>0 - 2</v>
      </c>
      <c r="D1620" s="4">
        <v>35000</v>
      </c>
    </row>
    <row r="1621" spans="1:4" x14ac:dyDescent="0.25">
      <c r="A1621" s="4" t="str">
        <v>40 - 49</v>
      </c>
      <c r="B1621" s="4">
        <v>3</v>
      </c>
      <c r="C1621" s="4" t="str">
        <v>13+</v>
      </c>
      <c r="D1621" s="4">
        <v>10000</v>
      </c>
    </row>
    <row r="1622" spans="1:4" x14ac:dyDescent="0.25">
      <c r="A1622" s="4" t="str">
        <v>30 - 39</v>
      </c>
      <c r="B1622" s="4">
        <v>0</v>
      </c>
      <c r="C1622" s="4" t="str">
        <v>3 - 6</v>
      </c>
      <c r="D1622" s="4">
        <v>15000</v>
      </c>
    </row>
    <row r="1623" spans="1:4" x14ac:dyDescent="0.25">
      <c r="A1623" s="4" t="str">
        <v>30 - 39</v>
      </c>
      <c r="B1623" s="4">
        <v>1</v>
      </c>
      <c r="C1623" s="4" t="str">
        <v>3 - 6</v>
      </c>
      <c r="D1623" s="4">
        <v>12500</v>
      </c>
    </row>
    <row r="1624" spans="1:4" x14ac:dyDescent="0.25">
      <c r="A1624" s="4" t="str">
        <v>20 - 29</v>
      </c>
      <c r="B1624" s="4">
        <v>2</v>
      </c>
      <c r="C1624" s="4" t="str">
        <v>3 - 6</v>
      </c>
      <c r="D1624" s="4">
        <v>16666.666666666668</v>
      </c>
    </row>
    <row r="1625" spans="1:4" x14ac:dyDescent="0.25">
      <c r="A1625" s="4" t="str">
        <v>30 - 39</v>
      </c>
      <c r="B1625" s="4">
        <v>3</v>
      </c>
      <c r="C1625" s="4" t="str">
        <v>7 - 12</v>
      </c>
      <c r="D1625" s="4">
        <v>10000</v>
      </c>
    </row>
    <row r="1626" spans="1:4" x14ac:dyDescent="0.25">
      <c r="A1626" s="4" t="str">
        <v>30 - 39</v>
      </c>
      <c r="B1626" s="4">
        <v>0</v>
      </c>
      <c r="C1626" s="4" t="str">
        <v>0 - 2</v>
      </c>
      <c r="D1626" s="4">
        <v>20000</v>
      </c>
    </row>
    <row r="1627" spans="1:4" x14ac:dyDescent="0.25">
      <c r="A1627" s="4" t="str">
        <v>40 - 49</v>
      </c>
      <c r="B1627" s="4">
        <v>1</v>
      </c>
      <c r="C1627" s="4" t="str">
        <v>7 - 12</v>
      </c>
      <c r="D1627" s="4">
        <v>10000</v>
      </c>
    </row>
    <row r="1628" spans="1:4" x14ac:dyDescent="0.25">
      <c r="A1628" s="4" t="str">
        <v>20 - 29</v>
      </c>
      <c r="B1628" s="4">
        <v>2</v>
      </c>
      <c r="C1628" s="4" t="str">
        <v>3 - 6</v>
      </c>
      <c r="D1628" s="4">
        <v>13750</v>
      </c>
    </row>
    <row r="1629" spans="1:4" x14ac:dyDescent="0.25">
      <c r="A1629" s="4" t="str">
        <v>40 - 49</v>
      </c>
      <c r="B1629" s="4">
        <v>3</v>
      </c>
      <c r="C1629" s="4" t="str">
        <v>13+</v>
      </c>
      <c r="D1629" s="4">
        <v>10000</v>
      </c>
    </row>
    <row r="1630" spans="1:4" x14ac:dyDescent="0.25">
      <c r="A1630" s="4" t="str">
        <v>30 - 39</v>
      </c>
      <c r="B1630" s="4">
        <v>1</v>
      </c>
      <c r="C1630" s="4" t="str">
        <v>3 - 6</v>
      </c>
      <c r="D1630" s="4">
        <v>13333.333333333334</v>
      </c>
    </row>
    <row r="1631" spans="1:4" x14ac:dyDescent="0.25">
      <c r="A1631" s="4" t="str">
        <v>30 - 39</v>
      </c>
      <c r="B1631" s="4">
        <v>2</v>
      </c>
      <c r="C1631" s="4" t="str">
        <v>7 - 12</v>
      </c>
      <c r="D1631" s="4">
        <v>10555.555555555555</v>
      </c>
    </row>
    <row r="1632" spans="1:4" x14ac:dyDescent="0.25">
      <c r="A1632" s="4" t="str">
        <v>20 - 29</v>
      </c>
      <c r="B1632" s="4">
        <v>0</v>
      </c>
      <c r="C1632" s="4" t="str">
        <v>0 - 2</v>
      </c>
      <c r="D1632" s="4">
        <v>35000</v>
      </c>
    </row>
    <row r="1633" spans="1:4" x14ac:dyDescent="0.25">
      <c r="A1633" s="4" t="str">
        <v>40 - 49</v>
      </c>
      <c r="B1633" s="4">
        <v>3</v>
      </c>
      <c r="C1633" s="4" t="str">
        <v>13+</v>
      </c>
      <c r="D1633" s="4">
        <v>10000</v>
      </c>
    </row>
    <row r="1634" spans="1:4" x14ac:dyDescent="0.25">
      <c r="A1634" s="4" t="str">
        <v>30 - 39</v>
      </c>
      <c r="B1634" s="4">
        <v>1</v>
      </c>
      <c r="C1634" s="4" t="str">
        <v>3 - 6</v>
      </c>
      <c r="D1634" s="4">
        <v>14000</v>
      </c>
    </row>
    <row r="1635" spans="1:4" x14ac:dyDescent="0.25">
      <c r="A1635" s="4" t="str">
        <v>20 - 29</v>
      </c>
      <c r="B1635" s="4">
        <v>2</v>
      </c>
      <c r="C1635" s="4" t="str">
        <v>3 - 6</v>
      </c>
      <c r="D1635" s="4">
        <v>16666.666666666668</v>
      </c>
    </row>
    <row r="1636" spans="1:4" x14ac:dyDescent="0.25">
      <c r="A1636" s="4" t="str">
        <v>30 - 39</v>
      </c>
      <c r="B1636" s="4">
        <v>3</v>
      </c>
      <c r="C1636" s="4" t="str">
        <v>3 - 6</v>
      </c>
      <c r="D1636" s="4">
        <v>12500</v>
      </c>
    </row>
    <row r="1637" spans="1:4" x14ac:dyDescent="0.25">
      <c r="A1637" s="4" t="str">
        <v>20 - 29</v>
      </c>
      <c r="B1637" s="4">
        <v>0</v>
      </c>
      <c r="C1637" s="4" t="str">
        <v>0 - 2</v>
      </c>
      <c r="D1637" s="4">
        <v>20000</v>
      </c>
    </row>
    <row r="1638" spans="1:4" x14ac:dyDescent="0.25">
      <c r="A1638" s="4" t="str">
        <v>40 - 49</v>
      </c>
      <c r="B1638" s="4">
        <v>1</v>
      </c>
      <c r="C1638" s="4" t="str">
        <v>7 - 12</v>
      </c>
      <c r="D1638" s="4">
        <v>10000</v>
      </c>
    </row>
    <row r="1639" spans="1:4" x14ac:dyDescent="0.25">
      <c r="A1639" s="4" t="str">
        <v>20 - 29</v>
      </c>
      <c r="B1639" s="4">
        <v>2</v>
      </c>
      <c r="C1639" s="4" t="str">
        <v>0 - 2</v>
      </c>
      <c r="D1639" s="4">
        <v>20000</v>
      </c>
    </row>
    <row r="1640" spans="1:4" x14ac:dyDescent="0.25">
      <c r="A1640" s="4" t="str">
        <v>40 - 49</v>
      </c>
      <c r="B1640" s="4">
        <v>3</v>
      </c>
      <c r="C1640" s="4" t="str">
        <v>13+</v>
      </c>
      <c r="D1640" s="4">
        <v>10000</v>
      </c>
    </row>
    <row r="1641" spans="1:4" x14ac:dyDescent="0.25">
      <c r="A1641" s="4" t="str">
        <v>30 - 39</v>
      </c>
      <c r="B1641" s="4">
        <v>1</v>
      </c>
      <c r="C1641" s="4" t="str">
        <v>3 - 6</v>
      </c>
      <c r="D1641" s="4">
        <v>13750</v>
      </c>
    </row>
    <row r="1642" spans="1:4" x14ac:dyDescent="0.25">
      <c r="A1642" s="4" t="str">
        <v>30 - 39</v>
      </c>
      <c r="B1642" s="4">
        <v>2</v>
      </c>
      <c r="C1642" s="4" t="str">
        <v>7 - 12</v>
      </c>
      <c r="D1642" s="4">
        <v>10000</v>
      </c>
    </row>
    <row r="1643" spans="1:4" x14ac:dyDescent="0.25">
      <c r="A1643" s="4" t="str">
        <v>20 - 29</v>
      </c>
      <c r="B1643" s="4">
        <v>0</v>
      </c>
      <c r="C1643" s="4" t="str">
        <v>0 - 2</v>
      </c>
      <c r="D1643" s="4">
        <v>35000</v>
      </c>
    </row>
    <row r="1644" spans="1:4" x14ac:dyDescent="0.25">
      <c r="A1644" s="4" t="str">
        <v>40 - 49</v>
      </c>
      <c r="B1644" s="4">
        <v>1</v>
      </c>
      <c r="C1644" s="4" t="str">
        <v>7 - 12</v>
      </c>
      <c r="D1644" s="4">
        <v>10000</v>
      </c>
    </row>
    <row r="1645" spans="1:4" x14ac:dyDescent="0.25">
      <c r="A1645" s="4" t="str">
        <v>30 - 39</v>
      </c>
      <c r="B1645" s="4">
        <v>3</v>
      </c>
      <c r="C1645" s="4" t="str">
        <v>7 - 12</v>
      </c>
      <c r="D1645" s="4">
        <v>12857.142857142857</v>
      </c>
    </row>
    <row r="1646" spans="1:4" x14ac:dyDescent="0.25">
      <c r="A1646" s="4" t="str">
        <v>20 - 29</v>
      </c>
      <c r="B1646" s="4">
        <v>1</v>
      </c>
      <c r="C1646" s="4" t="str">
        <v>0 - 2</v>
      </c>
      <c r="D1646" s="4">
        <v>35000</v>
      </c>
    </row>
    <row r="1647" spans="1:4" x14ac:dyDescent="0.25">
      <c r="A1647" s="4" t="str">
        <v>40 - 49</v>
      </c>
      <c r="B1647" s="4">
        <v>2</v>
      </c>
      <c r="C1647" s="4" t="str">
        <v>13+</v>
      </c>
      <c r="D1647" s="4">
        <v>10000</v>
      </c>
    </row>
    <row r="1648" spans="1:4" x14ac:dyDescent="0.25">
      <c r="A1648" s="4" t="str">
        <v>30 - 39</v>
      </c>
      <c r="B1648" s="4">
        <v>2</v>
      </c>
      <c r="C1648" s="4" t="str">
        <v>3 - 6</v>
      </c>
      <c r="D1648" s="4">
        <v>14000</v>
      </c>
    </row>
    <row r="1649" spans="1:4" x14ac:dyDescent="0.25">
      <c r="A1649" s="4" t="str">
        <v>20 - 29</v>
      </c>
      <c r="B1649" s="4">
        <v>0</v>
      </c>
      <c r="C1649" s="4" t="str">
        <v>3 - 6</v>
      </c>
      <c r="D1649" s="4">
        <v>13333.333333333334</v>
      </c>
    </row>
    <row r="1650" spans="1:4" x14ac:dyDescent="0.25">
      <c r="A1650" s="4" t="str">
        <v>30 - 39</v>
      </c>
      <c r="B1650" s="4">
        <v>1</v>
      </c>
      <c r="C1650" s="4" t="str">
        <v>0 - 2</v>
      </c>
      <c r="D1650" s="4">
        <v>17500</v>
      </c>
    </row>
    <row r="1651" spans="1:4" x14ac:dyDescent="0.25">
      <c r="A1651" s="4" t="str">
        <v>40 - 49</v>
      </c>
      <c r="B1651" s="4">
        <v>2</v>
      </c>
      <c r="C1651" s="4" t="str">
        <v>13+</v>
      </c>
      <c r="D1651" s="4">
        <v>10000</v>
      </c>
    </row>
    <row r="1652" spans="1:4" x14ac:dyDescent="0.25">
      <c r="A1652" s="4" t="str">
        <v>30 - 39</v>
      </c>
      <c r="B1652" s="4">
        <v>0</v>
      </c>
      <c r="C1652" s="4" t="str">
        <v>0 - 2</v>
      </c>
      <c r="D1652" s="4">
        <v>20000</v>
      </c>
    </row>
    <row r="1653" spans="1:4" x14ac:dyDescent="0.25">
      <c r="A1653" s="4" t="str">
        <v>20 - 29</v>
      </c>
      <c r="B1653" s="4">
        <v>1</v>
      </c>
      <c r="C1653" s="4" t="str">
        <v>3 - 6</v>
      </c>
      <c r="D1653" s="4">
        <v>12500</v>
      </c>
    </row>
    <row r="1654" spans="1:4" x14ac:dyDescent="0.25">
      <c r="A1654" s="4" t="str">
        <v>40 - 49</v>
      </c>
      <c r="B1654" s="4">
        <v>3</v>
      </c>
      <c r="C1654" s="4" t="str">
        <v>7 - 12</v>
      </c>
      <c r="D1654" s="4">
        <v>10000</v>
      </c>
    </row>
    <row r="1655" spans="1:4" x14ac:dyDescent="0.25">
      <c r="A1655" s="4" t="str">
        <v>20 - 29</v>
      </c>
      <c r="B1655" s="4">
        <v>2</v>
      </c>
      <c r="C1655" s="4" t="str">
        <v>3 - 6</v>
      </c>
      <c r="D1655" s="4">
        <v>16666.666666666668</v>
      </c>
    </row>
    <row r="1656" spans="1:4" x14ac:dyDescent="0.25">
      <c r="A1656" s="4" t="str">
        <v>30 - 39</v>
      </c>
      <c r="B1656" s="4">
        <v>1</v>
      </c>
      <c r="C1656" s="4" t="str">
        <v>7 - 12</v>
      </c>
      <c r="D1656" s="4">
        <v>12857.142857142857</v>
      </c>
    </row>
    <row r="1657" spans="1:4" x14ac:dyDescent="0.25">
      <c r="A1657" s="4" t="str">
        <v>20 - 29</v>
      </c>
      <c r="B1657" s="4">
        <v>0</v>
      </c>
      <c r="C1657" s="4" t="str">
        <v>0 - 2</v>
      </c>
      <c r="D1657" s="4">
        <v>35000</v>
      </c>
    </row>
    <row r="1658" spans="1:4" x14ac:dyDescent="0.25">
      <c r="A1658" s="4" t="str">
        <v>40 - 49</v>
      </c>
      <c r="B1658" s="4">
        <v>1</v>
      </c>
      <c r="C1658" s="4" t="str">
        <v>7 - 12</v>
      </c>
      <c r="D1658" s="4">
        <v>10000</v>
      </c>
    </row>
    <row r="1659" spans="1:4" x14ac:dyDescent="0.25">
      <c r="A1659" s="4" t="str">
        <v>20 - 29</v>
      </c>
      <c r="B1659" s="4">
        <v>2</v>
      </c>
      <c r="C1659" s="4" t="str">
        <v>3 - 6</v>
      </c>
      <c r="D1659" s="4">
        <v>15000</v>
      </c>
    </row>
    <row r="1660" spans="1:4" x14ac:dyDescent="0.25">
      <c r="A1660" s="4" t="str">
        <v>30 - 39</v>
      </c>
      <c r="B1660" s="4">
        <v>3</v>
      </c>
      <c r="C1660" s="4" t="str">
        <v>3 - 6</v>
      </c>
      <c r="D1660" s="4">
        <v>14000</v>
      </c>
    </row>
    <row r="1661" spans="1:4" x14ac:dyDescent="0.25">
      <c r="A1661" s="4" t="str">
        <v>20 - 29</v>
      </c>
      <c r="B1661" s="4">
        <v>1</v>
      </c>
      <c r="C1661" s="4" t="str">
        <v>0 - 2</v>
      </c>
      <c r="D1661" s="4">
        <v>30000</v>
      </c>
    </row>
    <row r="1662" spans="1:4" x14ac:dyDescent="0.25">
      <c r="A1662" s="4" t="str">
        <v>40 - 49</v>
      </c>
      <c r="B1662" s="4">
        <v>2</v>
      </c>
      <c r="C1662" s="4" t="str">
        <v>13+</v>
      </c>
      <c r="D1662" s="4">
        <v>10000</v>
      </c>
    </row>
    <row r="1663" spans="1:4" x14ac:dyDescent="0.25">
      <c r="A1663" s="4" t="str">
        <v>20 - 29</v>
      </c>
      <c r="B1663" s="4">
        <v>0</v>
      </c>
      <c r="C1663" s="4" t="str">
        <v>3 - 6</v>
      </c>
      <c r="D1663" s="4">
        <v>15000</v>
      </c>
    </row>
    <row r="1664" spans="1:4" x14ac:dyDescent="0.25">
      <c r="A1664" s="4" t="str">
        <v>50+</v>
      </c>
      <c r="B1664" s="4">
        <v>1</v>
      </c>
      <c r="C1664" s="4" t="str">
        <v>13+</v>
      </c>
      <c r="D1664" s="4">
        <v>10000</v>
      </c>
    </row>
    <row r="1665" spans="1:4" x14ac:dyDescent="0.25">
      <c r="A1665" s="4" t="str">
        <v>30 - 39</v>
      </c>
      <c r="B1665" s="4">
        <v>3</v>
      </c>
      <c r="C1665" s="4" t="str">
        <v>7 - 12</v>
      </c>
      <c r="D1665" s="4">
        <v>10000</v>
      </c>
    </row>
    <row r="1666" spans="1:4" x14ac:dyDescent="0.25">
      <c r="A1666" s="4" t="str">
        <v>20 - 29</v>
      </c>
      <c r="B1666" s="4">
        <v>1</v>
      </c>
      <c r="C1666" s="4" t="str">
        <v>0 - 2</v>
      </c>
      <c r="D1666" s="4">
        <v>35000</v>
      </c>
    </row>
    <row r="1667" spans="1:4" x14ac:dyDescent="0.25">
      <c r="A1667" s="4" t="str">
        <v>40 - 49</v>
      </c>
      <c r="B1667" s="4">
        <v>2</v>
      </c>
      <c r="C1667" s="4" t="str">
        <v>13+</v>
      </c>
      <c r="D1667" s="4">
        <v>10000</v>
      </c>
    </row>
    <row r="1668" spans="1:4" x14ac:dyDescent="0.25">
      <c r="A1668" s="4" t="str">
        <v>20 - 29</v>
      </c>
      <c r="B1668" s="4">
        <v>0</v>
      </c>
      <c r="C1668" s="4" t="str">
        <v>0 - 2</v>
      </c>
      <c r="D1668" s="4">
        <v>20000</v>
      </c>
    </row>
    <row r="1669" spans="1:4" x14ac:dyDescent="0.25">
      <c r="A1669" s="4" t="str">
        <v>30 - 39</v>
      </c>
      <c r="B1669" s="4">
        <v>1</v>
      </c>
      <c r="C1669" s="4" t="str">
        <v>3 - 6</v>
      </c>
      <c r="D1669" s="4">
        <v>13333.333333333334</v>
      </c>
    </row>
    <row r="1670" spans="1:4" x14ac:dyDescent="0.25">
      <c r="A1670" s="4" t="str">
        <v>20 - 29</v>
      </c>
      <c r="B1670" s="4">
        <v>0</v>
      </c>
      <c r="C1670" s="4" t="str">
        <v>0 - 2</v>
      </c>
      <c r="D1670" s="4">
        <v>35000</v>
      </c>
    </row>
    <row r="1671" spans="1:4" x14ac:dyDescent="0.25">
      <c r="A1671" s="4" t="str">
        <v>30 - 39</v>
      </c>
      <c r="B1671" s="4">
        <v>1</v>
      </c>
      <c r="C1671" s="4" t="str">
        <v>7 - 12</v>
      </c>
      <c r="D1671" s="4">
        <v>10000</v>
      </c>
    </row>
    <row r="1672" spans="1:4" x14ac:dyDescent="0.25">
      <c r="A1672" s="4" t="str">
        <v>30 - 39</v>
      </c>
      <c r="B1672" s="4">
        <v>3</v>
      </c>
      <c r="C1672" s="4" t="str">
        <v>3 - 6</v>
      </c>
      <c r="D1672" s="4">
        <v>14000</v>
      </c>
    </row>
    <row r="1673" spans="1:4" x14ac:dyDescent="0.25">
      <c r="A1673" s="4" t="str">
        <v>20 - 29</v>
      </c>
      <c r="B1673" s="4">
        <v>2</v>
      </c>
      <c r="C1673" s="4" t="str">
        <v>3 - 6</v>
      </c>
      <c r="D1673" s="4">
        <v>16666.666666666668</v>
      </c>
    </row>
    <row r="1674" spans="1:4" x14ac:dyDescent="0.25">
      <c r="A1674" s="4" t="str">
        <v>40 - 49</v>
      </c>
      <c r="B1674" s="4">
        <v>1</v>
      </c>
      <c r="C1674" s="4" t="str">
        <v>7 - 12</v>
      </c>
      <c r="D1674" s="4">
        <v>10000</v>
      </c>
    </row>
    <row r="1675" spans="1:4" x14ac:dyDescent="0.25">
      <c r="A1675" s="4" t="str">
        <v>20 - 29</v>
      </c>
      <c r="B1675" s="4">
        <v>0</v>
      </c>
      <c r="C1675" s="4" t="str">
        <v>0 - 2</v>
      </c>
      <c r="D1675" s="4">
        <v>20000</v>
      </c>
    </row>
    <row r="1676" spans="1:4" x14ac:dyDescent="0.25">
      <c r="A1676" s="4" t="str">
        <v>30 - 39</v>
      </c>
      <c r="B1676" s="4">
        <v>1</v>
      </c>
      <c r="C1676" s="4" t="str">
        <v>3 - 6</v>
      </c>
      <c r="D1676" s="4">
        <v>16666.666666666668</v>
      </c>
    </row>
    <row r="1677" spans="1:4" x14ac:dyDescent="0.25">
      <c r="A1677" s="4" t="str">
        <v>40 - 49</v>
      </c>
      <c r="B1677" s="4">
        <v>2</v>
      </c>
      <c r="C1677" s="4" t="str">
        <v>13+</v>
      </c>
      <c r="D1677" s="4">
        <v>10000</v>
      </c>
    </row>
    <row r="1678" spans="1:4" x14ac:dyDescent="0.25">
      <c r="A1678" s="4" t="str">
        <v>30 - 39</v>
      </c>
      <c r="B1678" s="4">
        <v>1</v>
      </c>
      <c r="C1678" s="4" t="str">
        <v>7 - 12</v>
      </c>
      <c r="D1678" s="4">
        <v>10000</v>
      </c>
    </row>
    <row r="1679" spans="1:4" x14ac:dyDescent="0.25">
      <c r="A1679" s="4" t="str">
        <v>20 - 29</v>
      </c>
      <c r="B1679" s="4">
        <v>3</v>
      </c>
      <c r="C1679" s="4" t="str">
        <v>0 - 2</v>
      </c>
      <c r="D1679" s="4">
        <v>30000</v>
      </c>
    </row>
    <row r="1680" spans="1:4" x14ac:dyDescent="0.25">
      <c r="A1680" s="4" t="str">
        <v>30 - 39</v>
      </c>
      <c r="B1680" s="4">
        <v>2</v>
      </c>
      <c r="C1680" s="4" t="str">
        <v>3 - 6</v>
      </c>
      <c r="D1680" s="4">
        <v>12500</v>
      </c>
    </row>
    <row r="1681" spans="1:4" x14ac:dyDescent="0.25">
      <c r="A1681" s="4" t="str">
        <v>20 - 29</v>
      </c>
      <c r="B1681" s="4">
        <v>0</v>
      </c>
      <c r="C1681" s="4" t="str">
        <v>0 - 2</v>
      </c>
      <c r="D1681" s="4">
        <v>20000</v>
      </c>
    </row>
    <row r="1682" spans="1:4" x14ac:dyDescent="0.25">
      <c r="A1682" s="4" t="str">
        <v>50+</v>
      </c>
      <c r="B1682" s="4">
        <v>1</v>
      </c>
      <c r="C1682" s="4" t="str">
        <v>13+</v>
      </c>
      <c r="D1682" s="4">
        <v>10000</v>
      </c>
    </row>
    <row r="1683" spans="1:4" x14ac:dyDescent="0.25">
      <c r="A1683" s="4" t="str">
        <v>30 - 39</v>
      </c>
      <c r="B1683" s="4">
        <v>3</v>
      </c>
      <c r="C1683" s="4" t="str">
        <v>7 - 12</v>
      </c>
      <c r="D1683" s="4">
        <v>10000</v>
      </c>
    </row>
    <row r="1684" spans="1:4" x14ac:dyDescent="0.25">
      <c r="A1684" s="4" t="str">
        <v>40 - 49</v>
      </c>
      <c r="B1684" s="4">
        <v>2</v>
      </c>
      <c r="C1684" s="4" t="str">
        <v>7 - 12</v>
      </c>
      <c r="D1684" s="4">
        <v>10000</v>
      </c>
    </row>
    <row r="1685" spans="1:4" x14ac:dyDescent="0.25">
      <c r="A1685" s="4" t="str">
        <v>20 - 29</v>
      </c>
      <c r="B1685" s="4">
        <v>0</v>
      </c>
      <c r="C1685" s="4" t="str">
        <v>3 - 6</v>
      </c>
      <c r="D1685" s="4">
        <v>15000</v>
      </c>
    </row>
    <row r="1686" spans="1:4" x14ac:dyDescent="0.25">
      <c r="A1686" s="4" t="str">
        <v>30 - 39</v>
      </c>
      <c r="B1686" s="4">
        <v>1</v>
      </c>
      <c r="C1686" s="4" t="str">
        <v>7 - 12</v>
      </c>
      <c r="D1686" s="4">
        <v>12857.142857142857</v>
      </c>
    </row>
    <row r="1687" spans="1:4" x14ac:dyDescent="0.25">
      <c r="A1687" s="4" t="str">
        <v>20 - 29</v>
      </c>
      <c r="B1687" s="4">
        <v>3</v>
      </c>
      <c r="C1687" s="4" t="str">
        <v>3 - 6</v>
      </c>
      <c r="D1687" s="4">
        <v>13750</v>
      </c>
    </row>
    <row r="1688" spans="1:4" x14ac:dyDescent="0.25">
      <c r="A1688" s="4" t="str">
        <v>40 - 49</v>
      </c>
      <c r="B1688" s="4">
        <v>2</v>
      </c>
      <c r="C1688" s="4" t="str">
        <v>13+</v>
      </c>
      <c r="D1688" s="4">
        <v>10000</v>
      </c>
    </row>
    <row r="1689" spans="1:4" x14ac:dyDescent="0.25">
      <c r="A1689" s="4" t="str">
        <v>20 - 29</v>
      </c>
      <c r="B1689" s="4">
        <v>1</v>
      </c>
      <c r="C1689" s="4" t="str">
        <v>0 - 2</v>
      </c>
      <c r="D1689" s="4">
        <v>20000</v>
      </c>
    </row>
    <row r="1690" spans="1:4" x14ac:dyDescent="0.25">
      <c r="A1690" s="4" t="str">
        <v>30 - 39</v>
      </c>
      <c r="B1690" s="4">
        <v>0</v>
      </c>
      <c r="C1690" s="4" t="str">
        <v>3 - 6</v>
      </c>
      <c r="D1690" s="4">
        <v>13333.333333333334</v>
      </c>
    </row>
    <row r="1691" spans="1:4" x14ac:dyDescent="0.25">
      <c r="A1691" s="4" t="str">
        <v>30 - 39</v>
      </c>
      <c r="B1691" s="4">
        <v>1</v>
      </c>
      <c r="C1691" s="4" t="str">
        <v>7 - 12</v>
      </c>
      <c r="D1691" s="4">
        <v>10000</v>
      </c>
    </row>
    <row r="1692" spans="1:4" x14ac:dyDescent="0.25">
      <c r="A1692" s="4" t="str">
        <v>30 - 39</v>
      </c>
      <c r="B1692" s="4">
        <v>3</v>
      </c>
      <c r="C1692" s="4" t="str">
        <v>3 - 6</v>
      </c>
      <c r="D1692" s="4">
        <v>12500</v>
      </c>
    </row>
    <row r="1693" spans="1:4" x14ac:dyDescent="0.25">
      <c r="A1693" s="4" t="str">
        <v>50+</v>
      </c>
      <c r="B1693" s="4">
        <v>2</v>
      </c>
      <c r="C1693" s="4" t="str">
        <v>13+</v>
      </c>
      <c r="D1693" s="4">
        <v>10000</v>
      </c>
    </row>
    <row r="1694" spans="1:4" x14ac:dyDescent="0.25">
      <c r="A1694" s="4" t="str">
        <v>30 - 39</v>
      </c>
      <c r="B1694" s="4">
        <v>1</v>
      </c>
      <c r="C1694" s="4" t="str">
        <v>3 - 6</v>
      </c>
      <c r="D1694" s="4">
        <v>14000</v>
      </c>
    </row>
    <row r="1695" spans="1:4" x14ac:dyDescent="0.25">
      <c r="A1695" s="4" t="str">
        <v>40 - 49</v>
      </c>
      <c r="B1695" s="4">
        <v>3</v>
      </c>
      <c r="C1695" s="4" t="str">
        <v>13+</v>
      </c>
      <c r="D1695" s="4">
        <v>10000</v>
      </c>
    </row>
    <row r="1696" spans="1:4" x14ac:dyDescent="0.25">
      <c r="A1696" s="4" t="str">
        <v>30 - 39</v>
      </c>
      <c r="B1696" s="4">
        <v>0</v>
      </c>
      <c r="C1696" s="4" t="str">
        <v>3 - 6</v>
      </c>
      <c r="D1696" s="4">
        <v>13333.333333333334</v>
      </c>
    </row>
    <row r="1697" spans="1:4" x14ac:dyDescent="0.25">
      <c r="A1697" s="4" t="str">
        <v>20 - 29</v>
      </c>
      <c r="B1697" s="4">
        <v>1</v>
      </c>
      <c r="C1697" s="4" t="str">
        <v>3 - 6</v>
      </c>
      <c r="D1697" s="4">
        <v>12500</v>
      </c>
    </row>
    <row r="1698" spans="1:4" x14ac:dyDescent="0.25">
      <c r="A1698" s="4" t="str">
        <v>40 - 49</v>
      </c>
      <c r="B1698" s="4">
        <v>2</v>
      </c>
      <c r="C1698" s="4" t="str">
        <v>13+</v>
      </c>
      <c r="D1698" s="4">
        <v>10000</v>
      </c>
    </row>
    <row r="1699" spans="1:4" x14ac:dyDescent="0.25">
      <c r="A1699" s="4" t="str">
        <v>30 - 39</v>
      </c>
      <c r="B1699" s="4">
        <v>3</v>
      </c>
      <c r="C1699" s="4" t="str">
        <v>7 - 12</v>
      </c>
      <c r="D1699" s="4">
        <v>10000</v>
      </c>
    </row>
    <row r="1700" spans="1:4" x14ac:dyDescent="0.25">
      <c r="A1700" s="4" t="str">
        <v>20 - 29</v>
      </c>
      <c r="B1700" s="4">
        <v>1</v>
      </c>
      <c r="C1700" s="4" t="str">
        <v>0 - 2</v>
      </c>
      <c r="D1700" s="4">
        <v>35000</v>
      </c>
    </row>
    <row r="1701" spans="1:4" x14ac:dyDescent="0.25">
      <c r="A1701" s="4" t="str">
        <v>40 - 49</v>
      </c>
      <c r="B1701" s="4">
        <v>2</v>
      </c>
      <c r="C1701" s="4" t="str">
        <v>13+</v>
      </c>
      <c r="D1701" s="4">
        <v>10000</v>
      </c>
    </row>
    <row r="1702" spans="1:4" x14ac:dyDescent="0.25">
      <c r="A1702" s="4" t="str">
        <v>20 - 29</v>
      </c>
      <c r="B1702" s="4">
        <v>0</v>
      </c>
      <c r="C1702" s="4" t="str">
        <v>0 - 2</v>
      </c>
      <c r="D1702" s="4">
        <v>20000</v>
      </c>
    </row>
    <row r="1703" spans="1:4" x14ac:dyDescent="0.25">
      <c r="A1703" s="4" t="str">
        <v>30 - 39</v>
      </c>
      <c r="B1703" s="4">
        <v>1</v>
      </c>
      <c r="C1703" s="4" t="str">
        <v>7 - 12</v>
      </c>
      <c r="D1703" s="4">
        <v>12857.142857142857</v>
      </c>
    </row>
    <row r="1704" spans="1:4" x14ac:dyDescent="0.25">
      <c r="A1704" s="4" t="str">
        <v>20 - 29</v>
      </c>
      <c r="B1704" s="4">
        <v>3</v>
      </c>
      <c r="C1704" s="4" t="str">
        <v>3 - 6</v>
      </c>
      <c r="D1704" s="4">
        <v>13750</v>
      </c>
    </row>
    <row r="1705" spans="1:4" x14ac:dyDescent="0.25">
      <c r="A1705" s="4" t="str">
        <v>50+</v>
      </c>
      <c r="B1705" s="4">
        <v>2</v>
      </c>
      <c r="C1705" s="4" t="str">
        <v>13+</v>
      </c>
      <c r="D1705" s="4">
        <v>10000</v>
      </c>
    </row>
    <row r="1706" spans="1:4" x14ac:dyDescent="0.25">
      <c r="A1706" s="4" t="str">
        <v>30 - 39</v>
      </c>
      <c r="B1706" s="4">
        <v>1</v>
      </c>
      <c r="C1706" s="4" t="str">
        <v>3 - 6</v>
      </c>
      <c r="D1706" s="4">
        <v>15000</v>
      </c>
    </row>
    <row r="1707" spans="1:4" x14ac:dyDescent="0.25">
      <c r="A1707" s="4" t="str">
        <v>40 - 49</v>
      </c>
      <c r="B1707" s="4">
        <v>3</v>
      </c>
      <c r="C1707" s="4" t="str">
        <v>13+</v>
      </c>
      <c r="D1707" s="4">
        <v>10000</v>
      </c>
    </row>
    <row r="1708" spans="1:4" x14ac:dyDescent="0.25">
      <c r="A1708" s="4" t="str">
        <v>30 - 39</v>
      </c>
      <c r="B1708" s="4">
        <v>0</v>
      </c>
      <c r="C1708" s="4" t="str">
        <v>3 - 6</v>
      </c>
      <c r="D1708" s="4">
        <v>16666.666666666668</v>
      </c>
    </row>
    <row r="1709" spans="1:4" x14ac:dyDescent="0.25">
      <c r="A1709" s="4" t="str">
        <v>20 - 29</v>
      </c>
      <c r="B1709" s="4">
        <v>1</v>
      </c>
      <c r="C1709" s="4" t="str">
        <v>3 - 6</v>
      </c>
      <c r="D1709" s="4">
        <v>13750</v>
      </c>
    </row>
    <row r="1710" spans="1:4" x14ac:dyDescent="0.25">
      <c r="A1710" s="4" t="str">
        <v>40 - 49</v>
      </c>
      <c r="B1710" s="4">
        <v>2</v>
      </c>
      <c r="C1710" s="4" t="str">
        <v>13+</v>
      </c>
      <c r="D1710" s="4">
        <v>10000</v>
      </c>
    </row>
    <row r="1711" spans="1:4" x14ac:dyDescent="0.25">
      <c r="A1711" s="4" t="str">
        <v>20 - 29</v>
      </c>
      <c r="B1711" s="4">
        <v>0</v>
      </c>
      <c r="C1711" s="4" t="str">
        <v>0 - 2</v>
      </c>
      <c r="D1711" s="4">
        <v>35000</v>
      </c>
    </row>
    <row r="1712" spans="1:4" x14ac:dyDescent="0.25">
      <c r="A1712" s="4" t="str">
        <v>40 - 49</v>
      </c>
      <c r="B1712" s="4">
        <v>1</v>
      </c>
      <c r="C1712" s="4" t="str">
        <v>7 - 12</v>
      </c>
      <c r="D1712" s="4">
        <v>10000</v>
      </c>
    </row>
    <row r="1713" spans="1:4" x14ac:dyDescent="0.25">
      <c r="A1713" s="4" t="str">
        <v>30 - 39</v>
      </c>
      <c r="B1713" s="4">
        <v>3</v>
      </c>
      <c r="C1713" s="4" t="str">
        <v>7 - 12</v>
      </c>
      <c r="D1713" s="4">
        <v>10555.555555555555</v>
      </c>
    </row>
    <row r="1714" spans="1:4" x14ac:dyDescent="0.25">
      <c r="A1714" s="4" t="str">
        <v>20 - 29</v>
      </c>
      <c r="B1714" s="4">
        <v>1</v>
      </c>
      <c r="C1714" s="4" t="str">
        <v>0 - 2</v>
      </c>
      <c r="D1714" s="4">
        <v>35000</v>
      </c>
    </row>
    <row r="1715" spans="1:4" x14ac:dyDescent="0.25">
      <c r="A1715" s="4" t="str">
        <v>40 - 49</v>
      </c>
      <c r="B1715" s="4">
        <v>2</v>
      </c>
      <c r="C1715" s="4" t="str">
        <v>13+</v>
      </c>
      <c r="D1715" s="4">
        <v>10000</v>
      </c>
    </row>
    <row r="1716" spans="1:4" x14ac:dyDescent="0.25">
      <c r="A1716" s="4" t="str">
        <v>20 - 29</v>
      </c>
      <c r="B1716" s="4">
        <v>0</v>
      </c>
      <c r="C1716" s="4" t="str">
        <v>0 - 2</v>
      </c>
      <c r="D1716" s="4">
        <v>20000</v>
      </c>
    </row>
    <row r="1717" spans="1:4" x14ac:dyDescent="0.25">
      <c r="A1717" s="4" t="str">
        <v>30 - 39</v>
      </c>
      <c r="B1717" s="4">
        <v>1</v>
      </c>
      <c r="C1717" s="4" t="str">
        <v>7 - 12</v>
      </c>
      <c r="D1717" s="4">
        <v>10000</v>
      </c>
    </row>
    <row r="1718" spans="1:4" x14ac:dyDescent="0.25">
      <c r="A1718" s="4" t="str">
        <v>20 - 29</v>
      </c>
      <c r="B1718" s="4">
        <v>3</v>
      </c>
      <c r="C1718" s="4" t="str">
        <v>3 - 6</v>
      </c>
      <c r="D1718" s="4">
        <v>13750</v>
      </c>
    </row>
    <row r="1719" spans="1:4" x14ac:dyDescent="0.25">
      <c r="A1719" s="4" t="str">
        <v>50+</v>
      </c>
      <c r="B1719" s="4">
        <v>2</v>
      </c>
      <c r="C1719" s="4" t="str">
        <v>13+</v>
      </c>
      <c r="D1719" s="4">
        <v>10000</v>
      </c>
    </row>
    <row r="1720" spans="1:4" x14ac:dyDescent="0.25">
      <c r="A1720" s="4" t="str">
        <v>30 - 39</v>
      </c>
      <c r="B1720" s="4">
        <v>1</v>
      </c>
      <c r="C1720" s="4" t="str">
        <v>3 - 6</v>
      </c>
      <c r="D1720" s="4">
        <v>12500</v>
      </c>
    </row>
    <row r="1721" spans="1:4" x14ac:dyDescent="0.25">
      <c r="A1721" s="4" t="str">
        <v>40 - 49</v>
      </c>
      <c r="B1721" s="4">
        <v>3</v>
      </c>
      <c r="C1721" s="4" t="str">
        <v>13+</v>
      </c>
      <c r="D1721" s="4">
        <v>10000</v>
      </c>
    </row>
    <row r="1722" spans="1:4" x14ac:dyDescent="0.25">
      <c r="A1722" s="4" t="str">
        <v>30 - 39</v>
      </c>
      <c r="B1722" s="4">
        <v>2</v>
      </c>
      <c r="C1722" s="4" t="str">
        <v>7 - 12</v>
      </c>
      <c r="D1722" s="4">
        <v>10000</v>
      </c>
    </row>
    <row r="1723" spans="1:4" x14ac:dyDescent="0.25">
      <c r="A1723" s="4" t="str">
        <v>20 - 29</v>
      </c>
      <c r="B1723" s="4">
        <v>1</v>
      </c>
      <c r="C1723" s="4" t="str">
        <v>0 - 2</v>
      </c>
      <c r="D1723" s="4">
        <v>20000</v>
      </c>
    </row>
    <row r="1724" spans="1:4" x14ac:dyDescent="0.25">
      <c r="A1724" s="4" t="str">
        <v>40 - 49</v>
      </c>
      <c r="B1724" s="4">
        <v>3</v>
      </c>
      <c r="C1724" s="4" t="str">
        <v>13+</v>
      </c>
      <c r="D1724" s="4">
        <v>10000</v>
      </c>
    </row>
    <row r="1725" spans="1:4" x14ac:dyDescent="0.25">
      <c r="A1725" s="4" t="str">
        <v>30 - 39</v>
      </c>
      <c r="B1725" s="4">
        <v>0</v>
      </c>
      <c r="C1725" s="4" t="str">
        <v>3 - 6</v>
      </c>
      <c r="D1725" s="4">
        <v>13750</v>
      </c>
    </row>
    <row r="1726" spans="1:4" x14ac:dyDescent="0.25">
      <c r="A1726" s="4" t="str">
        <v>20 - 29</v>
      </c>
      <c r="B1726" s="4">
        <v>1</v>
      </c>
      <c r="C1726" s="4" t="str">
        <v>3 - 6</v>
      </c>
      <c r="D1726" s="4">
        <v>14000</v>
      </c>
    </row>
    <row r="1727" spans="1:4" x14ac:dyDescent="0.25">
      <c r="A1727" s="4" t="str">
        <v>40 - 49</v>
      </c>
      <c r="B1727" s="4">
        <v>2</v>
      </c>
      <c r="C1727" s="4" t="str">
        <v>13+</v>
      </c>
      <c r="D1727" s="4">
        <v>10000</v>
      </c>
    </row>
    <row r="1728" spans="1:4" x14ac:dyDescent="0.25">
      <c r="A1728" s="4" t="str">
        <v>20 - 29</v>
      </c>
      <c r="B1728" s="4">
        <v>0</v>
      </c>
      <c r="C1728" s="4" t="str">
        <v>0 - 2</v>
      </c>
      <c r="D1728" s="4">
        <v>35000</v>
      </c>
    </row>
    <row r="1729" spans="1:4" x14ac:dyDescent="0.25">
      <c r="A1729" s="4" t="str">
        <v>30 - 39</v>
      </c>
      <c r="B1729" s="4">
        <v>1</v>
      </c>
      <c r="C1729" s="4" t="str">
        <v>7 - 12</v>
      </c>
      <c r="D1729" s="4">
        <v>10000</v>
      </c>
    </row>
    <row r="1730" spans="1:4" x14ac:dyDescent="0.25">
      <c r="A1730" s="4" t="str">
        <v>30 - 39</v>
      </c>
      <c r="B1730" s="4">
        <v>3</v>
      </c>
      <c r="C1730" s="4" t="str">
        <v>7 - 12</v>
      </c>
      <c r="D1730" s="4">
        <v>12857.142857142857</v>
      </c>
    </row>
    <row r="1731" spans="1:4" x14ac:dyDescent="0.25">
      <c r="A1731" s="4" t="str">
        <v>20 - 29</v>
      </c>
      <c r="B1731" s="4">
        <v>2</v>
      </c>
      <c r="C1731" s="4" t="str">
        <v>3 - 6</v>
      </c>
      <c r="D1731" s="4">
        <v>16666.666666666668</v>
      </c>
    </row>
    <row r="1732" spans="1:4" x14ac:dyDescent="0.25">
      <c r="A1732" s="4" t="str">
        <v>40 - 49</v>
      </c>
      <c r="B1732" s="4">
        <v>1</v>
      </c>
      <c r="C1732" s="4" t="str">
        <v>13+</v>
      </c>
      <c r="D1732" s="4">
        <v>10000</v>
      </c>
    </row>
    <row r="1733" spans="1:4" x14ac:dyDescent="0.25">
      <c r="A1733" s="4" t="str">
        <v>20 - 29</v>
      </c>
      <c r="B1733" s="4">
        <v>0</v>
      </c>
      <c r="C1733" s="4" t="str">
        <v>0 - 2</v>
      </c>
      <c r="D1733" s="4">
        <v>20000</v>
      </c>
    </row>
    <row r="1734" spans="1:4" x14ac:dyDescent="0.25">
      <c r="A1734" s="4" t="str">
        <v>50+</v>
      </c>
      <c r="B1734" s="4">
        <v>3</v>
      </c>
      <c r="C1734" s="4" t="str">
        <v>13+</v>
      </c>
      <c r="D1734" s="4">
        <v>10000</v>
      </c>
    </row>
    <row r="1735" spans="1:4" x14ac:dyDescent="0.25">
      <c r="A1735" s="4" t="str">
        <v>30 - 39</v>
      </c>
      <c r="B1735" s="4">
        <v>1</v>
      </c>
      <c r="C1735" s="4" t="str">
        <v>7 - 12</v>
      </c>
      <c r="D1735" s="4">
        <v>12857.142857142857</v>
      </c>
    </row>
    <row r="1736" spans="1:4" x14ac:dyDescent="0.25">
      <c r="A1736" s="4" t="str">
        <v>20 - 29</v>
      </c>
      <c r="B1736" s="4">
        <v>1</v>
      </c>
      <c r="C1736" s="4" t="str">
        <v>0 - 2</v>
      </c>
      <c r="D1736" s="4">
        <v>35000</v>
      </c>
    </row>
    <row r="1737" spans="1:4" x14ac:dyDescent="0.25">
      <c r="A1737" s="4" t="str">
        <v>40 - 49</v>
      </c>
      <c r="B1737" s="4">
        <v>2</v>
      </c>
      <c r="C1737" s="4" t="str">
        <v>7 - 12</v>
      </c>
      <c r="D1737" s="4">
        <v>10000</v>
      </c>
    </row>
    <row r="1738" spans="1:4" x14ac:dyDescent="0.25">
      <c r="A1738" s="4" t="str">
        <v>20 - 29</v>
      </c>
      <c r="B1738" s="4">
        <v>0</v>
      </c>
      <c r="C1738" s="4" t="str">
        <v>3 - 6</v>
      </c>
      <c r="D1738" s="4">
        <v>15000</v>
      </c>
    </row>
    <row r="1739" spans="1:4" x14ac:dyDescent="0.25">
      <c r="A1739" s="4" t="str">
        <v>30 - 39</v>
      </c>
      <c r="B1739" s="4">
        <v>1</v>
      </c>
      <c r="C1739" s="4" t="str">
        <v>7 - 12</v>
      </c>
      <c r="D1739" s="4">
        <v>10000</v>
      </c>
    </row>
    <row r="1740" spans="1:4" x14ac:dyDescent="0.25">
      <c r="A1740" s="4" t="str">
        <v>50+</v>
      </c>
      <c r="B1740" s="4">
        <v>2</v>
      </c>
      <c r="C1740" s="4" t="str">
        <v>13+</v>
      </c>
      <c r="D1740" s="4">
        <v>10000</v>
      </c>
    </row>
    <row r="1741" spans="1:4" x14ac:dyDescent="0.25">
      <c r="A1741" s="4" t="str">
        <v>30 - 39</v>
      </c>
      <c r="B1741" s="4">
        <v>1</v>
      </c>
      <c r="C1741" s="4" t="str">
        <v>3 - 6</v>
      </c>
      <c r="D1741" s="4">
        <v>12500</v>
      </c>
    </row>
    <row r="1742" spans="1:4" x14ac:dyDescent="0.25">
      <c r="A1742" s="4" t="str">
        <v>20 - 29</v>
      </c>
      <c r="B1742" s="4">
        <v>1</v>
      </c>
      <c r="C1742" s="4" t="str">
        <v>3 - 6</v>
      </c>
      <c r="D1742" s="4">
        <v>14000</v>
      </c>
    </row>
    <row r="1743" spans="1:4" x14ac:dyDescent="0.25">
      <c r="A1743" s="4" t="str">
        <v>40 - 49</v>
      </c>
      <c r="B1743" s="4">
        <v>2</v>
      </c>
      <c r="C1743" s="4" t="str">
        <v>13+</v>
      </c>
      <c r="D1743" s="4">
        <v>10000</v>
      </c>
    </row>
    <row r="1744" spans="1:4" x14ac:dyDescent="0.25">
      <c r="A1744" s="4" t="str">
        <v>30 - 39</v>
      </c>
      <c r="B1744" s="4">
        <v>2</v>
      </c>
      <c r="C1744" s="4" t="str">
        <v>7 - 12</v>
      </c>
      <c r="D1744" s="4">
        <v>10000</v>
      </c>
    </row>
    <row r="1745" spans="1:4" x14ac:dyDescent="0.25">
      <c r="A1745" s="4" t="str">
        <v>20 - 29</v>
      </c>
      <c r="B1745" s="4">
        <v>1</v>
      </c>
      <c r="C1745" s="4" t="str">
        <v>3 - 6</v>
      </c>
      <c r="D1745" s="4">
        <v>15000</v>
      </c>
    </row>
    <row r="1746" spans="1:4" x14ac:dyDescent="0.25">
      <c r="A1746" s="4" t="str">
        <v>40 - 49</v>
      </c>
      <c r="B1746" s="4">
        <v>3</v>
      </c>
      <c r="C1746" s="4" t="str">
        <v>13+</v>
      </c>
      <c r="D1746" s="4">
        <v>10000</v>
      </c>
    </row>
    <row r="1747" spans="1:4" x14ac:dyDescent="0.25">
      <c r="A1747" s="4" t="str">
        <v>30 - 39</v>
      </c>
      <c r="B1747" s="4">
        <v>0</v>
      </c>
      <c r="C1747" s="4" t="str">
        <v>3 - 6</v>
      </c>
      <c r="D1747" s="4">
        <v>14000</v>
      </c>
    </row>
    <row r="1748" spans="1:4" x14ac:dyDescent="0.25">
      <c r="A1748" s="4" t="str">
        <v>30 - 39</v>
      </c>
      <c r="B1748" s="4">
        <v>1</v>
      </c>
      <c r="C1748" s="4" t="str">
        <v>3 - 6</v>
      </c>
      <c r="D1748" s="4">
        <v>12500</v>
      </c>
    </row>
    <row r="1749" spans="1:4" x14ac:dyDescent="0.25">
      <c r="A1749" s="4" t="str">
        <v>40 - 49</v>
      </c>
      <c r="B1749" s="4">
        <v>2</v>
      </c>
      <c r="C1749" s="4" t="str">
        <v>13+</v>
      </c>
      <c r="D1749" s="4">
        <v>10000</v>
      </c>
    </row>
    <row r="1750" spans="1:4" x14ac:dyDescent="0.25">
      <c r="A1750" s="4" t="str">
        <v>40 - 49</v>
      </c>
      <c r="B1750" s="4">
        <v>1</v>
      </c>
      <c r="C1750" s="4" t="str">
        <v>7 - 12</v>
      </c>
      <c r="D1750" s="4">
        <v>10000</v>
      </c>
    </row>
    <row r="1751" spans="1:4" x14ac:dyDescent="0.25">
      <c r="A1751" s="4" t="str">
        <v>30 - 39</v>
      </c>
      <c r="B1751" s="4">
        <v>3</v>
      </c>
      <c r="C1751" s="4" t="str">
        <v>7 - 12</v>
      </c>
      <c r="D1751" s="4">
        <v>10000</v>
      </c>
    </row>
    <row r="1752" spans="1:4" x14ac:dyDescent="0.25">
      <c r="A1752" s="4" t="str">
        <v>20 - 29</v>
      </c>
      <c r="B1752" s="4">
        <v>2</v>
      </c>
      <c r="C1752" s="4" t="str">
        <v>3 - 6</v>
      </c>
      <c r="D1752" s="4">
        <v>13750</v>
      </c>
    </row>
    <row r="1753" spans="1:4" x14ac:dyDescent="0.25">
      <c r="A1753" s="4" t="str">
        <v>40 - 49</v>
      </c>
      <c r="B1753" s="4">
        <v>1</v>
      </c>
      <c r="C1753" s="4" t="str">
        <v>13+</v>
      </c>
      <c r="D1753" s="4">
        <v>10000</v>
      </c>
    </row>
    <row r="1754" spans="1:4" x14ac:dyDescent="0.25">
      <c r="A1754" s="4" t="str">
        <v>50+</v>
      </c>
      <c r="B1754" s="4">
        <v>3</v>
      </c>
      <c r="C1754" s="4" t="str">
        <v>13+</v>
      </c>
      <c r="D1754" s="4">
        <v>10000</v>
      </c>
    </row>
    <row r="1755" spans="1:4" x14ac:dyDescent="0.25">
      <c r="A1755" s="4" t="str">
        <v>30 - 39</v>
      </c>
      <c r="B1755" s="4">
        <v>1</v>
      </c>
      <c r="C1755" s="4" t="str">
        <v>7 - 12</v>
      </c>
      <c r="D1755" s="4">
        <v>10000</v>
      </c>
    </row>
    <row r="1756" spans="1:4" x14ac:dyDescent="0.25">
      <c r="A1756" s="4" t="str">
        <v>20 - 29</v>
      </c>
      <c r="B1756" s="4">
        <v>1</v>
      </c>
      <c r="C1756" s="4" t="str">
        <v>0 - 2</v>
      </c>
      <c r="D1756" s="4">
        <v>35000</v>
      </c>
    </row>
    <row r="1757" spans="1:4" x14ac:dyDescent="0.25">
      <c r="A1757" s="4" t="str">
        <v>20 - 29</v>
      </c>
      <c r="B1757" s="4">
        <v>0</v>
      </c>
      <c r="C1757" s="4" t="str">
        <v>3 - 6</v>
      </c>
      <c r="D1757" s="4">
        <v>15000</v>
      </c>
    </row>
    <row r="1758" spans="1:4" x14ac:dyDescent="0.25">
      <c r="A1758" s="4" t="str">
        <v>30 - 39</v>
      </c>
      <c r="B1758" s="4">
        <v>1</v>
      </c>
      <c r="C1758" s="4" t="str">
        <v>7 - 12</v>
      </c>
      <c r="D1758" s="4">
        <v>12857.142857142857</v>
      </c>
    </row>
    <row r="1759" spans="1:4" x14ac:dyDescent="0.25">
      <c r="A1759" s="4" t="str">
        <v>20 - 29</v>
      </c>
      <c r="B1759" s="4">
        <v>3</v>
      </c>
      <c r="C1759" s="4" t="str">
        <v>3 - 6</v>
      </c>
      <c r="D1759" s="4">
        <v>13750</v>
      </c>
    </row>
    <row r="1760" spans="1:4" x14ac:dyDescent="0.25">
      <c r="A1760" s="4" t="str">
        <v>50+</v>
      </c>
      <c r="B1760" s="4">
        <v>2</v>
      </c>
      <c r="C1760" s="4" t="str">
        <v>13+</v>
      </c>
      <c r="D1760" s="4">
        <v>10000</v>
      </c>
    </row>
    <row r="1761" spans="1:4" x14ac:dyDescent="0.25">
      <c r="A1761" s="4" t="str">
        <v>30 - 39</v>
      </c>
      <c r="B1761" s="4">
        <v>1</v>
      </c>
      <c r="C1761" s="4" t="str">
        <v>7 - 12</v>
      </c>
      <c r="D1761" s="4">
        <v>12857.142857142857</v>
      </c>
    </row>
    <row r="1762" spans="1:4" x14ac:dyDescent="0.25">
      <c r="A1762" s="4" t="str">
        <v>40 - 49</v>
      </c>
      <c r="B1762" s="4">
        <v>3</v>
      </c>
      <c r="C1762" s="4" t="str">
        <v>13+</v>
      </c>
      <c r="D1762" s="4">
        <v>10000</v>
      </c>
    </row>
    <row r="1763" spans="1:4" x14ac:dyDescent="0.25">
      <c r="A1763" s="4" t="str">
        <v>30 - 39</v>
      </c>
      <c r="B1763" s="4">
        <v>0</v>
      </c>
      <c r="C1763" s="4" t="str">
        <v>3 - 6</v>
      </c>
      <c r="D1763" s="4">
        <v>13333.333333333334</v>
      </c>
    </row>
    <row r="1764" spans="1:4" x14ac:dyDescent="0.25">
      <c r="A1764" s="4" t="str">
        <v>30 - 39</v>
      </c>
      <c r="B1764" s="4">
        <v>1</v>
      </c>
      <c r="C1764" s="4" t="str">
        <v>3 - 6</v>
      </c>
      <c r="D1764" s="4">
        <v>14000</v>
      </c>
    </row>
    <row r="1765" spans="1:4" x14ac:dyDescent="0.25">
      <c r="A1765" s="4" t="str">
        <v>40 - 49</v>
      </c>
      <c r="B1765" s="4">
        <v>2</v>
      </c>
      <c r="C1765" s="4" t="str">
        <v>13+</v>
      </c>
      <c r="D1765" s="4">
        <v>10000</v>
      </c>
    </row>
    <row r="1766" spans="1:4" x14ac:dyDescent="0.25">
      <c r="A1766" s="4" t="str">
        <v>20 - 29</v>
      </c>
      <c r="B1766" s="4">
        <v>0</v>
      </c>
      <c r="C1766" s="4" t="str">
        <v>0 - 2</v>
      </c>
      <c r="D1766" s="4">
        <v>35000</v>
      </c>
    </row>
    <row r="1767" spans="1:4" x14ac:dyDescent="0.25">
      <c r="A1767" s="4" t="str">
        <v>40 - 49</v>
      </c>
      <c r="B1767" s="4">
        <v>1</v>
      </c>
      <c r="C1767" s="4" t="str">
        <v>13+</v>
      </c>
      <c r="D1767" s="4">
        <v>10000</v>
      </c>
    </row>
    <row r="1768" spans="1:4" x14ac:dyDescent="0.25">
      <c r="A1768" s="4" t="str">
        <v>30 - 39</v>
      </c>
      <c r="B1768" s="4">
        <v>3</v>
      </c>
      <c r="C1768" s="4" t="str">
        <v>7 - 12</v>
      </c>
      <c r="D1768" s="4">
        <v>10555.555555555555</v>
      </c>
    </row>
    <row r="1769" spans="1:4" x14ac:dyDescent="0.25">
      <c r="A1769" s="4" t="str">
        <v>20 - 29</v>
      </c>
      <c r="B1769" s="4">
        <v>1</v>
      </c>
      <c r="C1769" s="4" t="str">
        <v>0 - 2</v>
      </c>
      <c r="D1769" s="4">
        <v>35000</v>
      </c>
    </row>
    <row r="1770" spans="1:4" x14ac:dyDescent="0.25">
      <c r="A1770" s="4" t="str">
        <v>40 - 49</v>
      </c>
      <c r="B1770" s="4">
        <v>2</v>
      </c>
      <c r="C1770" s="4" t="str">
        <v>13+</v>
      </c>
      <c r="D1770" s="4">
        <v>10000</v>
      </c>
    </row>
    <row r="1771" spans="1:4" x14ac:dyDescent="0.25">
      <c r="A1771" s="4" t="str">
        <v>20 - 29</v>
      </c>
      <c r="B1771" s="4">
        <v>0</v>
      </c>
      <c r="C1771" s="4" t="str">
        <v>0 - 2</v>
      </c>
      <c r="D1771" s="4">
        <v>20000</v>
      </c>
    </row>
    <row r="1772" spans="1:4" x14ac:dyDescent="0.25">
      <c r="A1772" s="4" t="str">
        <v>30 - 39</v>
      </c>
      <c r="B1772" s="4">
        <v>1</v>
      </c>
      <c r="C1772" s="4" t="str">
        <v>7 - 12</v>
      </c>
      <c r="D1772" s="4">
        <v>12857.142857142857</v>
      </c>
    </row>
    <row r="1773" spans="1:4" x14ac:dyDescent="0.25">
      <c r="A1773" s="4" t="str">
        <v>20 - 29</v>
      </c>
      <c r="B1773" s="4">
        <v>3</v>
      </c>
      <c r="C1773" s="4" t="str">
        <v>3 - 6</v>
      </c>
      <c r="D1773" s="4">
        <v>13750</v>
      </c>
    </row>
    <row r="1774" spans="1:4" x14ac:dyDescent="0.25">
      <c r="A1774" s="4" t="str">
        <v>50+</v>
      </c>
      <c r="B1774" s="4">
        <v>2</v>
      </c>
      <c r="C1774" s="4" t="str">
        <v>13+</v>
      </c>
      <c r="D1774" s="4">
        <v>10000</v>
      </c>
    </row>
    <row r="1775" spans="1:4" x14ac:dyDescent="0.25">
      <c r="A1775" s="4" t="str">
        <v>30 - 39</v>
      </c>
      <c r="B1775" s="4">
        <v>1</v>
      </c>
      <c r="C1775" s="4" t="str">
        <v>3 - 6</v>
      </c>
      <c r="D1775" s="4">
        <v>12500</v>
      </c>
    </row>
    <row r="1776" spans="1:4" x14ac:dyDescent="0.25">
      <c r="A1776" s="4" t="str">
        <v>40 - 49</v>
      </c>
      <c r="B1776" s="4">
        <v>3</v>
      </c>
      <c r="C1776" s="4" t="str">
        <v>13+</v>
      </c>
      <c r="D1776" s="4">
        <v>10000</v>
      </c>
    </row>
    <row r="1777" spans="1:4" x14ac:dyDescent="0.25">
      <c r="A1777" s="4" t="str">
        <v>30 - 39</v>
      </c>
      <c r="B1777" s="4">
        <v>0</v>
      </c>
      <c r="C1777" s="4" t="str">
        <v>3 - 6</v>
      </c>
      <c r="D1777" s="4">
        <v>16666.666666666668</v>
      </c>
    </row>
    <row r="1778" spans="1:4" x14ac:dyDescent="0.25">
      <c r="A1778" s="4" t="str">
        <v>30 - 39</v>
      </c>
      <c r="B1778" s="4">
        <v>1</v>
      </c>
      <c r="C1778" s="4" t="str">
        <v>3 - 6</v>
      </c>
      <c r="D1778" s="4">
        <v>13750</v>
      </c>
    </row>
    <row r="1779" spans="1:4" x14ac:dyDescent="0.25">
      <c r="A1779" s="4" t="str">
        <v>40 - 49</v>
      </c>
      <c r="B1779" s="4">
        <v>2</v>
      </c>
      <c r="C1779" s="4" t="str">
        <v>13+</v>
      </c>
      <c r="D1779" s="4">
        <v>10000</v>
      </c>
    </row>
    <row r="1780" spans="1:4" x14ac:dyDescent="0.25">
      <c r="A1780" s="4" t="str">
        <v>20 - 29</v>
      </c>
      <c r="B1780" s="4">
        <v>0</v>
      </c>
      <c r="C1780" s="4" t="str">
        <v>0 - 2</v>
      </c>
      <c r="D1780" s="4">
        <v>35000</v>
      </c>
    </row>
    <row r="1781" spans="1:4" x14ac:dyDescent="0.25">
      <c r="A1781" s="4" t="str">
        <v>40 - 49</v>
      </c>
      <c r="B1781" s="4">
        <v>1</v>
      </c>
      <c r="C1781" s="4" t="str">
        <v>13+</v>
      </c>
      <c r="D1781" s="4">
        <v>10000</v>
      </c>
    </row>
    <row r="1782" spans="1:4" x14ac:dyDescent="0.25">
      <c r="A1782" s="4" t="str">
        <v>30 - 39</v>
      </c>
      <c r="B1782" s="4">
        <v>3</v>
      </c>
      <c r="C1782" s="4" t="str">
        <v>7 - 12</v>
      </c>
      <c r="D1782" s="4">
        <v>10000</v>
      </c>
    </row>
    <row r="1783" spans="1:4" x14ac:dyDescent="0.25">
      <c r="A1783" s="4" t="str">
        <v>20 - 29</v>
      </c>
      <c r="B1783" s="4">
        <v>1</v>
      </c>
      <c r="C1783" s="4" t="str">
        <v>0 - 2</v>
      </c>
      <c r="D1783" s="4">
        <v>35000</v>
      </c>
    </row>
    <row r="1784" spans="1:4" x14ac:dyDescent="0.25">
      <c r="A1784" s="4" t="str">
        <v>40 - 49</v>
      </c>
      <c r="B1784" s="4">
        <v>2</v>
      </c>
      <c r="C1784" s="4" t="str">
        <v>13+</v>
      </c>
      <c r="D1784" s="4">
        <v>10000</v>
      </c>
    </row>
    <row r="1785" spans="1:4" x14ac:dyDescent="0.25">
      <c r="A1785" s="4" t="str">
        <v>20 - 29</v>
      </c>
      <c r="B1785" s="4">
        <v>0</v>
      </c>
      <c r="C1785" s="4" t="str">
        <v>0 - 2</v>
      </c>
      <c r="D1785" s="4">
        <v>20000</v>
      </c>
    </row>
    <row r="1786" spans="1:4" x14ac:dyDescent="0.25">
      <c r="A1786" s="4" t="str">
        <v>30 - 39</v>
      </c>
      <c r="B1786" s="4">
        <v>1</v>
      </c>
      <c r="C1786" s="4" t="str">
        <v>7 - 12</v>
      </c>
      <c r="D1786" s="4">
        <v>10000</v>
      </c>
    </row>
    <row r="1787" spans="1:4" x14ac:dyDescent="0.25">
      <c r="A1787" s="4" t="str">
        <v>30 - 39</v>
      </c>
      <c r="B1787" s="4">
        <v>1</v>
      </c>
      <c r="C1787" s="4" t="str">
        <v>7 - 12</v>
      </c>
      <c r="D1787" s="4">
        <v>12857.142857142857</v>
      </c>
    </row>
    <row r="1788" spans="1:4" x14ac:dyDescent="0.25">
      <c r="A1788" s="4" t="str">
        <v>30 - 39</v>
      </c>
      <c r="B1788" s="4">
        <v>1</v>
      </c>
      <c r="C1788" s="4" t="str">
        <v>3 - 6</v>
      </c>
      <c r="D1788" s="4">
        <v>14000</v>
      </c>
    </row>
  </sheetData>
  <conditionalFormatting sqref="B2:B1788">
    <cfRule type="colorScale" priority="1">
      <colorScale>
        <cfvo type="min"/>
        <cfvo type="max"/>
        <color rgb="FFFFEF9C"/>
        <color rgb="FF63BE7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135" orientation="portrait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E842-1756-4FE3-98A6-64E12CB7F5A9}">
  <dimension ref="A1:G16"/>
  <sheetViews>
    <sheetView workbookViewId="0">
      <selection activeCell="B19" sqref="B19"/>
    </sheetView>
  </sheetViews>
  <sheetFormatPr defaultRowHeight="15" x14ac:dyDescent="0.25"/>
  <cols>
    <col min="1" max="1" width="15" style="4" bestFit="1" customWidth="1"/>
    <col min="2" max="2" width="12" style="4" bestFit="1" customWidth="1"/>
    <col min="3" max="3" width="10.7109375" style="4" bestFit="1" customWidth="1"/>
    <col min="4" max="5" width="11.140625" style="4" bestFit="1" customWidth="1"/>
    <col min="7" max="7" width="27.140625" bestFit="1" customWidth="1"/>
  </cols>
  <sheetData>
    <row r="1" spans="1:7" ht="16.5" x14ac:dyDescent="0.3">
      <c r="A1" s="9" t="s">
        <v>230</v>
      </c>
      <c r="B1" s="9" t="s">
        <v>235</v>
      </c>
      <c r="C1" s="9" t="s">
        <v>231</v>
      </c>
      <c r="D1" s="9" t="s">
        <v>222</v>
      </c>
      <c r="E1" s="9" t="s">
        <v>223</v>
      </c>
      <c r="F1" s="9" t="s">
        <v>232</v>
      </c>
      <c r="G1" s="9" t="s">
        <v>236</v>
      </c>
    </row>
    <row r="2" spans="1:7" x14ac:dyDescent="0.25">
      <c r="A2" s="4" t="s">
        <v>0</v>
      </c>
      <c r="B2" s="4" t="s">
        <v>233</v>
      </c>
      <c r="C2" s="4">
        <f>AVERAGE(Cleaned_Data[Age])</f>
        <v>35.139899272523785</v>
      </c>
      <c r="D2" s="4">
        <f>MIN(Cleaned_Data[Age])</f>
        <v>21</v>
      </c>
      <c r="E2" s="4">
        <f>MAX(Cleaned_Data[Age])</f>
        <v>62</v>
      </c>
      <c r="F2" s="4" t="s">
        <v>233</v>
      </c>
      <c r="G2" s="4" t="s">
        <v>233</v>
      </c>
    </row>
    <row r="3" spans="1:7" x14ac:dyDescent="0.25">
      <c r="A3" s="4" t="s">
        <v>5</v>
      </c>
      <c r="B3" s="4" t="s">
        <v>233</v>
      </c>
      <c r="C3" s="4">
        <f>AVERAGE(Cleaned_Data[Salary])</f>
        <v>113184.65976496923</v>
      </c>
      <c r="D3" s="4">
        <f>MIN(Cleaned_Data[Salary])</f>
        <v>350</v>
      </c>
      <c r="E3" s="4">
        <f>MAX(Cleaned_Data[Salary])</f>
        <v>250000</v>
      </c>
      <c r="F3" s="4" t="s">
        <v>233</v>
      </c>
      <c r="G3" s="4" t="s">
        <v>233</v>
      </c>
    </row>
    <row r="4" spans="1:7" x14ac:dyDescent="0.25">
      <c r="A4" s="4" t="s">
        <v>234</v>
      </c>
      <c r="B4" s="4" t="s">
        <v>233</v>
      </c>
      <c r="C4" s="4">
        <f>AVERAGE(Cleaned_Data[Years of Experience])</f>
        <v>9.1561275881365418</v>
      </c>
      <c r="D4" s="4">
        <f>MIN(Cleaned_Data[Years of Experience])</f>
        <v>0</v>
      </c>
      <c r="E4" s="4">
        <f>MAX(Cleaned_Data[Years of Experience])</f>
        <v>34</v>
      </c>
      <c r="F4" s="4" t="s">
        <v>233</v>
      </c>
      <c r="G4" s="4" t="s">
        <v>233</v>
      </c>
    </row>
    <row r="5" spans="1:7" x14ac:dyDescent="0.25">
      <c r="A5" s="17" t="s">
        <v>1</v>
      </c>
      <c r="B5" s="4" t="str" cm="1">
        <f t="array" ref="B5:B7">_xlfn.UNIQUE(Cleaned_Data[Gender])</f>
        <v>Male</v>
      </c>
      <c r="C5" s="4" t="s">
        <v>233</v>
      </c>
      <c r="D5" s="4" t="s">
        <v>233</v>
      </c>
      <c r="E5" s="4" t="s">
        <v>233</v>
      </c>
      <c r="F5" s="4">
        <f>COUNTIF(Cleaned_Data[Gender], "Male")</f>
        <v>966</v>
      </c>
      <c r="G5" s="4">
        <f>AVERAGEIF(Cleaned_Data[Gender], "Male", Cleaned_Data[Salary])</f>
        <v>118056.19875776398</v>
      </c>
    </row>
    <row r="6" spans="1:7" x14ac:dyDescent="0.25">
      <c r="A6" s="17"/>
      <c r="B6" s="4" t="str">
        <v>Female</v>
      </c>
      <c r="C6" s="4" t="s">
        <v>233</v>
      </c>
      <c r="D6" s="4" t="s">
        <v>233</v>
      </c>
      <c r="E6" s="4" t="s">
        <v>233</v>
      </c>
      <c r="F6" s="4">
        <f>COUNTIF(Cleaned_Data[Gender], "Female")</f>
        <v>814</v>
      </c>
      <c r="G6" s="4">
        <f>AVERAGEIF(Cleaned_Data[Gender], "Female", Cleaned_Data[Salary])</f>
        <v>107294.79852579853</v>
      </c>
    </row>
    <row r="7" spans="1:7" x14ac:dyDescent="0.25">
      <c r="A7" s="17"/>
      <c r="B7" s="4" t="str">
        <v>Other</v>
      </c>
      <c r="C7" s="4" t="s">
        <v>233</v>
      </c>
      <c r="D7" s="4" t="s">
        <v>233</v>
      </c>
      <c r="E7" s="4" t="s">
        <v>233</v>
      </c>
      <c r="F7" s="4">
        <f>COUNTIF(Cleaned_Data[Gender], "Other")</f>
        <v>7</v>
      </c>
      <c r="G7" s="4">
        <f>AVERAGEIF(Cleaned_Data[Gender], "Other", Cleaned_Data[Salary])</f>
        <v>125819</v>
      </c>
    </row>
    <row r="8" spans="1:7" x14ac:dyDescent="0.25">
      <c r="A8" s="17" t="s">
        <v>2</v>
      </c>
      <c r="B8" s="4" t="str" cm="1">
        <f t="array" ref="B8:B11">_xlfn.UNIQUE(Cleaned_Data[Education Level])</f>
        <v>Bachelor's</v>
      </c>
      <c r="C8" s="4" t="s">
        <v>233</v>
      </c>
      <c r="D8" s="4" t="s">
        <v>233</v>
      </c>
      <c r="E8" s="4" t="s">
        <v>233</v>
      </c>
      <c r="F8" s="4">
        <f>COUNTIF(Cleaned_Data[Education Level], "Bachelor's")</f>
        <v>768</v>
      </c>
      <c r="G8" s="4">
        <f>AVERAGEIF(Cleaned_Data[Education Level], "Bachelor's", Cleaned_Data[Salary])</f>
        <v>91145.56640625</v>
      </c>
    </row>
    <row r="9" spans="1:7" x14ac:dyDescent="0.25">
      <c r="A9" s="17"/>
      <c r="B9" s="4" t="str">
        <v>Master's</v>
      </c>
      <c r="C9" s="4" t="s">
        <v>233</v>
      </c>
      <c r="D9" s="4" t="s">
        <v>233</v>
      </c>
      <c r="E9" s="4" t="s">
        <v>233</v>
      </c>
      <c r="F9" s="4">
        <f>COUNTIF(Cleaned_Data[Education Level], "Master's")</f>
        <v>568</v>
      </c>
      <c r="G9" s="4">
        <f>AVERAGEIF(Cleaned_Data[Education Level], "Master's", Cleaned_Data[Salary])</f>
        <v>127432.80633802817</v>
      </c>
    </row>
    <row r="10" spans="1:7" x14ac:dyDescent="0.25">
      <c r="A10" s="17"/>
      <c r="B10" s="4" t="str">
        <v>PhD</v>
      </c>
      <c r="C10" s="4" t="s">
        <v>233</v>
      </c>
      <c r="D10" s="4" t="s">
        <v>233</v>
      </c>
      <c r="E10" s="4" t="s">
        <v>233</v>
      </c>
      <c r="F10" s="4">
        <f>COUNTIF(Cleaned_Data[Education Level], "PhD")</f>
        <v>341</v>
      </c>
      <c r="G10" s="4">
        <f>AVERAGEIF(Cleaned_Data[Education Level], "PhD", Cleaned_Data[Salary])</f>
        <v>160942.52199413491</v>
      </c>
    </row>
    <row r="11" spans="1:7" x14ac:dyDescent="0.25">
      <c r="A11" s="17"/>
      <c r="B11" s="4" t="str">
        <v>High School</v>
      </c>
      <c r="C11" s="4" t="s">
        <v>233</v>
      </c>
      <c r="D11" s="4" t="s">
        <v>233</v>
      </c>
      <c r="E11" s="4" t="s">
        <v>233</v>
      </c>
      <c r="F11" s="4">
        <f>COUNTIF(Cleaned_Data[Education Level], "High School")</f>
        <v>110</v>
      </c>
      <c r="G11" s="4">
        <f>AVERAGEIF(Cleaned_Data[Education Level], "High School", Cleaned_Data[Salary])</f>
        <v>45435.981818181819</v>
      </c>
    </row>
    <row r="14" spans="1:7" ht="16.5" x14ac:dyDescent="0.3">
      <c r="A14" s="18" t="s">
        <v>237</v>
      </c>
      <c r="B14" s="18"/>
    </row>
    <row r="15" spans="1:7" x14ac:dyDescent="0.25">
      <c r="A15" s="4" t="s">
        <v>238</v>
      </c>
      <c r="B15" s="4">
        <f>CORREL(Cleaned_Data[Years of Experience], Cleaned_Data[Salary])</f>
        <v>0.81872484256664646</v>
      </c>
    </row>
    <row r="16" spans="1:7" x14ac:dyDescent="0.25">
      <c r="A16" s="4" t="s">
        <v>239</v>
      </c>
      <c r="B16" s="4">
        <f>CORREL(Cleaned_Data[Age], Cleaned_Data[Salary])</f>
        <v>0.76684125685056237</v>
      </c>
    </row>
  </sheetData>
  <mergeCells count="3">
    <mergeCell ref="A5:A7"/>
    <mergeCell ref="A8:A11"/>
    <mergeCell ref="A14:B14"/>
  </mergeCells>
  <pageMargins left="0.7" right="0.7" top="0.75" bottom="0.75" header="0.3" footer="0.3"/>
  <pageSetup scale="95" orientation="portrait" r:id="rId1"/>
  <ignoredErrors>
    <ignoredError sqref="F6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894A-39F7-4B5B-91E9-6131039F2DCC}">
  <dimension ref="A1:S1788"/>
  <sheetViews>
    <sheetView zoomScale="70" zoomScaleNormal="70" workbookViewId="0">
      <selection activeCell="Q26" sqref="Q26"/>
    </sheetView>
  </sheetViews>
  <sheetFormatPr defaultRowHeight="15" x14ac:dyDescent="0.25"/>
  <cols>
    <col min="1" max="1" width="5.5703125" style="4" bestFit="1" customWidth="1"/>
    <col min="2" max="2" width="22" style="4" bestFit="1" customWidth="1"/>
    <col min="3" max="3" width="16.28515625" style="4" bestFit="1" customWidth="1"/>
    <col min="4" max="4" width="22.140625" style="4" bestFit="1" customWidth="1"/>
    <col min="5" max="5" width="7.42578125" style="4" bestFit="1" customWidth="1"/>
    <col min="6" max="6" width="18.42578125" style="4" bestFit="1" customWidth="1"/>
    <col min="7" max="7" width="10" style="4" bestFit="1" customWidth="1"/>
    <col min="8" max="8" width="9" style="4" bestFit="1" customWidth="1"/>
    <col min="9" max="9" width="17.85546875" style="4" bestFit="1" customWidth="1"/>
    <col min="10" max="10" width="5.5703125" style="4" bestFit="1" customWidth="1"/>
    <col min="11" max="11" width="22.42578125" bestFit="1" customWidth="1"/>
    <col min="13" max="13" width="12.7109375" style="4" bestFit="1" customWidth="1"/>
    <col min="14" max="14" width="12" style="4" bestFit="1" customWidth="1"/>
    <col min="15" max="15" width="22.42578125" style="4" bestFit="1" customWidth="1"/>
    <col min="16" max="19" width="12.7109375" style="4" bestFit="1" customWidth="1"/>
    <col min="20" max="22" width="9.140625" style="4"/>
    <col min="23" max="23" width="12.7109375" style="4" bestFit="1" customWidth="1"/>
    <col min="24" max="16384" width="9.140625" style="4"/>
  </cols>
  <sheetData>
    <row r="1" spans="1:19" ht="17.25" x14ac:dyDescent="0.3">
      <c r="A1" s="6" t="s">
        <v>0</v>
      </c>
      <c r="B1" s="7" t="s">
        <v>240</v>
      </c>
      <c r="C1" s="7" t="s">
        <v>241</v>
      </c>
      <c r="D1" s="7" t="s">
        <v>4</v>
      </c>
      <c r="E1" s="8" t="s">
        <v>5</v>
      </c>
      <c r="F1" s="14" t="s">
        <v>266</v>
      </c>
      <c r="G1" s="14" t="s">
        <v>251</v>
      </c>
      <c r="H1" s="7" t="s">
        <v>1</v>
      </c>
      <c r="I1" s="7" t="s">
        <v>2</v>
      </c>
      <c r="K1" s="7" t="s">
        <v>242</v>
      </c>
      <c r="M1"/>
      <c r="N1"/>
      <c r="O1"/>
      <c r="P1"/>
      <c r="Q1"/>
      <c r="R1"/>
      <c r="S1"/>
    </row>
    <row r="2" spans="1:19" ht="15.75" thickBot="1" x14ac:dyDescent="0.3">
      <c r="A2" s="4" cm="1">
        <f t="array" ref="A2:A1788">Cleaned_Data[Age]</f>
        <v>32</v>
      </c>
      <c r="B2" s="4">
        <f t="shared" ref="B2:B65" si="0">IF(H2 = "Male", 1, IF(H2 = "Female", 2, IF(H2 = "Other", 3)))</f>
        <v>1</v>
      </c>
      <c r="C2" s="4">
        <f t="shared" ref="C2:C65" si="1">IF(I2 = "High School", 0, IF(I2 = "Bachelor's", 1, IF(I2 = "Master's", 2, IF(I2 = "PhD", 3))))</f>
        <v>1</v>
      </c>
      <c r="D2" s="4" cm="1">
        <f t="array" ref="D2:D1788">Cleaned_Data[Years of Experience]</f>
        <v>5</v>
      </c>
      <c r="E2" s="4" cm="1">
        <f t="array" ref="E2:E1788">Cleaned_Data[Salary]</f>
        <v>90000</v>
      </c>
      <c r="F2" s="4">
        <f>62428.13 + (-549.4*A2) + (-5735.86*B2) + (15683.54*C2) + (5763.04*D2)</f>
        <v>83610.210000000006</v>
      </c>
      <c r="G2" s="4">
        <f>E2-F2</f>
        <v>6389.7899999999936</v>
      </c>
      <c r="H2" s="4" t="str" cm="1">
        <f t="array" ref="H2:H1788">Cleaned_Data[Gender]</f>
        <v>Male</v>
      </c>
      <c r="I2" s="4" t="str" cm="1">
        <f t="array" ref="I2:I1788">Cleaned_Data[Education Level]</f>
        <v>Bachelor's</v>
      </c>
      <c r="M2"/>
      <c r="N2"/>
      <c r="O2"/>
      <c r="P2"/>
      <c r="Q2"/>
      <c r="R2"/>
      <c r="S2"/>
    </row>
    <row r="3" spans="1:19" x14ac:dyDescent="0.25">
      <c r="A3" s="4">
        <v>28</v>
      </c>
      <c r="B3" s="4">
        <f t="shared" si="0"/>
        <v>2</v>
      </c>
      <c r="C3" s="4">
        <f t="shared" si="1"/>
        <v>2</v>
      </c>
      <c r="D3" s="4">
        <v>3</v>
      </c>
      <c r="E3" s="4">
        <v>65000</v>
      </c>
      <c r="F3" s="4">
        <f t="shared" ref="F3:F66" si="2">62428.13 + (-549.4*A3) + (-5735.86*B3) + (15683.54*C3) + (5763.04*D3)</f>
        <v>84229.41</v>
      </c>
      <c r="G3" s="4">
        <f t="shared" ref="G3:G66" si="3">E3-F3</f>
        <v>-19229.410000000003</v>
      </c>
      <c r="H3" s="4" t="str">
        <v>Female</v>
      </c>
      <c r="I3" s="4" t="str">
        <v>Master's</v>
      </c>
      <c r="K3" s="13" t="s">
        <v>243</v>
      </c>
      <c r="L3" s="13"/>
      <c r="M3"/>
      <c r="N3"/>
      <c r="O3"/>
      <c r="P3"/>
      <c r="Q3"/>
      <c r="R3"/>
      <c r="S3"/>
    </row>
    <row r="4" spans="1:19" x14ac:dyDescent="0.25">
      <c r="A4" s="4">
        <v>45</v>
      </c>
      <c r="B4" s="4">
        <f t="shared" si="0"/>
        <v>1</v>
      </c>
      <c r="C4" s="4">
        <f t="shared" si="1"/>
        <v>3</v>
      </c>
      <c r="D4" s="4">
        <v>15</v>
      </c>
      <c r="E4" s="4">
        <v>150000</v>
      </c>
      <c r="F4" s="4">
        <f t="shared" si="2"/>
        <v>165465.49</v>
      </c>
      <c r="G4" s="4">
        <f t="shared" si="3"/>
        <v>-15465.489999999991</v>
      </c>
      <c r="H4" s="4" t="str">
        <v>Male</v>
      </c>
      <c r="I4" s="4" t="str">
        <v>PhD</v>
      </c>
      <c r="K4" s="10" t="s">
        <v>244</v>
      </c>
      <c r="L4" s="10">
        <v>0.85039322513602056</v>
      </c>
      <c r="M4"/>
      <c r="N4"/>
      <c r="O4"/>
      <c r="P4"/>
      <c r="Q4"/>
      <c r="R4"/>
      <c r="S4"/>
    </row>
    <row r="5" spans="1:19" x14ac:dyDescent="0.25">
      <c r="A5" s="4">
        <v>36</v>
      </c>
      <c r="B5" s="4">
        <f t="shared" si="0"/>
        <v>2</v>
      </c>
      <c r="C5" s="4">
        <f t="shared" si="1"/>
        <v>1</v>
      </c>
      <c r="D5" s="4">
        <v>7</v>
      </c>
      <c r="E5" s="4">
        <v>60000</v>
      </c>
      <c r="F5" s="4">
        <f t="shared" si="2"/>
        <v>87202.829999999987</v>
      </c>
      <c r="G5" s="4">
        <f t="shared" si="3"/>
        <v>-27202.829999999987</v>
      </c>
      <c r="H5" s="4" t="str">
        <v>Female</v>
      </c>
      <c r="I5" s="4" t="str">
        <v>Bachelor's</v>
      </c>
      <c r="K5" s="10" t="s">
        <v>245</v>
      </c>
      <c r="L5" s="10">
        <v>0.72316863735724257</v>
      </c>
      <c r="M5"/>
      <c r="N5"/>
      <c r="O5"/>
      <c r="P5"/>
      <c r="Q5"/>
      <c r="R5"/>
      <c r="S5"/>
    </row>
    <row r="6" spans="1:19" x14ac:dyDescent="0.25">
      <c r="A6" s="4">
        <v>52</v>
      </c>
      <c r="B6" s="4">
        <f t="shared" si="0"/>
        <v>1</v>
      </c>
      <c r="C6" s="4">
        <f t="shared" si="1"/>
        <v>2</v>
      </c>
      <c r="D6" s="4">
        <v>20</v>
      </c>
      <c r="E6" s="4">
        <v>200000</v>
      </c>
      <c r="F6" s="4">
        <f t="shared" si="2"/>
        <v>174751.35</v>
      </c>
      <c r="G6" s="4">
        <f t="shared" si="3"/>
        <v>25248.649999999994</v>
      </c>
      <c r="H6" s="4" t="str">
        <v>Male</v>
      </c>
      <c r="I6" s="4" t="str">
        <v>Master's</v>
      </c>
      <c r="K6" s="10" t="s">
        <v>246</v>
      </c>
      <c r="L6" s="10">
        <v>0.72254724260383574</v>
      </c>
      <c r="M6"/>
      <c r="N6"/>
      <c r="O6"/>
      <c r="P6"/>
      <c r="Q6"/>
      <c r="R6"/>
      <c r="S6"/>
    </row>
    <row r="7" spans="1:19" x14ac:dyDescent="0.25">
      <c r="A7" s="4">
        <v>29</v>
      </c>
      <c r="B7" s="4">
        <f t="shared" si="0"/>
        <v>1</v>
      </c>
      <c r="C7" s="4">
        <f t="shared" si="1"/>
        <v>1</v>
      </c>
      <c r="D7" s="4">
        <v>2</v>
      </c>
      <c r="E7" s="4">
        <v>55000</v>
      </c>
      <c r="F7" s="4">
        <f t="shared" si="2"/>
        <v>67969.289999999994</v>
      </c>
      <c r="G7" s="4">
        <f t="shared" si="3"/>
        <v>-12969.289999999994</v>
      </c>
      <c r="H7" s="4" t="str">
        <v>Male</v>
      </c>
      <c r="I7" s="4" t="str">
        <v>Bachelor's</v>
      </c>
      <c r="K7" s="10" t="s">
        <v>247</v>
      </c>
      <c r="L7" s="10">
        <v>27177.848587639532</v>
      </c>
      <c r="M7"/>
      <c r="N7"/>
      <c r="O7"/>
      <c r="P7"/>
      <c r="Q7"/>
      <c r="R7"/>
      <c r="S7"/>
    </row>
    <row r="8" spans="1:19" ht="15.75" thickBot="1" x14ac:dyDescent="0.3">
      <c r="A8" s="4">
        <v>42</v>
      </c>
      <c r="B8" s="4">
        <f t="shared" si="0"/>
        <v>2</v>
      </c>
      <c r="C8" s="4">
        <f t="shared" si="1"/>
        <v>2</v>
      </c>
      <c r="D8" s="4">
        <v>12</v>
      </c>
      <c r="E8" s="4">
        <v>120000</v>
      </c>
      <c r="F8" s="4">
        <f t="shared" si="2"/>
        <v>128405.17</v>
      </c>
      <c r="G8" s="4">
        <f t="shared" si="3"/>
        <v>-8405.1699999999983</v>
      </c>
      <c r="H8" s="4" t="str">
        <v>Female</v>
      </c>
      <c r="I8" s="4" t="str">
        <v>Master's</v>
      </c>
      <c r="K8" s="11" t="s">
        <v>248</v>
      </c>
      <c r="L8" s="11">
        <v>1787</v>
      </c>
      <c r="M8"/>
      <c r="N8"/>
      <c r="O8"/>
      <c r="P8"/>
      <c r="Q8"/>
      <c r="R8"/>
      <c r="S8"/>
    </row>
    <row r="9" spans="1:19" x14ac:dyDescent="0.25">
      <c r="A9" s="4">
        <v>31</v>
      </c>
      <c r="B9" s="4">
        <f t="shared" si="0"/>
        <v>1</v>
      </c>
      <c r="C9" s="4">
        <f t="shared" si="1"/>
        <v>1</v>
      </c>
      <c r="D9" s="4">
        <v>4</v>
      </c>
      <c r="E9" s="4">
        <v>80000</v>
      </c>
      <c r="F9" s="4">
        <f t="shared" si="2"/>
        <v>78396.569999999992</v>
      </c>
      <c r="G9" s="4">
        <f t="shared" si="3"/>
        <v>1603.4300000000076</v>
      </c>
      <c r="H9" s="4" t="str">
        <v>Male</v>
      </c>
      <c r="I9" s="4" t="str">
        <v>Bachelor's</v>
      </c>
      <c r="M9"/>
      <c r="N9"/>
      <c r="O9"/>
      <c r="P9"/>
      <c r="Q9"/>
      <c r="R9"/>
      <c r="S9"/>
    </row>
    <row r="10" spans="1:19" ht="18" thickBot="1" x14ac:dyDescent="0.35">
      <c r="A10" s="4">
        <v>26</v>
      </c>
      <c r="B10" s="4">
        <f t="shared" si="0"/>
        <v>2</v>
      </c>
      <c r="C10" s="4">
        <f t="shared" si="1"/>
        <v>1</v>
      </c>
      <c r="D10" s="4">
        <v>1</v>
      </c>
      <c r="E10" s="4">
        <v>45000</v>
      </c>
      <c r="F10" s="4">
        <f t="shared" si="2"/>
        <v>58118.59</v>
      </c>
      <c r="G10" s="4">
        <f t="shared" si="3"/>
        <v>-13118.589999999997</v>
      </c>
      <c r="H10" s="4" t="str">
        <v>Female</v>
      </c>
      <c r="I10" s="4" t="str">
        <v>Bachelor's</v>
      </c>
      <c r="K10" s="7" t="s">
        <v>249</v>
      </c>
      <c r="M10"/>
      <c r="N10"/>
      <c r="O10"/>
      <c r="P10"/>
      <c r="Q10"/>
      <c r="R10"/>
      <c r="S10"/>
    </row>
    <row r="11" spans="1:19" x14ac:dyDescent="0.25">
      <c r="A11" s="4">
        <v>38</v>
      </c>
      <c r="B11" s="4">
        <f t="shared" si="0"/>
        <v>1</v>
      </c>
      <c r="C11" s="4">
        <f t="shared" si="1"/>
        <v>3</v>
      </c>
      <c r="D11" s="4">
        <v>10</v>
      </c>
      <c r="E11" s="4">
        <v>110000</v>
      </c>
      <c r="F11" s="4">
        <f t="shared" si="2"/>
        <v>140496.09</v>
      </c>
      <c r="G11" s="4">
        <f t="shared" si="3"/>
        <v>-30496.089999999997</v>
      </c>
      <c r="H11" s="4" t="str">
        <v>Male</v>
      </c>
      <c r="I11" s="4" t="str">
        <v>PhD</v>
      </c>
      <c r="K11" s="12"/>
      <c r="L11" s="12" t="s">
        <v>254</v>
      </c>
      <c r="M11" s="12" t="s">
        <v>255</v>
      </c>
      <c r="N11" s="12" t="s">
        <v>256</v>
      </c>
      <c r="O11" s="12" t="s">
        <v>257</v>
      </c>
      <c r="P11" s="12" t="s">
        <v>258</v>
      </c>
      <c r="Q11"/>
      <c r="R11"/>
      <c r="S11"/>
    </row>
    <row r="12" spans="1:19" x14ac:dyDescent="0.25">
      <c r="A12" s="4">
        <v>29</v>
      </c>
      <c r="B12" s="4">
        <f t="shared" si="0"/>
        <v>1</v>
      </c>
      <c r="C12" s="4">
        <f t="shared" si="1"/>
        <v>2</v>
      </c>
      <c r="D12" s="4">
        <v>3</v>
      </c>
      <c r="E12" s="4">
        <v>75000</v>
      </c>
      <c r="F12" s="4">
        <f t="shared" si="2"/>
        <v>89415.87</v>
      </c>
      <c r="G12" s="4">
        <f t="shared" si="3"/>
        <v>-14415.869999999995</v>
      </c>
      <c r="H12" s="4" t="str">
        <v>Male</v>
      </c>
      <c r="I12" s="4" t="str">
        <v>Master's</v>
      </c>
      <c r="K12" s="10" t="s">
        <v>250</v>
      </c>
      <c r="L12" s="10">
        <v>4</v>
      </c>
      <c r="M12" s="10">
        <v>3438445476005.7031</v>
      </c>
      <c r="N12" s="10">
        <v>859611369001.42578</v>
      </c>
      <c r="O12" s="10">
        <v>1163.7829791648444</v>
      </c>
      <c r="P12" s="10">
        <v>0</v>
      </c>
      <c r="Q12"/>
      <c r="R12"/>
      <c r="S12"/>
    </row>
    <row r="13" spans="1:19" x14ac:dyDescent="0.25">
      <c r="A13" s="4">
        <v>48</v>
      </c>
      <c r="B13" s="4">
        <f t="shared" si="0"/>
        <v>2</v>
      </c>
      <c r="C13" s="4">
        <f t="shared" si="1"/>
        <v>1</v>
      </c>
      <c r="D13" s="4">
        <v>18</v>
      </c>
      <c r="E13" s="4">
        <v>140000</v>
      </c>
      <c r="F13" s="4">
        <f t="shared" si="2"/>
        <v>144003.47</v>
      </c>
      <c r="G13" s="4">
        <f t="shared" si="3"/>
        <v>-4003.4700000000012</v>
      </c>
      <c r="H13" s="4" t="str">
        <v>Female</v>
      </c>
      <c r="I13" s="4" t="str">
        <v>Bachelor's</v>
      </c>
      <c r="K13" s="10" t="s">
        <v>251</v>
      </c>
      <c r="L13" s="10">
        <v>1782</v>
      </c>
      <c r="M13" s="10">
        <v>1316248378765.4404</v>
      </c>
      <c r="N13" s="10">
        <v>738635453.85266018</v>
      </c>
      <c r="O13" s="10"/>
      <c r="P13" s="10"/>
      <c r="Q13"/>
      <c r="R13"/>
      <c r="S13"/>
    </row>
    <row r="14" spans="1:19" ht="15.75" thickBot="1" x14ac:dyDescent="0.3">
      <c r="A14" s="4">
        <v>35</v>
      </c>
      <c r="B14" s="4">
        <f t="shared" si="0"/>
        <v>1</v>
      </c>
      <c r="C14" s="4">
        <f t="shared" si="1"/>
        <v>1</v>
      </c>
      <c r="D14" s="4">
        <v>6</v>
      </c>
      <c r="E14" s="4">
        <v>65000</v>
      </c>
      <c r="F14" s="4">
        <f t="shared" si="2"/>
        <v>87725.049999999988</v>
      </c>
      <c r="G14" s="4">
        <f t="shared" si="3"/>
        <v>-22725.049999999988</v>
      </c>
      <c r="H14" s="4" t="str">
        <v>Male</v>
      </c>
      <c r="I14" s="4" t="str">
        <v>Bachelor's</v>
      </c>
      <c r="K14" s="11" t="s">
        <v>252</v>
      </c>
      <c r="L14" s="11">
        <v>1786</v>
      </c>
      <c r="M14" s="11">
        <v>4754693854771.1436</v>
      </c>
      <c r="N14" s="11"/>
      <c r="O14" s="11"/>
      <c r="P14" s="11"/>
      <c r="Q14"/>
      <c r="R14"/>
      <c r="S14"/>
    </row>
    <row r="15" spans="1:19" ht="15.75" thickBot="1" x14ac:dyDescent="0.3">
      <c r="A15" s="4">
        <v>40</v>
      </c>
      <c r="B15" s="4">
        <f t="shared" si="0"/>
        <v>2</v>
      </c>
      <c r="C15" s="4">
        <f t="shared" si="1"/>
        <v>2</v>
      </c>
      <c r="D15" s="4">
        <v>14</v>
      </c>
      <c r="E15" s="4">
        <v>130000</v>
      </c>
      <c r="F15" s="4">
        <f t="shared" si="2"/>
        <v>141030.04999999999</v>
      </c>
      <c r="G15" s="4">
        <f t="shared" si="3"/>
        <v>-11030.049999999988</v>
      </c>
      <c r="H15" s="4" t="str">
        <v>Female</v>
      </c>
      <c r="I15" s="4" t="str">
        <v>Master's</v>
      </c>
      <c r="M15"/>
      <c r="N15"/>
      <c r="O15"/>
      <c r="P15"/>
      <c r="Q15"/>
      <c r="R15"/>
      <c r="S15"/>
    </row>
    <row r="16" spans="1:19" x14ac:dyDescent="0.25">
      <c r="A16" s="4">
        <v>27</v>
      </c>
      <c r="B16" s="4">
        <f t="shared" si="0"/>
        <v>1</v>
      </c>
      <c r="C16" s="4">
        <f t="shared" si="1"/>
        <v>1</v>
      </c>
      <c r="D16" s="4">
        <v>2</v>
      </c>
      <c r="E16" s="4">
        <v>40000</v>
      </c>
      <c r="F16" s="4">
        <f t="shared" si="2"/>
        <v>69068.09</v>
      </c>
      <c r="G16" s="4">
        <f t="shared" si="3"/>
        <v>-29068.089999999997</v>
      </c>
      <c r="H16" s="4" t="str">
        <v>Male</v>
      </c>
      <c r="I16" s="4" t="str">
        <v>Bachelor's</v>
      </c>
      <c r="K16" s="12"/>
      <c r="L16" s="12" t="s">
        <v>259</v>
      </c>
      <c r="M16" s="12" t="s">
        <v>247</v>
      </c>
      <c r="N16" s="12" t="s">
        <v>260</v>
      </c>
      <c r="O16" s="12" t="s">
        <v>261</v>
      </c>
      <c r="P16" s="12" t="s">
        <v>262</v>
      </c>
      <c r="Q16" s="12" t="s">
        <v>263</v>
      </c>
      <c r="R16" s="12" t="s">
        <v>264</v>
      </c>
      <c r="S16" s="12" t="s">
        <v>265</v>
      </c>
    </row>
    <row r="17" spans="1:19" x14ac:dyDescent="0.25">
      <c r="A17" s="4">
        <v>44</v>
      </c>
      <c r="B17" s="4">
        <f t="shared" si="0"/>
        <v>1</v>
      </c>
      <c r="C17" s="4">
        <f t="shared" si="1"/>
        <v>1</v>
      </c>
      <c r="D17" s="4">
        <v>16</v>
      </c>
      <c r="E17" s="4">
        <v>125000</v>
      </c>
      <c r="F17" s="4">
        <f t="shared" si="2"/>
        <v>140410.85</v>
      </c>
      <c r="G17" s="4">
        <f t="shared" si="3"/>
        <v>-15410.850000000006</v>
      </c>
      <c r="H17" s="4" t="str">
        <v>Male</v>
      </c>
      <c r="I17" s="4" t="str">
        <v>Bachelor's</v>
      </c>
      <c r="K17" s="10" t="s">
        <v>253</v>
      </c>
      <c r="L17" s="10">
        <v>62428.12962013459</v>
      </c>
      <c r="M17" s="10">
        <v>6007.5110597476041</v>
      </c>
      <c r="N17" s="10">
        <v>10.391679515735659</v>
      </c>
      <c r="O17" s="10">
        <v>1.3427477004045877E-24</v>
      </c>
      <c r="P17" s="10">
        <v>50645.621519687833</v>
      </c>
      <c r="Q17" s="10">
        <v>74210.637720581348</v>
      </c>
      <c r="R17" s="10">
        <v>50645.621519687833</v>
      </c>
      <c r="S17" s="10">
        <v>74210.637720581348</v>
      </c>
    </row>
    <row r="18" spans="1:19" x14ac:dyDescent="0.25">
      <c r="A18" s="4">
        <v>33</v>
      </c>
      <c r="B18" s="4">
        <f t="shared" si="0"/>
        <v>2</v>
      </c>
      <c r="C18" s="4">
        <f t="shared" si="1"/>
        <v>2</v>
      </c>
      <c r="D18" s="4">
        <v>7</v>
      </c>
      <c r="E18" s="4">
        <v>90000</v>
      </c>
      <c r="F18" s="4">
        <f t="shared" si="2"/>
        <v>104534.56999999999</v>
      </c>
      <c r="G18" s="4">
        <f t="shared" si="3"/>
        <v>-14534.569999999992</v>
      </c>
      <c r="H18" s="4" t="str">
        <v>Female</v>
      </c>
      <c r="I18" s="4" t="str">
        <v>Master's</v>
      </c>
      <c r="K18" s="10" t="s">
        <v>0</v>
      </c>
      <c r="L18" s="10">
        <v>-549.39681997894479</v>
      </c>
      <c r="M18" s="10">
        <v>224.9877577485299</v>
      </c>
      <c r="N18" s="10">
        <v>-2.4418965079558186</v>
      </c>
      <c r="O18" s="10">
        <v>1.4706980492655373E-2</v>
      </c>
      <c r="P18" s="10">
        <v>-990.66443510419754</v>
      </c>
      <c r="Q18" s="10">
        <v>-108.12920485369199</v>
      </c>
      <c r="R18" s="10">
        <v>-990.66443510419754</v>
      </c>
      <c r="S18" s="10">
        <v>-108.12920485369199</v>
      </c>
    </row>
    <row r="19" spans="1:19" x14ac:dyDescent="0.25">
      <c r="A19" s="4">
        <v>39</v>
      </c>
      <c r="B19" s="4">
        <f t="shared" si="0"/>
        <v>1</v>
      </c>
      <c r="C19" s="4">
        <f t="shared" si="1"/>
        <v>3</v>
      </c>
      <c r="D19" s="4">
        <v>12</v>
      </c>
      <c r="E19" s="4">
        <v>115000</v>
      </c>
      <c r="F19" s="4">
        <f t="shared" si="2"/>
        <v>151472.77000000002</v>
      </c>
      <c r="G19" s="4">
        <f t="shared" si="3"/>
        <v>-36472.770000000019</v>
      </c>
      <c r="H19" s="4" t="str">
        <v>Male</v>
      </c>
      <c r="I19" s="4" t="str">
        <v>PhD</v>
      </c>
      <c r="K19" s="10" t="s">
        <v>240</v>
      </c>
      <c r="L19" s="10">
        <v>-5735.8616063826512</v>
      </c>
      <c r="M19" s="10">
        <v>1271.5304236157524</v>
      </c>
      <c r="N19" s="10">
        <v>-4.5109904567379733</v>
      </c>
      <c r="O19" s="10">
        <v>6.8737411092525495E-6</v>
      </c>
      <c r="P19" s="10">
        <v>-8229.7092859317472</v>
      </c>
      <c r="Q19" s="10">
        <v>-3242.0139268335552</v>
      </c>
      <c r="R19" s="10">
        <v>-8229.7092859317472</v>
      </c>
      <c r="S19" s="10">
        <v>-3242.0139268335552</v>
      </c>
    </row>
    <row r="20" spans="1:19" x14ac:dyDescent="0.25">
      <c r="A20" s="4">
        <v>25</v>
      </c>
      <c r="B20" s="4">
        <f t="shared" si="0"/>
        <v>2</v>
      </c>
      <c r="C20" s="4">
        <f t="shared" si="1"/>
        <v>1</v>
      </c>
      <c r="D20" s="4">
        <v>0</v>
      </c>
      <c r="E20" s="4">
        <v>35000</v>
      </c>
      <c r="F20" s="4">
        <f t="shared" si="2"/>
        <v>52904.95</v>
      </c>
      <c r="G20" s="4">
        <f t="shared" si="3"/>
        <v>-17904.949999999997</v>
      </c>
      <c r="H20" s="4" t="str">
        <v>Female</v>
      </c>
      <c r="I20" s="4" t="str">
        <v>Bachelor's</v>
      </c>
      <c r="K20" s="10" t="s">
        <v>241</v>
      </c>
      <c r="L20" s="10">
        <v>15683.541930322777</v>
      </c>
      <c r="M20" s="10">
        <v>880.21413154586173</v>
      </c>
      <c r="N20" s="10">
        <v>17.817871093229112</v>
      </c>
      <c r="O20" s="10">
        <v>1.7502782481676993E-65</v>
      </c>
      <c r="P20" s="10">
        <v>13957.181374025684</v>
      </c>
      <c r="Q20" s="10">
        <v>17409.902486619871</v>
      </c>
      <c r="R20" s="10">
        <v>13957.181374025684</v>
      </c>
      <c r="S20" s="10">
        <v>17409.902486619871</v>
      </c>
    </row>
    <row r="21" spans="1:19" ht="15.75" thickBot="1" x14ac:dyDescent="0.3">
      <c r="A21" s="4">
        <v>51</v>
      </c>
      <c r="B21" s="4">
        <f t="shared" si="0"/>
        <v>1</v>
      </c>
      <c r="C21" s="4">
        <f t="shared" si="1"/>
        <v>1</v>
      </c>
      <c r="D21" s="4">
        <v>22</v>
      </c>
      <c r="E21" s="4">
        <v>180000</v>
      </c>
      <c r="F21" s="4">
        <f t="shared" si="2"/>
        <v>171143.29</v>
      </c>
      <c r="G21" s="4">
        <f t="shared" si="3"/>
        <v>8856.7099999999919</v>
      </c>
      <c r="H21" s="4" t="str">
        <v>Male</v>
      </c>
      <c r="I21" s="4" t="str">
        <v>Bachelor's</v>
      </c>
      <c r="K21" s="11" t="s">
        <v>4</v>
      </c>
      <c r="L21" s="11">
        <v>5763.0389652874455</v>
      </c>
      <c r="M21" s="11">
        <v>268.39258631211118</v>
      </c>
      <c r="N21" s="11">
        <v>21.472422336530794</v>
      </c>
      <c r="O21" s="11">
        <v>3.7818748596046557E-91</v>
      </c>
      <c r="P21" s="11">
        <v>5236.641628541608</v>
      </c>
      <c r="Q21" s="11">
        <v>6289.436302033283</v>
      </c>
      <c r="R21" s="11">
        <v>5236.641628541608</v>
      </c>
      <c r="S21" s="11">
        <v>6289.436302033283</v>
      </c>
    </row>
    <row r="22" spans="1:19" x14ac:dyDescent="0.25">
      <c r="A22" s="4">
        <v>34</v>
      </c>
      <c r="B22" s="4">
        <f t="shared" si="0"/>
        <v>2</v>
      </c>
      <c r="C22" s="4">
        <f t="shared" si="1"/>
        <v>2</v>
      </c>
      <c r="D22" s="4">
        <v>5</v>
      </c>
      <c r="E22" s="4">
        <v>80000</v>
      </c>
      <c r="F22" s="4">
        <f t="shared" si="2"/>
        <v>92459.09</v>
      </c>
      <c r="G22" s="4">
        <f t="shared" si="3"/>
        <v>-12459.089999999997</v>
      </c>
      <c r="H22" s="4" t="str">
        <v>Female</v>
      </c>
      <c r="I22" s="4" t="str">
        <v>Master's</v>
      </c>
    </row>
    <row r="23" spans="1:19" x14ac:dyDescent="0.25">
      <c r="A23" s="4">
        <v>47</v>
      </c>
      <c r="B23" s="4">
        <f t="shared" si="0"/>
        <v>1</v>
      </c>
      <c r="C23" s="4">
        <f t="shared" si="1"/>
        <v>2</v>
      </c>
      <c r="D23" s="4">
        <v>19</v>
      </c>
      <c r="E23" s="4">
        <v>190000</v>
      </c>
      <c r="F23" s="4">
        <f t="shared" si="2"/>
        <v>171735.31</v>
      </c>
      <c r="G23" s="4">
        <f t="shared" si="3"/>
        <v>18264.690000000002</v>
      </c>
      <c r="H23" s="4" t="str">
        <v>Male</v>
      </c>
      <c r="I23" s="4" t="str">
        <v>Master's</v>
      </c>
      <c r="J23"/>
      <c r="M23"/>
      <c r="N23"/>
      <c r="O23"/>
      <c r="P23"/>
      <c r="Q23"/>
      <c r="R23"/>
    </row>
    <row r="24" spans="1:19" x14ac:dyDescent="0.25">
      <c r="A24" s="4">
        <v>30</v>
      </c>
      <c r="B24" s="4">
        <f t="shared" si="0"/>
        <v>1</v>
      </c>
      <c r="C24" s="4">
        <f t="shared" si="1"/>
        <v>1</v>
      </c>
      <c r="D24" s="4">
        <v>2</v>
      </c>
      <c r="E24" s="4">
        <v>50000</v>
      </c>
      <c r="F24" s="4">
        <f t="shared" si="2"/>
        <v>67419.89</v>
      </c>
      <c r="G24" s="4">
        <f t="shared" si="3"/>
        <v>-17419.89</v>
      </c>
      <c r="H24" s="4" t="str">
        <v>Male</v>
      </c>
      <c r="I24" s="4" t="str">
        <v>Bachelor's</v>
      </c>
      <c r="J24"/>
      <c r="M24"/>
      <c r="N24"/>
      <c r="O24"/>
      <c r="P24"/>
      <c r="Q24"/>
      <c r="R24"/>
    </row>
    <row r="25" spans="1:19" x14ac:dyDescent="0.25">
      <c r="A25" s="4">
        <v>36</v>
      </c>
      <c r="B25" s="4">
        <f t="shared" si="0"/>
        <v>2</v>
      </c>
      <c r="C25" s="4">
        <f t="shared" si="1"/>
        <v>1</v>
      </c>
      <c r="D25" s="4">
        <v>9</v>
      </c>
      <c r="E25" s="4">
        <v>60000</v>
      </c>
      <c r="F25" s="4">
        <f t="shared" si="2"/>
        <v>98728.91</v>
      </c>
      <c r="G25" s="4">
        <f t="shared" si="3"/>
        <v>-38728.910000000003</v>
      </c>
      <c r="H25" s="4" t="str">
        <v>Female</v>
      </c>
      <c r="I25" s="4" t="str">
        <v>Bachelor's</v>
      </c>
      <c r="J25"/>
      <c r="M25"/>
      <c r="N25"/>
      <c r="O25"/>
      <c r="P25"/>
      <c r="Q25"/>
      <c r="R25"/>
    </row>
    <row r="26" spans="1:19" x14ac:dyDescent="0.25">
      <c r="A26" s="4">
        <v>41</v>
      </c>
      <c r="B26" s="4">
        <f t="shared" si="0"/>
        <v>1</v>
      </c>
      <c r="C26" s="4">
        <f t="shared" si="1"/>
        <v>2</v>
      </c>
      <c r="D26" s="4">
        <v>13</v>
      </c>
      <c r="E26" s="4">
        <v>140000</v>
      </c>
      <c r="F26" s="4">
        <f t="shared" si="2"/>
        <v>140453.47</v>
      </c>
      <c r="G26" s="4">
        <f t="shared" si="3"/>
        <v>-453.47000000000116</v>
      </c>
      <c r="H26" s="4" t="str">
        <v>Male</v>
      </c>
      <c r="I26" s="4" t="str">
        <v>Master's</v>
      </c>
    </row>
    <row r="27" spans="1:19" x14ac:dyDescent="0.25">
      <c r="A27" s="4">
        <v>28</v>
      </c>
      <c r="B27" s="4">
        <f t="shared" si="0"/>
        <v>2</v>
      </c>
      <c r="C27" s="4">
        <f t="shared" si="1"/>
        <v>1</v>
      </c>
      <c r="D27" s="4">
        <v>3</v>
      </c>
      <c r="E27" s="4">
        <v>45000</v>
      </c>
      <c r="F27" s="4">
        <f t="shared" si="2"/>
        <v>68545.87</v>
      </c>
      <c r="G27" s="4">
        <f t="shared" si="3"/>
        <v>-23545.869999999995</v>
      </c>
      <c r="H27" s="4" t="str">
        <v>Female</v>
      </c>
      <c r="I27" s="4" t="str">
        <v>Bachelor's</v>
      </c>
    </row>
    <row r="28" spans="1:19" x14ac:dyDescent="0.25">
      <c r="A28" s="4">
        <v>37</v>
      </c>
      <c r="B28" s="4">
        <f t="shared" si="0"/>
        <v>2</v>
      </c>
      <c r="C28" s="4">
        <f t="shared" si="1"/>
        <v>2</v>
      </c>
      <c r="D28" s="4">
        <v>11</v>
      </c>
      <c r="E28" s="4">
        <v>110000</v>
      </c>
      <c r="F28" s="4">
        <f t="shared" si="2"/>
        <v>125389.13</v>
      </c>
      <c r="G28" s="4">
        <f t="shared" si="3"/>
        <v>-15389.130000000005</v>
      </c>
      <c r="H28" s="4" t="str">
        <v>Female</v>
      </c>
      <c r="I28" s="4" t="str">
        <v>Master's</v>
      </c>
    </row>
    <row r="29" spans="1:19" x14ac:dyDescent="0.25">
      <c r="A29" s="4">
        <v>24</v>
      </c>
      <c r="B29" s="4">
        <f t="shared" si="0"/>
        <v>1</v>
      </c>
      <c r="C29" s="4">
        <f t="shared" si="1"/>
        <v>1</v>
      </c>
      <c r="D29" s="4">
        <v>1</v>
      </c>
      <c r="E29" s="4">
        <v>40000</v>
      </c>
      <c r="F29" s="4">
        <f t="shared" si="2"/>
        <v>64953.25</v>
      </c>
      <c r="G29" s="4">
        <f t="shared" si="3"/>
        <v>-24953.25</v>
      </c>
      <c r="H29" s="4" t="str">
        <v>Male</v>
      </c>
      <c r="I29" s="4" t="str">
        <v>Bachelor's</v>
      </c>
    </row>
    <row r="30" spans="1:19" x14ac:dyDescent="0.25">
      <c r="A30" s="4">
        <v>43</v>
      </c>
      <c r="B30" s="4">
        <f t="shared" si="0"/>
        <v>2</v>
      </c>
      <c r="C30" s="4">
        <f t="shared" si="1"/>
        <v>3</v>
      </c>
      <c r="D30" s="4">
        <v>15</v>
      </c>
      <c r="E30" s="4">
        <v>140000</v>
      </c>
      <c r="F30" s="4">
        <f t="shared" si="2"/>
        <v>160828.43</v>
      </c>
      <c r="G30" s="4">
        <f t="shared" si="3"/>
        <v>-20828.429999999993</v>
      </c>
      <c r="H30" s="4" t="str">
        <v>Female</v>
      </c>
      <c r="I30" s="4" t="str">
        <v>PhD</v>
      </c>
    </row>
    <row r="31" spans="1:19" x14ac:dyDescent="0.25">
      <c r="A31" s="4">
        <v>33</v>
      </c>
      <c r="B31" s="4">
        <f t="shared" si="0"/>
        <v>1</v>
      </c>
      <c r="C31" s="4">
        <f t="shared" si="1"/>
        <v>2</v>
      </c>
      <c r="D31" s="4">
        <v>6</v>
      </c>
      <c r="E31" s="4">
        <v>90000</v>
      </c>
      <c r="F31" s="4">
        <f t="shared" si="2"/>
        <v>104507.38999999998</v>
      </c>
      <c r="G31" s="4">
        <f t="shared" si="3"/>
        <v>-14507.389999999985</v>
      </c>
      <c r="H31" s="4" t="str">
        <v>Male</v>
      </c>
      <c r="I31" s="4" t="str">
        <v>Master's</v>
      </c>
    </row>
    <row r="32" spans="1:19" x14ac:dyDescent="0.25">
      <c r="A32" s="4">
        <v>50</v>
      </c>
      <c r="B32" s="4">
        <f t="shared" si="0"/>
        <v>1</v>
      </c>
      <c r="C32" s="4">
        <f t="shared" si="1"/>
        <v>1</v>
      </c>
      <c r="D32" s="4">
        <v>25</v>
      </c>
      <c r="E32" s="4">
        <v>250000</v>
      </c>
      <c r="F32" s="4">
        <f t="shared" si="2"/>
        <v>188981.81</v>
      </c>
      <c r="G32" s="4">
        <f t="shared" si="3"/>
        <v>61018.19</v>
      </c>
      <c r="H32" s="4" t="str">
        <v>Male</v>
      </c>
      <c r="I32" s="4" t="str">
        <v>Bachelor's</v>
      </c>
    </row>
    <row r="33" spans="1:9" x14ac:dyDescent="0.25">
      <c r="A33" s="4">
        <v>31</v>
      </c>
      <c r="B33" s="4">
        <f t="shared" si="0"/>
        <v>2</v>
      </c>
      <c r="C33" s="4">
        <f t="shared" si="1"/>
        <v>1</v>
      </c>
      <c r="D33" s="4">
        <v>4</v>
      </c>
      <c r="E33" s="4">
        <v>55000</v>
      </c>
      <c r="F33" s="4">
        <f t="shared" si="2"/>
        <v>72660.709999999992</v>
      </c>
      <c r="G33" s="4">
        <f t="shared" si="3"/>
        <v>-17660.709999999992</v>
      </c>
      <c r="H33" s="4" t="str">
        <v>Female</v>
      </c>
      <c r="I33" s="4" t="str">
        <v>Bachelor's</v>
      </c>
    </row>
    <row r="34" spans="1:9" x14ac:dyDescent="0.25">
      <c r="A34" s="4">
        <v>29</v>
      </c>
      <c r="B34" s="4">
        <f t="shared" si="0"/>
        <v>1</v>
      </c>
      <c r="C34" s="4">
        <f t="shared" si="1"/>
        <v>2</v>
      </c>
      <c r="D34" s="4">
        <v>3</v>
      </c>
      <c r="E34" s="4">
        <v>75000</v>
      </c>
      <c r="F34" s="4">
        <f t="shared" si="2"/>
        <v>89415.87</v>
      </c>
      <c r="G34" s="4">
        <f t="shared" si="3"/>
        <v>-14415.869999999995</v>
      </c>
      <c r="H34" s="4" t="str">
        <v>Male</v>
      </c>
      <c r="I34" s="4" t="str">
        <v>Master's</v>
      </c>
    </row>
    <row r="35" spans="1:9" x14ac:dyDescent="0.25">
      <c r="A35" s="4">
        <v>39</v>
      </c>
      <c r="B35" s="4">
        <f t="shared" si="0"/>
        <v>2</v>
      </c>
      <c r="C35" s="4">
        <f t="shared" si="1"/>
        <v>1</v>
      </c>
      <c r="D35" s="4">
        <v>10</v>
      </c>
      <c r="E35" s="4">
        <v>65000</v>
      </c>
      <c r="F35" s="4">
        <f t="shared" si="2"/>
        <v>102843.75</v>
      </c>
      <c r="G35" s="4">
        <f t="shared" si="3"/>
        <v>-37843.75</v>
      </c>
      <c r="H35" s="4" t="str">
        <v>Female</v>
      </c>
      <c r="I35" s="4" t="str">
        <v>Bachelor's</v>
      </c>
    </row>
    <row r="36" spans="1:9" x14ac:dyDescent="0.25">
      <c r="A36" s="4">
        <v>46</v>
      </c>
      <c r="B36" s="4">
        <f t="shared" si="0"/>
        <v>1</v>
      </c>
      <c r="C36" s="4">
        <f t="shared" si="1"/>
        <v>3</v>
      </c>
      <c r="D36" s="4">
        <v>20</v>
      </c>
      <c r="E36" s="4">
        <v>170000</v>
      </c>
      <c r="F36" s="4">
        <f t="shared" si="2"/>
        <v>193731.28999999998</v>
      </c>
      <c r="G36" s="4">
        <f t="shared" si="3"/>
        <v>-23731.289999999979</v>
      </c>
      <c r="H36" s="4" t="str">
        <v>Male</v>
      </c>
      <c r="I36" s="4" t="str">
        <v>PhD</v>
      </c>
    </row>
    <row r="37" spans="1:9" x14ac:dyDescent="0.25">
      <c r="A37" s="4">
        <v>27</v>
      </c>
      <c r="B37" s="4">
        <f t="shared" si="0"/>
        <v>1</v>
      </c>
      <c r="C37" s="4">
        <f t="shared" si="1"/>
        <v>1</v>
      </c>
      <c r="D37" s="4">
        <v>2</v>
      </c>
      <c r="E37" s="4">
        <v>45000</v>
      </c>
      <c r="F37" s="4">
        <f t="shared" si="2"/>
        <v>69068.09</v>
      </c>
      <c r="G37" s="4">
        <f t="shared" si="3"/>
        <v>-24068.089999999997</v>
      </c>
      <c r="H37" s="4" t="str">
        <v>Male</v>
      </c>
      <c r="I37" s="4" t="str">
        <v>Bachelor's</v>
      </c>
    </row>
    <row r="38" spans="1:9" x14ac:dyDescent="0.25">
      <c r="A38" s="4">
        <v>35</v>
      </c>
      <c r="B38" s="4">
        <f t="shared" si="0"/>
        <v>2</v>
      </c>
      <c r="C38" s="4">
        <f t="shared" si="1"/>
        <v>1</v>
      </c>
      <c r="D38" s="4">
        <v>7</v>
      </c>
      <c r="E38" s="4">
        <v>60000</v>
      </c>
      <c r="F38" s="4">
        <f t="shared" si="2"/>
        <v>87752.23</v>
      </c>
      <c r="G38" s="4">
        <f t="shared" si="3"/>
        <v>-27752.229999999996</v>
      </c>
      <c r="H38" s="4" t="str">
        <v>Female</v>
      </c>
      <c r="I38" s="4" t="str">
        <v>Bachelor's</v>
      </c>
    </row>
    <row r="39" spans="1:9" x14ac:dyDescent="0.25">
      <c r="A39" s="4">
        <v>42</v>
      </c>
      <c r="B39" s="4">
        <f t="shared" si="0"/>
        <v>1</v>
      </c>
      <c r="C39" s="4">
        <f t="shared" si="1"/>
        <v>2</v>
      </c>
      <c r="D39" s="4">
        <v>14</v>
      </c>
      <c r="E39" s="4">
        <v>115000</v>
      </c>
      <c r="F39" s="4">
        <f t="shared" si="2"/>
        <v>145667.10999999999</v>
      </c>
      <c r="G39" s="4">
        <f t="shared" si="3"/>
        <v>-30667.109999999986</v>
      </c>
      <c r="H39" s="4" t="str">
        <v>Male</v>
      </c>
      <c r="I39" s="4" t="str">
        <v>Master's</v>
      </c>
    </row>
    <row r="40" spans="1:9" x14ac:dyDescent="0.25">
      <c r="A40" s="4">
        <v>26</v>
      </c>
      <c r="B40" s="4">
        <f t="shared" si="0"/>
        <v>2</v>
      </c>
      <c r="C40" s="4">
        <f t="shared" si="1"/>
        <v>1</v>
      </c>
      <c r="D40" s="4">
        <v>1</v>
      </c>
      <c r="E40" s="4">
        <v>40000</v>
      </c>
      <c r="F40" s="4">
        <f t="shared" si="2"/>
        <v>58118.59</v>
      </c>
      <c r="G40" s="4">
        <f t="shared" si="3"/>
        <v>-18118.589999999997</v>
      </c>
      <c r="H40" s="4" t="str">
        <v>Female</v>
      </c>
      <c r="I40" s="4" t="str">
        <v>Bachelor's</v>
      </c>
    </row>
    <row r="41" spans="1:9" x14ac:dyDescent="0.25">
      <c r="A41" s="4">
        <v>49</v>
      </c>
      <c r="B41" s="4">
        <f t="shared" si="0"/>
        <v>1</v>
      </c>
      <c r="C41" s="4">
        <f t="shared" si="1"/>
        <v>1</v>
      </c>
      <c r="D41" s="4">
        <v>21</v>
      </c>
      <c r="E41" s="4">
        <v>160000</v>
      </c>
      <c r="F41" s="4">
        <f t="shared" si="2"/>
        <v>166479.04999999999</v>
      </c>
      <c r="G41" s="4">
        <f t="shared" si="3"/>
        <v>-6479.0499999999884</v>
      </c>
      <c r="H41" s="4" t="str">
        <v>Male</v>
      </c>
      <c r="I41" s="4" t="str">
        <v>Bachelor's</v>
      </c>
    </row>
    <row r="42" spans="1:9" x14ac:dyDescent="0.25">
      <c r="A42" s="4">
        <v>34</v>
      </c>
      <c r="B42" s="4">
        <f t="shared" si="0"/>
        <v>2</v>
      </c>
      <c r="C42" s="4">
        <f t="shared" si="1"/>
        <v>2</v>
      </c>
      <c r="D42" s="4">
        <v>5</v>
      </c>
      <c r="E42" s="4">
        <v>80000</v>
      </c>
      <c r="F42" s="4">
        <f t="shared" si="2"/>
        <v>92459.09</v>
      </c>
      <c r="G42" s="4">
        <f t="shared" si="3"/>
        <v>-12459.089999999997</v>
      </c>
      <c r="H42" s="4" t="str">
        <v>Female</v>
      </c>
      <c r="I42" s="4" t="str">
        <v>Master's</v>
      </c>
    </row>
    <row r="43" spans="1:9" x14ac:dyDescent="0.25">
      <c r="A43" s="4">
        <v>48</v>
      </c>
      <c r="B43" s="4">
        <f t="shared" si="0"/>
        <v>1</v>
      </c>
      <c r="C43" s="4">
        <f t="shared" si="1"/>
        <v>2</v>
      </c>
      <c r="D43" s="4">
        <v>18</v>
      </c>
      <c r="E43" s="4">
        <v>190000</v>
      </c>
      <c r="F43" s="4">
        <f t="shared" si="2"/>
        <v>165422.87</v>
      </c>
      <c r="G43" s="4">
        <f t="shared" si="3"/>
        <v>24577.130000000005</v>
      </c>
      <c r="H43" s="4" t="str">
        <v>Male</v>
      </c>
      <c r="I43" s="4" t="str">
        <v>Master's</v>
      </c>
    </row>
    <row r="44" spans="1:9" x14ac:dyDescent="0.25">
      <c r="A44" s="4">
        <v>30</v>
      </c>
      <c r="B44" s="4">
        <f t="shared" si="0"/>
        <v>1</v>
      </c>
      <c r="C44" s="4">
        <f t="shared" si="1"/>
        <v>1</v>
      </c>
      <c r="D44" s="4">
        <v>3</v>
      </c>
      <c r="E44" s="4">
        <v>60000</v>
      </c>
      <c r="F44" s="4">
        <f t="shared" si="2"/>
        <v>73182.929999999993</v>
      </c>
      <c r="G44" s="4">
        <f t="shared" si="3"/>
        <v>-13182.929999999993</v>
      </c>
      <c r="H44" s="4" t="str">
        <v>Male</v>
      </c>
      <c r="I44" s="4" t="str">
        <v>Bachelor's</v>
      </c>
    </row>
    <row r="45" spans="1:9" x14ac:dyDescent="0.25">
      <c r="A45" s="4">
        <v>36</v>
      </c>
      <c r="B45" s="4">
        <f t="shared" si="0"/>
        <v>2</v>
      </c>
      <c r="C45" s="4">
        <f t="shared" si="1"/>
        <v>1</v>
      </c>
      <c r="D45" s="4">
        <v>8</v>
      </c>
      <c r="E45" s="4">
        <v>45000</v>
      </c>
      <c r="F45" s="4">
        <f t="shared" si="2"/>
        <v>92965.87</v>
      </c>
      <c r="G45" s="4">
        <f t="shared" si="3"/>
        <v>-47965.869999999995</v>
      </c>
      <c r="H45" s="4" t="str">
        <v>Female</v>
      </c>
      <c r="I45" s="4" t="str">
        <v>Bachelor's</v>
      </c>
    </row>
    <row r="46" spans="1:9" x14ac:dyDescent="0.25">
      <c r="A46" s="4">
        <v>41</v>
      </c>
      <c r="B46" s="4">
        <f t="shared" si="0"/>
        <v>1</v>
      </c>
      <c r="C46" s="4">
        <f t="shared" si="1"/>
        <v>2</v>
      </c>
      <c r="D46" s="4">
        <v>13</v>
      </c>
      <c r="E46" s="4">
        <v>130000</v>
      </c>
      <c r="F46" s="4">
        <f t="shared" si="2"/>
        <v>140453.47</v>
      </c>
      <c r="G46" s="4">
        <f t="shared" si="3"/>
        <v>-10453.470000000001</v>
      </c>
      <c r="H46" s="4" t="str">
        <v>Male</v>
      </c>
      <c r="I46" s="4" t="str">
        <v>Master's</v>
      </c>
    </row>
    <row r="47" spans="1:9" x14ac:dyDescent="0.25">
      <c r="A47" s="4">
        <v>28</v>
      </c>
      <c r="B47" s="4">
        <f t="shared" si="0"/>
        <v>2</v>
      </c>
      <c r="C47" s="4">
        <f t="shared" si="1"/>
        <v>1</v>
      </c>
      <c r="D47" s="4">
        <v>2</v>
      </c>
      <c r="E47" s="4">
        <v>40000</v>
      </c>
      <c r="F47" s="4">
        <f t="shared" si="2"/>
        <v>62782.83</v>
      </c>
      <c r="G47" s="4">
        <f t="shared" si="3"/>
        <v>-22782.83</v>
      </c>
      <c r="H47" s="4" t="str">
        <v>Female</v>
      </c>
      <c r="I47" s="4" t="str">
        <v>Bachelor's</v>
      </c>
    </row>
    <row r="48" spans="1:9" x14ac:dyDescent="0.25">
      <c r="A48" s="4">
        <v>32</v>
      </c>
      <c r="B48" s="4">
        <f t="shared" si="0"/>
        <v>1</v>
      </c>
      <c r="C48" s="4">
        <f t="shared" si="1"/>
        <v>1</v>
      </c>
      <c r="D48" s="4">
        <v>5</v>
      </c>
      <c r="E48" s="4">
        <v>75000</v>
      </c>
      <c r="F48" s="4">
        <f t="shared" si="2"/>
        <v>83610.210000000006</v>
      </c>
      <c r="G48" s="4">
        <f t="shared" si="3"/>
        <v>-8610.2100000000064</v>
      </c>
      <c r="H48" s="4" t="str">
        <v>Male</v>
      </c>
      <c r="I48" s="4" t="str">
        <v>Bachelor's</v>
      </c>
    </row>
    <row r="49" spans="1:9" x14ac:dyDescent="0.25">
      <c r="A49" s="4">
        <v>45</v>
      </c>
      <c r="B49" s="4">
        <f t="shared" si="0"/>
        <v>2</v>
      </c>
      <c r="C49" s="4">
        <f t="shared" si="1"/>
        <v>2</v>
      </c>
      <c r="D49" s="4">
        <v>16</v>
      </c>
      <c r="E49" s="4">
        <v>180000</v>
      </c>
      <c r="F49" s="4">
        <f t="shared" si="2"/>
        <v>149809.13</v>
      </c>
      <c r="G49" s="4">
        <f t="shared" si="3"/>
        <v>30190.869999999995</v>
      </c>
      <c r="H49" s="4" t="str">
        <v>Female</v>
      </c>
      <c r="I49" s="4" t="str">
        <v>Master's</v>
      </c>
    </row>
    <row r="50" spans="1:9" x14ac:dyDescent="0.25">
      <c r="A50" s="4">
        <v>38</v>
      </c>
      <c r="B50" s="4">
        <f t="shared" si="0"/>
        <v>1</v>
      </c>
      <c r="C50" s="4">
        <f t="shared" si="1"/>
        <v>3</v>
      </c>
      <c r="D50" s="4">
        <v>11</v>
      </c>
      <c r="E50" s="4">
        <v>120000</v>
      </c>
      <c r="F50" s="4">
        <f t="shared" si="2"/>
        <v>146259.13</v>
      </c>
      <c r="G50" s="4">
        <f t="shared" si="3"/>
        <v>-26259.130000000005</v>
      </c>
      <c r="H50" s="4" t="str">
        <v>Male</v>
      </c>
      <c r="I50" s="4" t="str">
        <v>PhD</v>
      </c>
    </row>
    <row r="51" spans="1:9" x14ac:dyDescent="0.25">
      <c r="A51" s="4">
        <v>25</v>
      </c>
      <c r="B51" s="4">
        <f t="shared" si="0"/>
        <v>1</v>
      </c>
      <c r="C51" s="4">
        <f t="shared" si="1"/>
        <v>1</v>
      </c>
      <c r="D51" s="4">
        <v>0</v>
      </c>
      <c r="E51" s="4">
        <v>35000</v>
      </c>
      <c r="F51" s="4">
        <f t="shared" si="2"/>
        <v>58640.81</v>
      </c>
      <c r="G51" s="4">
        <f t="shared" si="3"/>
        <v>-23640.809999999998</v>
      </c>
      <c r="H51" s="4" t="str">
        <v>Male</v>
      </c>
      <c r="I51" s="4" t="str">
        <v>Bachelor's</v>
      </c>
    </row>
    <row r="52" spans="1:9" x14ac:dyDescent="0.25">
      <c r="A52" s="4">
        <v>51</v>
      </c>
      <c r="B52" s="4">
        <f t="shared" si="0"/>
        <v>2</v>
      </c>
      <c r="C52" s="4">
        <f t="shared" si="1"/>
        <v>1</v>
      </c>
      <c r="D52" s="4">
        <v>22</v>
      </c>
      <c r="E52" s="4">
        <v>130000</v>
      </c>
      <c r="F52" s="4">
        <f t="shared" si="2"/>
        <v>165407.43</v>
      </c>
      <c r="G52" s="4">
        <f t="shared" si="3"/>
        <v>-35407.429999999993</v>
      </c>
      <c r="H52" s="4" t="str">
        <v>Female</v>
      </c>
      <c r="I52" s="4" t="str">
        <v>Bachelor's</v>
      </c>
    </row>
    <row r="53" spans="1:9" x14ac:dyDescent="0.25">
      <c r="A53" s="4">
        <v>33</v>
      </c>
      <c r="B53" s="4">
        <f t="shared" si="0"/>
        <v>1</v>
      </c>
      <c r="C53" s="4">
        <f t="shared" si="1"/>
        <v>2</v>
      </c>
      <c r="D53" s="4">
        <v>7</v>
      </c>
      <c r="E53" s="4">
        <v>85000</v>
      </c>
      <c r="F53" s="4">
        <f t="shared" si="2"/>
        <v>110270.43</v>
      </c>
      <c r="G53" s="4">
        <f t="shared" si="3"/>
        <v>-25270.429999999993</v>
      </c>
      <c r="H53" s="4" t="str">
        <v>Male</v>
      </c>
      <c r="I53" s="4" t="str">
        <v>Master's</v>
      </c>
    </row>
    <row r="54" spans="1:9" x14ac:dyDescent="0.25">
      <c r="A54" s="4">
        <v>40</v>
      </c>
      <c r="B54" s="4">
        <f t="shared" si="0"/>
        <v>2</v>
      </c>
      <c r="C54" s="4">
        <f t="shared" si="1"/>
        <v>1</v>
      </c>
      <c r="D54" s="4">
        <v>12</v>
      </c>
      <c r="E54" s="4">
        <v>60000</v>
      </c>
      <c r="F54" s="4">
        <f t="shared" si="2"/>
        <v>113820.43</v>
      </c>
      <c r="G54" s="4">
        <f t="shared" si="3"/>
        <v>-53820.429999999993</v>
      </c>
      <c r="H54" s="4" t="str">
        <v>Female</v>
      </c>
      <c r="I54" s="4" t="str">
        <v>Bachelor's</v>
      </c>
    </row>
    <row r="55" spans="1:9" x14ac:dyDescent="0.25">
      <c r="A55" s="4">
        <v>47</v>
      </c>
      <c r="B55" s="4">
        <f t="shared" si="0"/>
        <v>1</v>
      </c>
      <c r="C55" s="4">
        <f t="shared" si="1"/>
        <v>2</v>
      </c>
      <c r="D55" s="4">
        <v>19</v>
      </c>
      <c r="E55" s="4">
        <v>200000</v>
      </c>
      <c r="F55" s="4">
        <f t="shared" si="2"/>
        <v>171735.31</v>
      </c>
      <c r="G55" s="4">
        <f t="shared" si="3"/>
        <v>28264.690000000002</v>
      </c>
      <c r="H55" s="4" t="str">
        <v>Male</v>
      </c>
      <c r="I55" s="4" t="str">
        <v>Master's</v>
      </c>
    </row>
    <row r="56" spans="1:9" x14ac:dyDescent="0.25">
      <c r="A56" s="4">
        <v>29</v>
      </c>
      <c r="B56" s="4">
        <f t="shared" si="0"/>
        <v>2</v>
      </c>
      <c r="C56" s="4">
        <f t="shared" si="1"/>
        <v>1</v>
      </c>
      <c r="D56" s="4">
        <v>3</v>
      </c>
      <c r="E56" s="4">
        <v>50000</v>
      </c>
      <c r="F56" s="4">
        <f t="shared" si="2"/>
        <v>67996.47</v>
      </c>
      <c r="G56" s="4">
        <f t="shared" si="3"/>
        <v>-17996.47</v>
      </c>
      <c r="H56" s="4" t="str">
        <v>Female</v>
      </c>
      <c r="I56" s="4" t="str">
        <v>Bachelor's</v>
      </c>
    </row>
    <row r="57" spans="1:9" x14ac:dyDescent="0.25">
      <c r="A57" s="4">
        <v>36</v>
      </c>
      <c r="B57" s="4">
        <f t="shared" si="0"/>
        <v>1</v>
      </c>
      <c r="C57" s="4">
        <f t="shared" si="1"/>
        <v>1</v>
      </c>
      <c r="D57" s="4">
        <v>9</v>
      </c>
      <c r="E57" s="4">
        <v>95000</v>
      </c>
      <c r="F57" s="4">
        <f t="shared" si="2"/>
        <v>104464.76999999999</v>
      </c>
      <c r="G57" s="4">
        <f t="shared" si="3"/>
        <v>-9464.7699999999895</v>
      </c>
      <c r="H57" s="4" t="str">
        <v>Male</v>
      </c>
      <c r="I57" s="4" t="str">
        <v>Bachelor's</v>
      </c>
    </row>
    <row r="58" spans="1:9" x14ac:dyDescent="0.25">
      <c r="A58" s="4">
        <v>27</v>
      </c>
      <c r="B58" s="4">
        <f t="shared" si="0"/>
        <v>2</v>
      </c>
      <c r="C58" s="4">
        <f t="shared" si="1"/>
        <v>2</v>
      </c>
      <c r="D58" s="4">
        <v>2</v>
      </c>
      <c r="E58" s="4">
        <v>65000</v>
      </c>
      <c r="F58" s="4">
        <f t="shared" si="2"/>
        <v>79015.77</v>
      </c>
      <c r="G58" s="4">
        <f t="shared" si="3"/>
        <v>-14015.770000000004</v>
      </c>
      <c r="H58" s="4" t="str">
        <v>Female</v>
      </c>
      <c r="I58" s="4" t="str">
        <v>Master's</v>
      </c>
    </row>
    <row r="59" spans="1:9" x14ac:dyDescent="0.25">
      <c r="A59" s="4">
        <v>43</v>
      </c>
      <c r="B59" s="4">
        <f t="shared" si="0"/>
        <v>1</v>
      </c>
      <c r="C59" s="4">
        <f t="shared" si="1"/>
        <v>3</v>
      </c>
      <c r="D59" s="4">
        <v>17</v>
      </c>
      <c r="E59" s="4">
        <v>140000</v>
      </c>
      <c r="F59" s="4">
        <f t="shared" si="2"/>
        <v>178090.37</v>
      </c>
      <c r="G59" s="4">
        <f t="shared" si="3"/>
        <v>-38090.369999999995</v>
      </c>
      <c r="H59" s="4" t="str">
        <v>Male</v>
      </c>
      <c r="I59" s="4" t="str">
        <v>PhD</v>
      </c>
    </row>
    <row r="60" spans="1:9" x14ac:dyDescent="0.25">
      <c r="A60" s="4">
        <v>30</v>
      </c>
      <c r="B60" s="4">
        <f t="shared" si="0"/>
        <v>2</v>
      </c>
      <c r="C60" s="4">
        <f t="shared" si="1"/>
        <v>1</v>
      </c>
      <c r="D60" s="4">
        <v>4</v>
      </c>
      <c r="E60" s="4">
        <v>55000</v>
      </c>
      <c r="F60" s="4">
        <f t="shared" si="2"/>
        <v>73210.11</v>
      </c>
      <c r="G60" s="4">
        <f t="shared" si="3"/>
        <v>-18210.11</v>
      </c>
      <c r="H60" s="4" t="str">
        <v>Female</v>
      </c>
      <c r="I60" s="4" t="str">
        <v>Bachelor's</v>
      </c>
    </row>
    <row r="61" spans="1:9" x14ac:dyDescent="0.25">
      <c r="A61" s="4">
        <v>35</v>
      </c>
      <c r="B61" s="4">
        <f t="shared" si="0"/>
        <v>1</v>
      </c>
      <c r="C61" s="4">
        <f t="shared" si="1"/>
        <v>2</v>
      </c>
      <c r="D61" s="4">
        <v>7</v>
      </c>
      <c r="E61" s="4">
        <v>105000</v>
      </c>
      <c r="F61" s="4">
        <f t="shared" si="2"/>
        <v>109171.63</v>
      </c>
      <c r="G61" s="4">
        <f t="shared" si="3"/>
        <v>-4171.6300000000047</v>
      </c>
      <c r="H61" s="4" t="str">
        <v>Male</v>
      </c>
      <c r="I61" s="4" t="str">
        <v>Master's</v>
      </c>
    </row>
    <row r="62" spans="1:9" x14ac:dyDescent="0.25">
      <c r="A62" s="4">
        <v>51</v>
      </c>
      <c r="B62" s="4">
        <f t="shared" si="0"/>
        <v>2</v>
      </c>
      <c r="C62" s="4">
        <f t="shared" si="1"/>
        <v>2</v>
      </c>
      <c r="D62" s="4">
        <v>23</v>
      </c>
      <c r="E62" s="4">
        <v>170000</v>
      </c>
      <c r="F62" s="4">
        <f t="shared" si="2"/>
        <v>186854.01</v>
      </c>
      <c r="G62" s="4">
        <f t="shared" si="3"/>
        <v>-16854.010000000009</v>
      </c>
      <c r="H62" s="4" t="str">
        <v>Female</v>
      </c>
      <c r="I62" s="4" t="str">
        <v>Master's</v>
      </c>
    </row>
    <row r="63" spans="1:9" x14ac:dyDescent="0.25">
      <c r="A63" s="4">
        <v>29</v>
      </c>
      <c r="B63" s="4">
        <f t="shared" si="0"/>
        <v>1</v>
      </c>
      <c r="C63" s="4">
        <f t="shared" si="1"/>
        <v>1</v>
      </c>
      <c r="D63" s="4">
        <v>3</v>
      </c>
      <c r="E63" s="4">
        <v>50000</v>
      </c>
      <c r="F63" s="4">
        <f t="shared" si="2"/>
        <v>73732.33</v>
      </c>
      <c r="G63" s="4">
        <f t="shared" si="3"/>
        <v>-23732.33</v>
      </c>
      <c r="H63" s="4" t="str">
        <v>Male</v>
      </c>
      <c r="I63" s="4" t="str">
        <v>Bachelor's</v>
      </c>
    </row>
    <row r="64" spans="1:9" x14ac:dyDescent="0.25">
      <c r="A64" s="4">
        <v>40</v>
      </c>
      <c r="B64" s="4">
        <f t="shared" si="0"/>
        <v>2</v>
      </c>
      <c r="C64" s="4">
        <f t="shared" si="1"/>
        <v>1</v>
      </c>
      <c r="D64" s="4">
        <v>12</v>
      </c>
      <c r="E64" s="4">
        <v>80000</v>
      </c>
      <c r="F64" s="4">
        <f t="shared" si="2"/>
        <v>113820.43</v>
      </c>
      <c r="G64" s="4">
        <f t="shared" si="3"/>
        <v>-33820.429999999993</v>
      </c>
      <c r="H64" s="4" t="str">
        <v>Female</v>
      </c>
      <c r="I64" s="4" t="str">
        <v>Bachelor's</v>
      </c>
    </row>
    <row r="65" spans="1:9" x14ac:dyDescent="0.25">
      <c r="A65" s="4">
        <v>47</v>
      </c>
      <c r="B65" s="4">
        <f t="shared" si="0"/>
        <v>1</v>
      </c>
      <c r="C65" s="4">
        <f t="shared" si="1"/>
        <v>3</v>
      </c>
      <c r="D65" s="4">
        <v>21</v>
      </c>
      <c r="E65" s="4">
        <v>180000</v>
      </c>
      <c r="F65" s="4">
        <f t="shared" si="2"/>
        <v>198944.93</v>
      </c>
      <c r="G65" s="4">
        <f t="shared" si="3"/>
        <v>-18944.929999999993</v>
      </c>
      <c r="H65" s="4" t="str">
        <v>Male</v>
      </c>
      <c r="I65" s="4" t="str">
        <v>PhD</v>
      </c>
    </row>
    <row r="66" spans="1:9" x14ac:dyDescent="0.25">
      <c r="A66" s="4">
        <v>26</v>
      </c>
      <c r="B66" s="4">
        <f t="shared" ref="B66:B129" si="4">IF(H66 = "Male", 1, IF(H66 = "Female", 2, IF(H66 = "Other", 3)))</f>
        <v>1</v>
      </c>
      <c r="C66" s="4">
        <f t="shared" ref="C66:C129" si="5">IF(I66 = "High School", 0, IF(I66 = "Bachelor's", 1, IF(I66 = "Master's", 2, IF(I66 = "PhD", 3))))</f>
        <v>1</v>
      </c>
      <c r="D66" s="4">
        <v>1</v>
      </c>
      <c r="E66" s="4">
        <v>35000</v>
      </c>
      <c r="F66" s="4">
        <f t="shared" si="2"/>
        <v>63854.45</v>
      </c>
      <c r="G66" s="4">
        <f t="shared" si="3"/>
        <v>-28854.449999999997</v>
      </c>
      <c r="H66" s="4" t="str">
        <v>Male</v>
      </c>
      <c r="I66" s="4" t="str">
        <v>Bachelor's</v>
      </c>
    </row>
    <row r="67" spans="1:9" x14ac:dyDescent="0.25">
      <c r="A67" s="4">
        <v>38</v>
      </c>
      <c r="B67" s="4">
        <f t="shared" si="4"/>
        <v>2</v>
      </c>
      <c r="C67" s="4">
        <f t="shared" si="5"/>
        <v>2</v>
      </c>
      <c r="D67" s="4">
        <v>10</v>
      </c>
      <c r="E67" s="4">
        <v>90000</v>
      </c>
      <c r="F67" s="4">
        <f t="shared" ref="F67:F130" si="6">62428.13 + (-549.4*A67) + (-5735.86*B67) + (15683.54*C67) + (5763.04*D67)</f>
        <v>119076.69</v>
      </c>
      <c r="G67" s="4">
        <f t="shared" ref="G67:G130" si="7">E67-F67</f>
        <v>-29076.690000000002</v>
      </c>
      <c r="H67" s="4" t="str">
        <v>Female</v>
      </c>
      <c r="I67" s="4" t="str">
        <v>Master's</v>
      </c>
    </row>
    <row r="68" spans="1:9" x14ac:dyDescent="0.25">
      <c r="A68" s="4">
        <v>46</v>
      </c>
      <c r="B68" s="4">
        <f t="shared" si="4"/>
        <v>1</v>
      </c>
      <c r="C68" s="4">
        <f t="shared" si="5"/>
        <v>1</v>
      </c>
      <c r="D68" s="4">
        <v>19</v>
      </c>
      <c r="E68" s="4">
        <v>120000</v>
      </c>
      <c r="F68" s="4">
        <f t="shared" si="6"/>
        <v>156601.16999999998</v>
      </c>
      <c r="G68" s="4">
        <f t="shared" si="7"/>
        <v>-36601.169999999984</v>
      </c>
      <c r="H68" s="4" t="str">
        <v>Male</v>
      </c>
      <c r="I68" s="4" t="str">
        <v>Bachelor's</v>
      </c>
    </row>
    <row r="69" spans="1:9" x14ac:dyDescent="0.25">
      <c r="A69" s="4">
        <v>31</v>
      </c>
      <c r="B69" s="4">
        <f t="shared" si="4"/>
        <v>2</v>
      </c>
      <c r="C69" s="4">
        <f t="shared" si="5"/>
        <v>1</v>
      </c>
      <c r="D69" s="4">
        <v>5</v>
      </c>
      <c r="E69" s="4">
        <v>45000</v>
      </c>
      <c r="F69" s="4">
        <f t="shared" si="6"/>
        <v>78423.75</v>
      </c>
      <c r="G69" s="4">
        <f t="shared" si="7"/>
        <v>-33423.75</v>
      </c>
      <c r="H69" s="4" t="str">
        <v>Female</v>
      </c>
      <c r="I69" s="4" t="str">
        <v>Bachelor's</v>
      </c>
    </row>
    <row r="70" spans="1:9" x14ac:dyDescent="0.25">
      <c r="A70" s="4">
        <v>34</v>
      </c>
      <c r="B70" s="4">
        <f t="shared" si="4"/>
        <v>1</v>
      </c>
      <c r="C70" s="4">
        <f t="shared" si="5"/>
        <v>2</v>
      </c>
      <c r="D70" s="4">
        <v>8</v>
      </c>
      <c r="E70" s="4">
        <v>90000</v>
      </c>
      <c r="F70" s="4">
        <f t="shared" si="6"/>
        <v>115484.07</v>
      </c>
      <c r="G70" s="4">
        <f t="shared" si="7"/>
        <v>-25484.070000000007</v>
      </c>
      <c r="H70" s="4" t="str">
        <v>Male</v>
      </c>
      <c r="I70" s="4" t="str">
        <v>Master's</v>
      </c>
    </row>
    <row r="71" spans="1:9" x14ac:dyDescent="0.25">
      <c r="A71" s="4">
        <v>49</v>
      </c>
      <c r="B71" s="4">
        <f t="shared" si="4"/>
        <v>2</v>
      </c>
      <c r="C71" s="4">
        <f t="shared" si="5"/>
        <v>2</v>
      </c>
      <c r="D71" s="4">
        <v>18</v>
      </c>
      <c r="E71" s="4">
        <v>150000</v>
      </c>
      <c r="F71" s="4">
        <f t="shared" si="6"/>
        <v>159137.60999999999</v>
      </c>
      <c r="G71" s="4">
        <f t="shared" si="7"/>
        <v>-9137.609999999986</v>
      </c>
      <c r="H71" s="4" t="str">
        <v>Female</v>
      </c>
      <c r="I71" s="4" t="str">
        <v>Master's</v>
      </c>
    </row>
    <row r="72" spans="1:9" x14ac:dyDescent="0.25">
      <c r="A72" s="4">
        <v>33</v>
      </c>
      <c r="B72" s="4">
        <f t="shared" si="4"/>
        <v>1</v>
      </c>
      <c r="C72" s="4">
        <f t="shared" si="5"/>
        <v>1</v>
      </c>
      <c r="D72" s="4">
        <v>6</v>
      </c>
      <c r="E72" s="4">
        <v>65000</v>
      </c>
      <c r="F72" s="4">
        <f t="shared" si="6"/>
        <v>88823.849999999991</v>
      </c>
      <c r="G72" s="4">
        <f t="shared" si="7"/>
        <v>-23823.849999999991</v>
      </c>
      <c r="H72" s="4" t="str">
        <v>Male</v>
      </c>
      <c r="I72" s="4" t="str">
        <v>Bachelor's</v>
      </c>
    </row>
    <row r="73" spans="1:9" x14ac:dyDescent="0.25">
      <c r="A73" s="4">
        <v>39</v>
      </c>
      <c r="B73" s="4">
        <f t="shared" si="4"/>
        <v>2</v>
      </c>
      <c r="C73" s="4">
        <f t="shared" si="5"/>
        <v>1</v>
      </c>
      <c r="D73" s="4">
        <v>11</v>
      </c>
      <c r="E73" s="4">
        <v>70000</v>
      </c>
      <c r="F73" s="4">
        <f t="shared" si="6"/>
        <v>108606.79000000001</v>
      </c>
      <c r="G73" s="4">
        <f t="shared" si="7"/>
        <v>-38606.790000000008</v>
      </c>
      <c r="H73" s="4" t="str">
        <v>Female</v>
      </c>
      <c r="I73" s="4" t="str">
        <v>Bachelor's</v>
      </c>
    </row>
    <row r="74" spans="1:9" x14ac:dyDescent="0.25">
      <c r="A74" s="4">
        <v>45</v>
      </c>
      <c r="B74" s="4">
        <f t="shared" si="4"/>
        <v>1</v>
      </c>
      <c r="C74" s="4">
        <f t="shared" si="5"/>
        <v>3</v>
      </c>
      <c r="D74" s="4">
        <v>16</v>
      </c>
      <c r="E74" s="4">
        <v>190000</v>
      </c>
      <c r="F74" s="4">
        <f t="shared" si="6"/>
        <v>171228.53</v>
      </c>
      <c r="G74" s="4">
        <f t="shared" si="7"/>
        <v>18771.47</v>
      </c>
      <c r="H74" s="4" t="str">
        <v>Male</v>
      </c>
      <c r="I74" s="4" t="str">
        <v>PhD</v>
      </c>
    </row>
    <row r="75" spans="1:9" x14ac:dyDescent="0.25">
      <c r="A75" s="4">
        <v>28</v>
      </c>
      <c r="B75" s="4">
        <f t="shared" si="4"/>
        <v>1</v>
      </c>
      <c r="C75" s="4">
        <f t="shared" si="5"/>
        <v>1</v>
      </c>
      <c r="D75" s="4">
        <v>2</v>
      </c>
      <c r="E75" s="4">
        <v>40000</v>
      </c>
      <c r="F75" s="4">
        <f t="shared" si="6"/>
        <v>68518.69</v>
      </c>
      <c r="G75" s="4">
        <f t="shared" si="7"/>
        <v>-28518.690000000002</v>
      </c>
      <c r="H75" s="4" t="str">
        <v>Male</v>
      </c>
      <c r="I75" s="4" t="str">
        <v>Bachelor's</v>
      </c>
    </row>
    <row r="76" spans="1:9" x14ac:dyDescent="0.25">
      <c r="A76" s="4">
        <v>42</v>
      </c>
      <c r="B76" s="4">
        <f t="shared" si="4"/>
        <v>2</v>
      </c>
      <c r="C76" s="4">
        <f t="shared" si="5"/>
        <v>2</v>
      </c>
      <c r="D76" s="4">
        <v>14</v>
      </c>
      <c r="E76" s="4">
        <v>120000</v>
      </c>
      <c r="F76" s="4">
        <f t="shared" si="6"/>
        <v>139931.25</v>
      </c>
      <c r="G76" s="4">
        <f t="shared" si="7"/>
        <v>-19931.25</v>
      </c>
      <c r="H76" s="4" t="str">
        <v>Female</v>
      </c>
      <c r="I76" s="4" t="str">
        <v>Master's</v>
      </c>
    </row>
    <row r="77" spans="1:9" x14ac:dyDescent="0.25">
      <c r="A77" s="4">
        <v>37</v>
      </c>
      <c r="B77" s="4">
        <f t="shared" si="4"/>
        <v>1</v>
      </c>
      <c r="C77" s="4">
        <f t="shared" si="5"/>
        <v>1</v>
      </c>
      <c r="D77" s="4">
        <v>10</v>
      </c>
      <c r="E77" s="4">
        <v>95000</v>
      </c>
      <c r="F77" s="4">
        <f t="shared" si="6"/>
        <v>109678.41</v>
      </c>
      <c r="G77" s="4">
        <f t="shared" si="7"/>
        <v>-14678.410000000003</v>
      </c>
      <c r="H77" s="4" t="str">
        <v>Male</v>
      </c>
      <c r="I77" s="4" t="str">
        <v>Bachelor's</v>
      </c>
    </row>
    <row r="78" spans="1:9" x14ac:dyDescent="0.25">
      <c r="A78" s="4">
        <v>50</v>
      </c>
      <c r="B78" s="4">
        <f t="shared" si="4"/>
        <v>2</v>
      </c>
      <c r="C78" s="4">
        <f t="shared" si="5"/>
        <v>1</v>
      </c>
      <c r="D78" s="4">
        <v>22</v>
      </c>
      <c r="E78" s="4">
        <v>160000</v>
      </c>
      <c r="F78" s="4">
        <f t="shared" si="6"/>
        <v>165956.83000000002</v>
      </c>
      <c r="G78" s="4">
        <f t="shared" si="7"/>
        <v>-5956.8300000000163</v>
      </c>
      <c r="H78" s="4" t="str">
        <v>Female</v>
      </c>
      <c r="I78" s="4" t="str">
        <v>Bachelor's</v>
      </c>
    </row>
    <row r="79" spans="1:9" x14ac:dyDescent="0.25">
      <c r="A79" s="4">
        <v>32</v>
      </c>
      <c r="B79" s="4">
        <f t="shared" si="4"/>
        <v>1</v>
      </c>
      <c r="C79" s="4">
        <f t="shared" si="5"/>
        <v>2</v>
      </c>
      <c r="D79" s="4">
        <v>6</v>
      </c>
      <c r="E79" s="4">
        <v>100000</v>
      </c>
      <c r="F79" s="4">
        <f t="shared" si="6"/>
        <v>105056.79000000001</v>
      </c>
      <c r="G79" s="4">
        <f t="shared" si="7"/>
        <v>-5056.7900000000081</v>
      </c>
      <c r="H79" s="4" t="str">
        <v>Male</v>
      </c>
      <c r="I79" s="4" t="str">
        <v>Master's</v>
      </c>
    </row>
    <row r="80" spans="1:9" x14ac:dyDescent="0.25">
      <c r="A80" s="4">
        <v>48</v>
      </c>
      <c r="B80" s="4">
        <f t="shared" si="4"/>
        <v>2</v>
      </c>
      <c r="C80" s="4">
        <f t="shared" si="5"/>
        <v>2</v>
      </c>
      <c r="D80" s="4">
        <v>20</v>
      </c>
      <c r="E80" s="4">
        <v>180000</v>
      </c>
      <c r="F80" s="4">
        <f t="shared" si="6"/>
        <v>171213.09</v>
      </c>
      <c r="G80" s="4">
        <f t="shared" si="7"/>
        <v>8786.9100000000035</v>
      </c>
      <c r="H80" s="4" t="str">
        <v>Female</v>
      </c>
      <c r="I80" s="4" t="str">
        <v>Master's</v>
      </c>
    </row>
    <row r="81" spans="1:9" x14ac:dyDescent="0.25">
      <c r="A81" s="4">
        <v>30</v>
      </c>
      <c r="B81" s="4">
        <f t="shared" si="4"/>
        <v>2</v>
      </c>
      <c r="C81" s="4">
        <f t="shared" si="5"/>
        <v>1</v>
      </c>
      <c r="D81" s="4">
        <v>3</v>
      </c>
      <c r="E81" s="4">
        <v>55000</v>
      </c>
      <c r="F81" s="4">
        <f t="shared" si="6"/>
        <v>67447.069999999992</v>
      </c>
      <c r="G81" s="4">
        <f t="shared" si="7"/>
        <v>-12447.069999999992</v>
      </c>
      <c r="H81" s="4" t="str">
        <v>Female</v>
      </c>
      <c r="I81" s="4" t="str">
        <v>Bachelor's</v>
      </c>
    </row>
    <row r="82" spans="1:9" x14ac:dyDescent="0.25">
      <c r="A82" s="4">
        <v>36</v>
      </c>
      <c r="B82" s="4">
        <f t="shared" si="4"/>
        <v>1</v>
      </c>
      <c r="C82" s="4">
        <f t="shared" si="5"/>
        <v>1</v>
      </c>
      <c r="D82" s="4">
        <v>8</v>
      </c>
      <c r="E82" s="4">
        <v>70000</v>
      </c>
      <c r="F82" s="4">
        <f t="shared" si="6"/>
        <v>98701.73</v>
      </c>
      <c r="G82" s="4">
        <f t="shared" si="7"/>
        <v>-28701.729999999996</v>
      </c>
      <c r="H82" s="4" t="str">
        <v>Male</v>
      </c>
      <c r="I82" s="4" t="str">
        <v>Bachelor's</v>
      </c>
    </row>
    <row r="83" spans="1:9" x14ac:dyDescent="0.25">
      <c r="A83" s="4">
        <v>41</v>
      </c>
      <c r="B83" s="4">
        <f t="shared" si="4"/>
        <v>2</v>
      </c>
      <c r="C83" s="4">
        <f t="shared" si="5"/>
        <v>2</v>
      </c>
      <c r="D83" s="4">
        <v>13</v>
      </c>
      <c r="E83" s="4">
        <v>80000</v>
      </c>
      <c r="F83" s="4">
        <f t="shared" si="6"/>
        <v>134717.60999999999</v>
      </c>
      <c r="G83" s="4">
        <f t="shared" si="7"/>
        <v>-54717.609999999986</v>
      </c>
      <c r="H83" s="4" t="str">
        <v>Female</v>
      </c>
      <c r="I83" s="4" t="str">
        <v>Master's</v>
      </c>
    </row>
    <row r="84" spans="1:9" x14ac:dyDescent="0.25">
      <c r="A84" s="4">
        <v>25</v>
      </c>
      <c r="B84" s="4">
        <f t="shared" si="4"/>
        <v>1</v>
      </c>
      <c r="C84" s="4">
        <f t="shared" si="5"/>
        <v>1</v>
      </c>
      <c r="D84" s="4">
        <v>0</v>
      </c>
      <c r="E84" s="4">
        <v>30000</v>
      </c>
      <c r="F84" s="4">
        <f t="shared" si="6"/>
        <v>58640.81</v>
      </c>
      <c r="G84" s="4">
        <f t="shared" si="7"/>
        <v>-28640.809999999998</v>
      </c>
      <c r="H84" s="4" t="str">
        <v>Male</v>
      </c>
      <c r="I84" s="4" t="str">
        <v>Bachelor's</v>
      </c>
    </row>
    <row r="85" spans="1:9" x14ac:dyDescent="0.25">
      <c r="A85" s="4">
        <v>52</v>
      </c>
      <c r="B85" s="4">
        <f t="shared" si="4"/>
        <v>1</v>
      </c>
      <c r="C85" s="4">
        <f t="shared" si="5"/>
        <v>3</v>
      </c>
      <c r="D85" s="4">
        <v>24</v>
      </c>
      <c r="E85" s="4">
        <v>250000</v>
      </c>
      <c r="F85" s="4">
        <f t="shared" si="6"/>
        <v>213487.05</v>
      </c>
      <c r="G85" s="4">
        <f t="shared" si="7"/>
        <v>36512.950000000012</v>
      </c>
      <c r="H85" s="4" t="str">
        <v>Male</v>
      </c>
      <c r="I85" s="4" t="str">
        <v>PhD</v>
      </c>
    </row>
    <row r="86" spans="1:9" x14ac:dyDescent="0.25">
      <c r="A86" s="4">
        <v>29</v>
      </c>
      <c r="B86" s="4">
        <f t="shared" si="4"/>
        <v>2</v>
      </c>
      <c r="C86" s="4">
        <f t="shared" si="5"/>
        <v>1</v>
      </c>
      <c r="D86" s="4">
        <v>2</v>
      </c>
      <c r="E86" s="4">
        <v>40000</v>
      </c>
      <c r="F86" s="4">
        <f t="shared" si="6"/>
        <v>62233.43</v>
      </c>
      <c r="G86" s="4">
        <f t="shared" si="7"/>
        <v>-22233.43</v>
      </c>
      <c r="H86" s="4" t="str">
        <v>Female</v>
      </c>
      <c r="I86" s="4" t="str">
        <v>Bachelor's</v>
      </c>
    </row>
    <row r="87" spans="1:9" x14ac:dyDescent="0.25">
      <c r="A87" s="4">
        <v>34</v>
      </c>
      <c r="B87" s="4">
        <f t="shared" si="4"/>
        <v>2</v>
      </c>
      <c r="C87" s="4">
        <f t="shared" si="5"/>
        <v>2</v>
      </c>
      <c r="D87" s="4">
        <v>10</v>
      </c>
      <c r="E87" s="4">
        <v>95000</v>
      </c>
      <c r="F87" s="4">
        <f t="shared" si="6"/>
        <v>121274.29000000001</v>
      </c>
      <c r="G87" s="4">
        <f t="shared" si="7"/>
        <v>-26274.290000000008</v>
      </c>
      <c r="H87" s="4" t="str">
        <v>Female</v>
      </c>
      <c r="I87" s="4" t="str">
        <v>Master's</v>
      </c>
    </row>
    <row r="88" spans="1:9" x14ac:dyDescent="0.25">
      <c r="A88" s="4">
        <v>27</v>
      </c>
      <c r="B88" s="4">
        <f t="shared" si="4"/>
        <v>1</v>
      </c>
      <c r="C88" s="4">
        <f t="shared" si="5"/>
        <v>1</v>
      </c>
      <c r="D88" s="4">
        <v>2</v>
      </c>
      <c r="E88" s="4">
        <v>45000</v>
      </c>
      <c r="F88" s="4">
        <f t="shared" si="6"/>
        <v>69068.09</v>
      </c>
      <c r="G88" s="4">
        <f t="shared" si="7"/>
        <v>-24068.089999999997</v>
      </c>
      <c r="H88" s="4" t="str">
        <v>Male</v>
      </c>
      <c r="I88" s="4" t="str">
        <v>Bachelor's</v>
      </c>
    </row>
    <row r="89" spans="1:9" x14ac:dyDescent="0.25">
      <c r="A89" s="4">
        <v>40</v>
      </c>
      <c r="B89" s="4">
        <f t="shared" si="4"/>
        <v>2</v>
      </c>
      <c r="C89" s="4">
        <f t="shared" si="5"/>
        <v>1</v>
      </c>
      <c r="D89" s="4">
        <v>15</v>
      </c>
      <c r="E89" s="4">
        <v>80000</v>
      </c>
      <c r="F89" s="4">
        <f t="shared" si="6"/>
        <v>131109.54999999999</v>
      </c>
      <c r="G89" s="4">
        <f t="shared" si="7"/>
        <v>-51109.549999999988</v>
      </c>
      <c r="H89" s="4" t="str">
        <v>Female</v>
      </c>
      <c r="I89" s="4" t="str">
        <v>Bachelor's</v>
      </c>
    </row>
    <row r="90" spans="1:9" x14ac:dyDescent="0.25">
      <c r="A90" s="4">
        <v>46</v>
      </c>
      <c r="B90" s="4">
        <f t="shared" si="4"/>
        <v>1</v>
      </c>
      <c r="C90" s="4">
        <f t="shared" si="5"/>
        <v>2</v>
      </c>
      <c r="D90" s="4">
        <v>21</v>
      </c>
      <c r="E90" s="4">
        <v>135000</v>
      </c>
      <c r="F90" s="4">
        <f t="shared" si="6"/>
        <v>183810.78999999998</v>
      </c>
      <c r="G90" s="4">
        <f t="shared" si="7"/>
        <v>-48810.789999999979</v>
      </c>
      <c r="H90" s="4" t="str">
        <v>Male</v>
      </c>
      <c r="I90" s="4" t="str">
        <v>Master's</v>
      </c>
    </row>
    <row r="91" spans="1:9" x14ac:dyDescent="0.25">
      <c r="A91" s="4">
        <v>31</v>
      </c>
      <c r="B91" s="4">
        <f t="shared" si="4"/>
        <v>2</v>
      </c>
      <c r="C91" s="4">
        <f t="shared" si="5"/>
        <v>1</v>
      </c>
      <c r="D91" s="4">
        <v>6</v>
      </c>
      <c r="E91" s="4">
        <v>55000</v>
      </c>
      <c r="F91" s="4">
        <f t="shared" si="6"/>
        <v>84186.79</v>
      </c>
      <c r="G91" s="4">
        <f t="shared" si="7"/>
        <v>-29186.789999999994</v>
      </c>
      <c r="H91" s="4" t="str">
        <v>Female</v>
      </c>
      <c r="I91" s="4" t="str">
        <v>Bachelor's</v>
      </c>
    </row>
    <row r="92" spans="1:9" x14ac:dyDescent="0.25">
      <c r="A92" s="4">
        <v>36</v>
      </c>
      <c r="B92" s="4">
        <f t="shared" si="4"/>
        <v>1</v>
      </c>
      <c r="C92" s="4">
        <f t="shared" si="5"/>
        <v>3</v>
      </c>
      <c r="D92" s="4">
        <v>11</v>
      </c>
      <c r="E92" s="4">
        <v>120000</v>
      </c>
      <c r="F92" s="4">
        <f t="shared" si="6"/>
        <v>147357.93</v>
      </c>
      <c r="G92" s="4">
        <f t="shared" si="7"/>
        <v>-27357.929999999993</v>
      </c>
      <c r="H92" s="4" t="str">
        <v>Male</v>
      </c>
      <c r="I92" s="4" t="str">
        <v>PhD</v>
      </c>
    </row>
    <row r="93" spans="1:9" x14ac:dyDescent="0.25">
      <c r="A93" s="4">
        <v>29</v>
      </c>
      <c r="B93" s="4">
        <f t="shared" si="4"/>
        <v>2</v>
      </c>
      <c r="C93" s="4">
        <f t="shared" si="5"/>
        <v>1</v>
      </c>
      <c r="D93" s="4">
        <v>3</v>
      </c>
      <c r="E93" s="4">
        <v>40000</v>
      </c>
      <c r="F93" s="4">
        <f t="shared" si="6"/>
        <v>67996.47</v>
      </c>
      <c r="G93" s="4">
        <f t="shared" si="7"/>
        <v>-27996.47</v>
      </c>
      <c r="H93" s="4" t="str">
        <v>Female</v>
      </c>
      <c r="I93" s="4" t="str">
        <v>Bachelor's</v>
      </c>
    </row>
    <row r="94" spans="1:9" x14ac:dyDescent="0.25">
      <c r="A94" s="4">
        <v>43</v>
      </c>
      <c r="B94" s="4">
        <f t="shared" si="4"/>
        <v>1</v>
      </c>
      <c r="C94" s="4">
        <f t="shared" si="5"/>
        <v>1</v>
      </c>
      <c r="D94" s="4">
        <v>18</v>
      </c>
      <c r="E94" s="4">
        <v>105000</v>
      </c>
      <c r="F94" s="4">
        <f t="shared" si="6"/>
        <v>152486.32999999999</v>
      </c>
      <c r="G94" s="4">
        <f t="shared" si="7"/>
        <v>-47486.329999999987</v>
      </c>
      <c r="H94" s="4" t="str">
        <v>Male</v>
      </c>
      <c r="I94" s="4" t="str">
        <v>Bachelor's</v>
      </c>
    </row>
    <row r="95" spans="1:9" x14ac:dyDescent="0.25">
      <c r="A95" s="4">
        <v>52</v>
      </c>
      <c r="B95" s="4">
        <f t="shared" si="4"/>
        <v>2</v>
      </c>
      <c r="C95" s="4">
        <f t="shared" si="5"/>
        <v>2</v>
      </c>
      <c r="D95" s="4">
        <v>25</v>
      </c>
      <c r="E95" s="4">
        <v>170000</v>
      </c>
      <c r="F95" s="4">
        <f t="shared" si="6"/>
        <v>197830.69</v>
      </c>
      <c r="G95" s="4">
        <f t="shared" si="7"/>
        <v>-27830.690000000002</v>
      </c>
      <c r="H95" s="4" t="str">
        <v>Female</v>
      </c>
      <c r="I95" s="4" t="str">
        <v>Master's</v>
      </c>
    </row>
    <row r="96" spans="1:9" x14ac:dyDescent="0.25">
      <c r="A96" s="4">
        <v>33</v>
      </c>
      <c r="B96" s="4">
        <f t="shared" si="4"/>
        <v>1</v>
      </c>
      <c r="C96" s="4">
        <f t="shared" si="5"/>
        <v>1</v>
      </c>
      <c r="D96" s="4">
        <v>7</v>
      </c>
      <c r="E96" s="4">
        <v>75000</v>
      </c>
      <c r="F96" s="4">
        <f t="shared" si="6"/>
        <v>94586.889999999985</v>
      </c>
      <c r="G96" s="4">
        <f t="shared" si="7"/>
        <v>-19586.889999999985</v>
      </c>
      <c r="H96" s="4" t="str">
        <v>Male</v>
      </c>
      <c r="I96" s="4" t="str">
        <v>Bachelor's</v>
      </c>
    </row>
    <row r="97" spans="1:9" x14ac:dyDescent="0.25">
      <c r="A97" s="4">
        <v>39</v>
      </c>
      <c r="B97" s="4">
        <f t="shared" si="4"/>
        <v>2</v>
      </c>
      <c r="C97" s="4">
        <f t="shared" si="5"/>
        <v>1</v>
      </c>
      <c r="D97" s="4">
        <v>12</v>
      </c>
      <c r="E97" s="4">
        <v>65000</v>
      </c>
      <c r="F97" s="4">
        <f t="shared" si="6"/>
        <v>114369.82999999999</v>
      </c>
      <c r="G97" s="4">
        <f t="shared" si="7"/>
        <v>-49369.829999999987</v>
      </c>
      <c r="H97" s="4" t="str">
        <v>Female</v>
      </c>
      <c r="I97" s="4" t="str">
        <v>Bachelor's</v>
      </c>
    </row>
    <row r="98" spans="1:9" x14ac:dyDescent="0.25">
      <c r="A98" s="4">
        <v>47</v>
      </c>
      <c r="B98" s="4">
        <f t="shared" si="4"/>
        <v>1</v>
      </c>
      <c r="C98" s="4">
        <f t="shared" si="5"/>
        <v>3</v>
      </c>
      <c r="D98" s="4">
        <v>22</v>
      </c>
      <c r="E98" s="4">
        <v>160000</v>
      </c>
      <c r="F98" s="4">
        <f t="shared" si="6"/>
        <v>204707.97</v>
      </c>
      <c r="G98" s="4">
        <f t="shared" si="7"/>
        <v>-44707.97</v>
      </c>
      <c r="H98" s="4" t="str">
        <v>Male</v>
      </c>
      <c r="I98" s="4" t="str">
        <v>PhD</v>
      </c>
    </row>
    <row r="99" spans="1:9" x14ac:dyDescent="0.25">
      <c r="A99" s="4">
        <v>26</v>
      </c>
      <c r="B99" s="4">
        <f t="shared" si="4"/>
        <v>1</v>
      </c>
      <c r="C99" s="4">
        <f t="shared" si="5"/>
        <v>1</v>
      </c>
      <c r="D99" s="4">
        <v>1</v>
      </c>
      <c r="E99" s="4">
        <v>35000</v>
      </c>
      <c r="F99" s="4">
        <f t="shared" si="6"/>
        <v>63854.45</v>
      </c>
      <c r="G99" s="4">
        <f t="shared" si="7"/>
        <v>-28854.449999999997</v>
      </c>
      <c r="H99" s="4" t="str">
        <v>Male</v>
      </c>
      <c r="I99" s="4" t="str">
        <v>Bachelor's</v>
      </c>
    </row>
    <row r="100" spans="1:9" x14ac:dyDescent="0.25">
      <c r="A100" s="4">
        <v>38</v>
      </c>
      <c r="B100" s="4">
        <f t="shared" si="4"/>
        <v>2</v>
      </c>
      <c r="C100" s="4">
        <f t="shared" si="5"/>
        <v>2</v>
      </c>
      <c r="D100" s="4">
        <v>10</v>
      </c>
      <c r="E100" s="4">
        <v>90000</v>
      </c>
      <c r="F100" s="4">
        <f t="shared" si="6"/>
        <v>119076.69</v>
      </c>
      <c r="G100" s="4">
        <f t="shared" si="7"/>
        <v>-29076.690000000002</v>
      </c>
      <c r="H100" s="4" t="str">
        <v>Female</v>
      </c>
      <c r="I100" s="4" t="str">
        <v>Master's</v>
      </c>
    </row>
    <row r="101" spans="1:9" x14ac:dyDescent="0.25">
      <c r="A101" s="4">
        <v>45</v>
      </c>
      <c r="B101" s="4">
        <f t="shared" si="4"/>
        <v>1</v>
      </c>
      <c r="C101" s="4">
        <f t="shared" si="5"/>
        <v>1</v>
      </c>
      <c r="D101" s="4">
        <v>20</v>
      </c>
      <c r="E101" s="4">
        <v>110000</v>
      </c>
      <c r="F101" s="4">
        <f t="shared" si="6"/>
        <v>162913.60999999999</v>
      </c>
      <c r="G101" s="4">
        <f t="shared" si="7"/>
        <v>-52913.609999999986</v>
      </c>
      <c r="H101" s="4" t="str">
        <v>Male</v>
      </c>
      <c r="I101" s="4" t="str">
        <v>Bachelor's</v>
      </c>
    </row>
    <row r="102" spans="1:9" x14ac:dyDescent="0.25">
      <c r="A102" s="4">
        <v>31</v>
      </c>
      <c r="B102" s="4">
        <f t="shared" si="4"/>
        <v>2</v>
      </c>
      <c r="C102" s="4">
        <f t="shared" si="5"/>
        <v>1</v>
      </c>
      <c r="D102" s="4">
        <v>5</v>
      </c>
      <c r="E102" s="4">
        <v>45000</v>
      </c>
      <c r="F102" s="4">
        <f t="shared" si="6"/>
        <v>78423.75</v>
      </c>
      <c r="G102" s="4">
        <f t="shared" si="7"/>
        <v>-33423.75</v>
      </c>
      <c r="H102" s="4" t="str">
        <v>Female</v>
      </c>
      <c r="I102" s="4" t="str">
        <v>Bachelor's</v>
      </c>
    </row>
    <row r="103" spans="1:9" x14ac:dyDescent="0.25">
      <c r="A103" s="4">
        <v>35</v>
      </c>
      <c r="B103" s="4">
        <f t="shared" si="4"/>
        <v>1</v>
      </c>
      <c r="C103" s="4">
        <f t="shared" si="5"/>
        <v>2</v>
      </c>
      <c r="D103" s="4">
        <v>8</v>
      </c>
      <c r="E103" s="4">
        <v>95000</v>
      </c>
      <c r="F103" s="4">
        <f t="shared" si="6"/>
        <v>114934.67000000001</v>
      </c>
      <c r="G103" s="4">
        <f t="shared" si="7"/>
        <v>-19934.670000000013</v>
      </c>
      <c r="H103" s="4" t="str">
        <v>Male</v>
      </c>
      <c r="I103" s="4" t="str">
        <v>Master's</v>
      </c>
    </row>
    <row r="104" spans="1:9" x14ac:dyDescent="0.25">
      <c r="A104" s="4">
        <v>49</v>
      </c>
      <c r="B104" s="4">
        <f t="shared" si="4"/>
        <v>2</v>
      </c>
      <c r="C104" s="4">
        <f t="shared" si="5"/>
        <v>2</v>
      </c>
      <c r="D104" s="4">
        <v>19</v>
      </c>
      <c r="E104" s="4">
        <v>150000</v>
      </c>
      <c r="F104" s="4">
        <f t="shared" si="6"/>
        <v>164900.65</v>
      </c>
      <c r="G104" s="4">
        <f t="shared" si="7"/>
        <v>-14900.649999999994</v>
      </c>
      <c r="H104" s="4" t="str">
        <v>Female</v>
      </c>
      <c r="I104" s="4" t="str">
        <v>Master's</v>
      </c>
    </row>
    <row r="105" spans="1:9" x14ac:dyDescent="0.25">
      <c r="A105" s="4">
        <v>33</v>
      </c>
      <c r="B105" s="4">
        <f t="shared" si="4"/>
        <v>1</v>
      </c>
      <c r="C105" s="4">
        <f t="shared" si="5"/>
        <v>1</v>
      </c>
      <c r="D105" s="4">
        <v>5</v>
      </c>
      <c r="E105" s="4">
        <v>50000</v>
      </c>
      <c r="F105" s="4">
        <f t="shared" si="6"/>
        <v>83060.81</v>
      </c>
      <c r="G105" s="4">
        <f t="shared" si="7"/>
        <v>-33060.81</v>
      </c>
      <c r="H105" s="4" t="str">
        <v>Male</v>
      </c>
      <c r="I105" s="4" t="str">
        <v>Bachelor's</v>
      </c>
    </row>
    <row r="106" spans="1:9" x14ac:dyDescent="0.25">
      <c r="A106" s="4">
        <v>39</v>
      </c>
      <c r="B106" s="4">
        <f t="shared" si="4"/>
        <v>2</v>
      </c>
      <c r="C106" s="4">
        <f t="shared" si="5"/>
        <v>2</v>
      </c>
      <c r="D106" s="4">
        <v>13</v>
      </c>
      <c r="E106" s="4">
        <v>80000</v>
      </c>
      <c r="F106" s="4">
        <f t="shared" si="6"/>
        <v>135816.41</v>
      </c>
      <c r="G106" s="4">
        <f t="shared" si="7"/>
        <v>-55816.41</v>
      </c>
      <c r="H106" s="4" t="str">
        <v>Female</v>
      </c>
      <c r="I106" s="4" t="str">
        <v>Master's</v>
      </c>
    </row>
    <row r="107" spans="1:9" x14ac:dyDescent="0.25">
      <c r="A107" s="4">
        <v>44</v>
      </c>
      <c r="B107" s="4">
        <f t="shared" si="4"/>
        <v>1</v>
      </c>
      <c r="C107" s="4">
        <f t="shared" si="5"/>
        <v>3</v>
      </c>
      <c r="D107" s="4">
        <v>16</v>
      </c>
      <c r="E107" s="4">
        <v>220000</v>
      </c>
      <c r="F107" s="4">
        <f t="shared" si="6"/>
        <v>171777.93</v>
      </c>
      <c r="G107" s="4">
        <f t="shared" si="7"/>
        <v>48222.070000000007</v>
      </c>
      <c r="H107" s="4" t="str">
        <v>Male</v>
      </c>
      <c r="I107" s="4" t="str">
        <v>PhD</v>
      </c>
    </row>
    <row r="108" spans="1:9" x14ac:dyDescent="0.25">
      <c r="A108" s="4">
        <v>30</v>
      </c>
      <c r="B108" s="4">
        <f t="shared" si="4"/>
        <v>2</v>
      </c>
      <c r="C108" s="4">
        <f t="shared" si="5"/>
        <v>1</v>
      </c>
      <c r="D108" s="4">
        <v>3</v>
      </c>
      <c r="E108" s="4">
        <v>50000</v>
      </c>
      <c r="F108" s="4">
        <f t="shared" si="6"/>
        <v>67447.069999999992</v>
      </c>
      <c r="G108" s="4">
        <f t="shared" si="7"/>
        <v>-17447.069999999992</v>
      </c>
      <c r="H108" s="4" t="str">
        <v>Female</v>
      </c>
      <c r="I108" s="4" t="str">
        <v>Bachelor's</v>
      </c>
    </row>
    <row r="109" spans="1:9" x14ac:dyDescent="0.25">
      <c r="A109" s="4">
        <v>36</v>
      </c>
      <c r="B109" s="4">
        <f t="shared" si="4"/>
        <v>1</v>
      </c>
      <c r="C109" s="4">
        <f t="shared" si="5"/>
        <v>1</v>
      </c>
      <c r="D109" s="4">
        <v>7</v>
      </c>
      <c r="E109" s="4">
        <v>60000</v>
      </c>
      <c r="F109" s="4">
        <f t="shared" si="6"/>
        <v>92938.69</v>
      </c>
      <c r="G109" s="4">
        <f t="shared" si="7"/>
        <v>-32938.69</v>
      </c>
      <c r="H109" s="4" t="str">
        <v>Male</v>
      </c>
      <c r="I109" s="4" t="str">
        <v>Bachelor's</v>
      </c>
    </row>
    <row r="110" spans="1:9" x14ac:dyDescent="0.25">
      <c r="A110" s="4">
        <v>41</v>
      </c>
      <c r="B110" s="4">
        <f t="shared" si="4"/>
        <v>2</v>
      </c>
      <c r="C110" s="4">
        <f t="shared" si="5"/>
        <v>2</v>
      </c>
      <c r="D110" s="4">
        <v>14</v>
      </c>
      <c r="E110" s="4">
        <v>100000</v>
      </c>
      <c r="F110" s="4">
        <f t="shared" si="6"/>
        <v>140480.65</v>
      </c>
      <c r="G110" s="4">
        <f t="shared" si="7"/>
        <v>-40480.649999999994</v>
      </c>
      <c r="H110" s="4" t="str">
        <v>Female</v>
      </c>
      <c r="I110" s="4" t="str">
        <v>Master's</v>
      </c>
    </row>
    <row r="111" spans="1:9" x14ac:dyDescent="0.25">
      <c r="A111" s="4">
        <v>28</v>
      </c>
      <c r="B111" s="4">
        <f t="shared" si="4"/>
        <v>1</v>
      </c>
      <c r="C111" s="4">
        <f t="shared" si="5"/>
        <v>1</v>
      </c>
      <c r="D111" s="4">
        <v>2</v>
      </c>
      <c r="E111" s="4">
        <v>40000</v>
      </c>
      <c r="F111" s="4">
        <f t="shared" si="6"/>
        <v>68518.69</v>
      </c>
      <c r="G111" s="4">
        <f t="shared" si="7"/>
        <v>-28518.690000000002</v>
      </c>
      <c r="H111" s="4" t="str">
        <v>Male</v>
      </c>
      <c r="I111" s="4" t="str">
        <v>Bachelor's</v>
      </c>
    </row>
    <row r="112" spans="1:9" x14ac:dyDescent="0.25">
      <c r="A112" s="4">
        <v>42</v>
      </c>
      <c r="B112" s="4">
        <f t="shared" si="4"/>
        <v>2</v>
      </c>
      <c r="C112" s="4">
        <f t="shared" si="5"/>
        <v>2</v>
      </c>
      <c r="D112" s="4">
        <v>15</v>
      </c>
      <c r="E112" s="4">
        <v>110000</v>
      </c>
      <c r="F112" s="4">
        <f t="shared" si="6"/>
        <v>145694.29</v>
      </c>
      <c r="G112" s="4">
        <f t="shared" si="7"/>
        <v>-35694.290000000008</v>
      </c>
      <c r="H112" s="4" t="str">
        <v>Female</v>
      </c>
      <c r="I112" s="4" t="str">
        <v>Master's</v>
      </c>
    </row>
    <row r="113" spans="1:9" x14ac:dyDescent="0.25">
      <c r="A113" s="4">
        <v>37</v>
      </c>
      <c r="B113" s="4">
        <f t="shared" si="4"/>
        <v>1</v>
      </c>
      <c r="C113" s="4">
        <f t="shared" si="5"/>
        <v>1</v>
      </c>
      <c r="D113" s="4">
        <v>9</v>
      </c>
      <c r="E113" s="4">
        <v>95000</v>
      </c>
      <c r="F113" s="4">
        <f t="shared" si="6"/>
        <v>103915.37</v>
      </c>
      <c r="G113" s="4">
        <f t="shared" si="7"/>
        <v>-8915.3699999999953</v>
      </c>
      <c r="H113" s="4" t="str">
        <v>Male</v>
      </c>
      <c r="I113" s="4" t="str">
        <v>Bachelor's</v>
      </c>
    </row>
    <row r="114" spans="1:9" x14ac:dyDescent="0.25">
      <c r="A114" s="4">
        <v>50</v>
      </c>
      <c r="B114" s="4">
        <f t="shared" si="4"/>
        <v>2</v>
      </c>
      <c r="C114" s="4">
        <f t="shared" si="5"/>
        <v>1</v>
      </c>
      <c r="D114" s="4">
        <v>22</v>
      </c>
      <c r="E114" s="4">
        <v>130000</v>
      </c>
      <c r="F114" s="4">
        <f t="shared" si="6"/>
        <v>165956.83000000002</v>
      </c>
      <c r="G114" s="4">
        <f t="shared" si="7"/>
        <v>-35956.830000000016</v>
      </c>
      <c r="H114" s="4" t="str">
        <v>Female</v>
      </c>
      <c r="I114" s="4" t="str">
        <v>Bachelor's</v>
      </c>
    </row>
    <row r="115" spans="1:9" x14ac:dyDescent="0.25">
      <c r="A115" s="4">
        <v>32</v>
      </c>
      <c r="B115" s="4">
        <f t="shared" si="4"/>
        <v>1</v>
      </c>
      <c r="C115" s="4">
        <f t="shared" si="5"/>
        <v>2</v>
      </c>
      <c r="D115" s="4">
        <v>6</v>
      </c>
      <c r="E115" s="4">
        <v>90000</v>
      </c>
      <c r="F115" s="4">
        <f t="shared" si="6"/>
        <v>105056.79000000001</v>
      </c>
      <c r="G115" s="4">
        <f t="shared" si="7"/>
        <v>-15056.790000000008</v>
      </c>
      <c r="H115" s="4" t="str">
        <v>Male</v>
      </c>
      <c r="I115" s="4" t="str">
        <v>Master's</v>
      </c>
    </row>
    <row r="116" spans="1:9" x14ac:dyDescent="0.25">
      <c r="A116" s="4">
        <v>23</v>
      </c>
      <c r="B116" s="4">
        <f t="shared" si="4"/>
        <v>2</v>
      </c>
      <c r="C116" s="4">
        <f t="shared" si="5"/>
        <v>1</v>
      </c>
      <c r="D116" s="4">
        <v>0.5</v>
      </c>
      <c r="E116" s="4">
        <v>35000</v>
      </c>
      <c r="F116" s="4">
        <f t="shared" si="6"/>
        <v>56885.27</v>
      </c>
      <c r="G116" s="4">
        <f t="shared" si="7"/>
        <v>-21885.269999999997</v>
      </c>
      <c r="H116" s="4" t="str">
        <v>Female</v>
      </c>
      <c r="I116" s="4" t="str">
        <v>Bachelor's</v>
      </c>
    </row>
    <row r="117" spans="1:9" x14ac:dyDescent="0.25">
      <c r="A117" s="4">
        <v>31</v>
      </c>
      <c r="B117" s="4">
        <f t="shared" si="4"/>
        <v>1</v>
      </c>
      <c r="C117" s="4">
        <f t="shared" si="5"/>
        <v>2</v>
      </c>
      <c r="D117" s="4">
        <v>6</v>
      </c>
      <c r="E117" s="4">
        <v>95000</v>
      </c>
      <c r="F117" s="4">
        <f t="shared" si="6"/>
        <v>105606.19</v>
      </c>
      <c r="G117" s="4">
        <f t="shared" si="7"/>
        <v>-10606.190000000002</v>
      </c>
      <c r="H117" s="4" t="str">
        <v>Male</v>
      </c>
      <c r="I117" s="4" t="str">
        <v>Master's</v>
      </c>
    </row>
    <row r="118" spans="1:9" x14ac:dyDescent="0.25">
      <c r="A118" s="4">
        <v>40</v>
      </c>
      <c r="B118" s="4">
        <f t="shared" si="4"/>
        <v>2</v>
      </c>
      <c r="C118" s="4">
        <f t="shared" si="5"/>
        <v>1</v>
      </c>
      <c r="D118" s="4">
        <v>15</v>
      </c>
      <c r="E118" s="4">
        <v>65000</v>
      </c>
      <c r="F118" s="4">
        <f t="shared" si="6"/>
        <v>131109.54999999999</v>
      </c>
      <c r="G118" s="4">
        <f t="shared" si="7"/>
        <v>-66109.549999999988</v>
      </c>
      <c r="H118" s="4" t="str">
        <v>Female</v>
      </c>
      <c r="I118" s="4" t="str">
        <v>Bachelor's</v>
      </c>
    </row>
    <row r="119" spans="1:9" x14ac:dyDescent="0.25">
      <c r="A119" s="4">
        <v>48</v>
      </c>
      <c r="B119" s="4">
        <f t="shared" si="4"/>
        <v>1</v>
      </c>
      <c r="C119" s="4">
        <f t="shared" si="5"/>
        <v>3</v>
      </c>
      <c r="D119" s="4">
        <v>20</v>
      </c>
      <c r="E119" s="4">
        <v>170000</v>
      </c>
      <c r="F119" s="4">
        <f t="shared" si="6"/>
        <v>192632.49</v>
      </c>
      <c r="G119" s="4">
        <f t="shared" si="7"/>
        <v>-22632.489999999991</v>
      </c>
      <c r="H119" s="4" t="str">
        <v>Male</v>
      </c>
      <c r="I119" s="4" t="str">
        <v>PhD</v>
      </c>
    </row>
    <row r="120" spans="1:9" x14ac:dyDescent="0.25">
      <c r="A120" s="4">
        <v>29</v>
      </c>
      <c r="B120" s="4">
        <f t="shared" si="4"/>
        <v>2</v>
      </c>
      <c r="C120" s="4">
        <f t="shared" si="5"/>
        <v>1</v>
      </c>
      <c r="D120" s="4">
        <v>3</v>
      </c>
      <c r="E120" s="4">
        <v>45000</v>
      </c>
      <c r="F120" s="4">
        <f t="shared" si="6"/>
        <v>67996.47</v>
      </c>
      <c r="G120" s="4">
        <f t="shared" si="7"/>
        <v>-22996.47</v>
      </c>
      <c r="H120" s="4" t="str">
        <v>Female</v>
      </c>
      <c r="I120" s="4" t="str">
        <v>Bachelor's</v>
      </c>
    </row>
    <row r="121" spans="1:9" x14ac:dyDescent="0.25">
      <c r="A121" s="4">
        <v>35</v>
      </c>
      <c r="B121" s="4">
        <f t="shared" si="4"/>
        <v>1</v>
      </c>
      <c r="C121" s="4">
        <f t="shared" si="5"/>
        <v>2</v>
      </c>
      <c r="D121" s="4">
        <v>10</v>
      </c>
      <c r="E121" s="4">
        <v>120000</v>
      </c>
      <c r="F121" s="4">
        <f t="shared" si="6"/>
        <v>126460.75</v>
      </c>
      <c r="G121" s="4">
        <f t="shared" si="7"/>
        <v>-6460.75</v>
      </c>
      <c r="H121" s="4" t="str">
        <v>Male</v>
      </c>
      <c r="I121" s="4" t="str">
        <v>Master's</v>
      </c>
    </row>
    <row r="122" spans="1:9" x14ac:dyDescent="0.25">
      <c r="A122" s="4">
        <v>42</v>
      </c>
      <c r="B122" s="4">
        <f t="shared" si="4"/>
        <v>2</v>
      </c>
      <c r="C122" s="4">
        <f t="shared" si="5"/>
        <v>1</v>
      </c>
      <c r="D122" s="4">
        <v>17</v>
      </c>
      <c r="E122" s="4">
        <v>100000</v>
      </c>
      <c r="F122" s="4">
        <f t="shared" si="6"/>
        <v>141536.82999999999</v>
      </c>
      <c r="G122" s="4">
        <f t="shared" si="7"/>
        <v>-41536.829999999987</v>
      </c>
      <c r="H122" s="4" t="str">
        <v>Female</v>
      </c>
      <c r="I122" s="4" t="str">
        <v>Bachelor's</v>
      </c>
    </row>
    <row r="123" spans="1:9" x14ac:dyDescent="0.25">
      <c r="A123" s="4">
        <v>53</v>
      </c>
      <c r="B123" s="4">
        <f t="shared" si="4"/>
        <v>1</v>
      </c>
      <c r="C123" s="4">
        <f t="shared" si="5"/>
        <v>2</v>
      </c>
      <c r="D123" s="4">
        <v>25</v>
      </c>
      <c r="E123" s="4">
        <v>180000</v>
      </c>
      <c r="F123" s="4">
        <f t="shared" si="6"/>
        <v>203017.15</v>
      </c>
      <c r="G123" s="4">
        <f t="shared" si="7"/>
        <v>-23017.149999999994</v>
      </c>
      <c r="H123" s="4" t="str">
        <v>Male</v>
      </c>
      <c r="I123" s="4" t="str">
        <v>Master's</v>
      </c>
    </row>
    <row r="124" spans="1:9" x14ac:dyDescent="0.25">
      <c r="A124" s="4">
        <v>33</v>
      </c>
      <c r="B124" s="4">
        <f t="shared" si="4"/>
        <v>2</v>
      </c>
      <c r="C124" s="4">
        <f t="shared" si="5"/>
        <v>1</v>
      </c>
      <c r="D124" s="4">
        <v>5</v>
      </c>
      <c r="E124" s="4">
        <v>50000</v>
      </c>
      <c r="F124" s="4">
        <f t="shared" si="6"/>
        <v>77324.95</v>
      </c>
      <c r="G124" s="4">
        <f t="shared" si="7"/>
        <v>-27324.949999999997</v>
      </c>
      <c r="H124" s="4" t="str">
        <v>Female</v>
      </c>
      <c r="I124" s="4" t="str">
        <v>Bachelor's</v>
      </c>
    </row>
    <row r="125" spans="1:9" x14ac:dyDescent="0.25">
      <c r="A125" s="4">
        <v>38</v>
      </c>
      <c r="B125" s="4">
        <f t="shared" si="4"/>
        <v>1</v>
      </c>
      <c r="C125" s="4">
        <f t="shared" si="5"/>
        <v>1</v>
      </c>
      <c r="D125" s="4">
        <v>11</v>
      </c>
      <c r="E125" s="4">
        <v>80000</v>
      </c>
      <c r="F125" s="4">
        <f t="shared" si="6"/>
        <v>114892.04999999999</v>
      </c>
      <c r="G125" s="4">
        <f t="shared" si="7"/>
        <v>-34892.049999999988</v>
      </c>
      <c r="H125" s="4" t="str">
        <v>Male</v>
      </c>
      <c r="I125" s="4" t="str">
        <v>Bachelor's</v>
      </c>
    </row>
    <row r="126" spans="1:9" x14ac:dyDescent="0.25">
      <c r="A126" s="4">
        <v>44</v>
      </c>
      <c r="B126" s="4">
        <f t="shared" si="4"/>
        <v>2</v>
      </c>
      <c r="C126" s="4">
        <f t="shared" si="5"/>
        <v>3</v>
      </c>
      <c r="D126" s="4">
        <v>16</v>
      </c>
      <c r="E126" s="4">
        <v>140000</v>
      </c>
      <c r="F126" s="4">
        <f t="shared" si="6"/>
        <v>166042.07</v>
      </c>
      <c r="G126" s="4">
        <f t="shared" si="7"/>
        <v>-26042.070000000007</v>
      </c>
      <c r="H126" s="4" t="str">
        <v>Female</v>
      </c>
      <c r="I126" s="4" t="str">
        <v>PhD</v>
      </c>
    </row>
    <row r="127" spans="1:9" x14ac:dyDescent="0.25">
      <c r="A127" s="4">
        <v>26</v>
      </c>
      <c r="B127" s="4">
        <f t="shared" si="4"/>
        <v>1</v>
      </c>
      <c r="C127" s="4">
        <f t="shared" si="5"/>
        <v>1</v>
      </c>
      <c r="D127" s="4">
        <v>2</v>
      </c>
      <c r="E127" s="4">
        <v>40000</v>
      </c>
      <c r="F127" s="4">
        <f t="shared" si="6"/>
        <v>69617.489999999991</v>
      </c>
      <c r="G127" s="4">
        <f t="shared" si="7"/>
        <v>-29617.489999999991</v>
      </c>
      <c r="H127" s="4" t="str">
        <v>Male</v>
      </c>
      <c r="I127" s="4" t="str">
        <v>Bachelor's</v>
      </c>
    </row>
    <row r="128" spans="1:9" x14ac:dyDescent="0.25">
      <c r="A128" s="4">
        <v>37</v>
      </c>
      <c r="B128" s="4">
        <f t="shared" si="4"/>
        <v>2</v>
      </c>
      <c r="C128" s="4">
        <f t="shared" si="5"/>
        <v>2</v>
      </c>
      <c r="D128" s="4">
        <v>9</v>
      </c>
      <c r="E128" s="4">
        <v>95000</v>
      </c>
      <c r="F128" s="4">
        <f t="shared" si="6"/>
        <v>113863.05</v>
      </c>
      <c r="G128" s="4">
        <f t="shared" si="7"/>
        <v>-18863.050000000003</v>
      </c>
      <c r="H128" s="4" t="str">
        <v>Female</v>
      </c>
      <c r="I128" s="4" t="str">
        <v>Master's</v>
      </c>
    </row>
    <row r="129" spans="1:9" x14ac:dyDescent="0.25">
      <c r="A129" s="4">
        <v>45</v>
      </c>
      <c r="B129" s="4">
        <f t="shared" si="4"/>
        <v>1</v>
      </c>
      <c r="C129" s="4">
        <f t="shared" si="5"/>
        <v>1</v>
      </c>
      <c r="D129" s="4">
        <v>18</v>
      </c>
      <c r="E129" s="4">
        <v>110000</v>
      </c>
      <c r="F129" s="4">
        <f t="shared" si="6"/>
        <v>151387.53</v>
      </c>
      <c r="G129" s="4">
        <f t="shared" si="7"/>
        <v>-41387.53</v>
      </c>
      <c r="H129" s="4" t="str">
        <v>Male</v>
      </c>
      <c r="I129" s="4" t="str">
        <v>Bachelor's</v>
      </c>
    </row>
    <row r="130" spans="1:9" x14ac:dyDescent="0.25">
      <c r="A130" s="4">
        <v>32</v>
      </c>
      <c r="B130" s="4">
        <f t="shared" ref="B130:B193" si="8">IF(H130 = "Male", 1, IF(H130 = "Female", 2, IF(H130 = "Other", 3)))</f>
        <v>2</v>
      </c>
      <c r="C130" s="4">
        <f t="shared" ref="C130:C193" si="9">IF(I130 = "High School", 0, IF(I130 = "Bachelor's", 1, IF(I130 = "Master's", 2, IF(I130 = "PhD", 3))))</f>
        <v>1</v>
      </c>
      <c r="D130" s="4">
        <v>4</v>
      </c>
      <c r="E130" s="4">
        <v>50000</v>
      </c>
      <c r="F130" s="4">
        <f t="shared" si="6"/>
        <v>72111.31</v>
      </c>
      <c r="G130" s="4">
        <f t="shared" si="7"/>
        <v>-22111.309999999998</v>
      </c>
      <c r="H130" s="4" t="str">
        <v>Female</v>
      </c>
      <c r="I130" s="4" t="str">
        <v>Bachelor's</v>
      </c>
    </row>
    <row r="131" spans="1:9" x14ac:dyDescent="0.25">
      <c r="A131" s="4">
        <v>34</v>
      </c>
      <c r="B131" s="4">
        <f t="shared" si="8"/>
        <v>1</v>
      </c>
      <c r="C131" s="4">
        <f t="shared" si="9"/>
        <v>2</v>
      </c>
      <c r="D131" s="4">
        <v>8</v>
      </c>
      <c r="E131" s="4">
        <v>105000</v>
      </c>
      <c r="F131" s="4">
        <f t="shared" ref="F131:F194" si="10">62428.13 + (-549.4*A131) + (-5735.86*B131) + (15683.54*C131) + (5763.04*D131)</f>
        <v>115484.07</v>
      </c>
      <c r="G131" s="4">
        <f t="shared" ref="G131:G194" si="11">E131-F131</f>
        <v>-10484.070000000007</v>
      </c>
      <c r="H131" s="4" t="str">
        <v>Male</v>
      </c>
      <c r="I131" s="4" t="str">
        <v>Master's</v>
      </c>
    </row>
    <row r="132" spans="1:9" x14ac:dyDescent="0.25">
      <c r="A132" s="4">
        <v>50</v>
      </c>
      <c r="B132" s="4">
        <f t="shared" si="8"/>
        <v>2</v>
      </c>
      <c r="C132" s="4">
        <f t="shared" si="9"/>
        <v>2</v>
      </c>
      <c r="D132" s="4">
        <v>21</v>
      </c>
      <c r="E132" s="4">
        <v>160000</v>
      </c>
      <c r="F132" s="4">
        <f t="shared" si="10"/>
        <v>175877.33</v>
      </c>
      <c r="G132" s="4">
        <f t="shared" si="11"/>
        <v>-15877.329999999987</v>
      </c>
      <c r="H132" s="4" t="str">
        <v>Female</v>
      </c>
      <c r="I132" s="4" t="str">
        <v>Master's</v>
      </c>
    </row>
    <row r="133" spans="1:9" x14ac:dyDescent="0.25">
      <c r="A133" s="4">
        <v>29</v>
      </c>
      <c r="B133" s="4">
        <f t="shared" si="8"/>
        <v>1</v>
      </c>
      <c r="C133" s="4">
        <f t="shared" si="9"/>
        <v>1</v>
      </c>
      <c r="D133" s="4">
        <v>3</v>
      </c>
      <c r="E133" s="4">
        <v>45000</v>
      </c>
      <c r="F133" s="4">
        <f t="shared" si="10"/>
        <v>73732.33</v>
      </c>
      <c r="G133" s="4">
        <f t="shared" si="11"/>
        <v>-28732.33</v>
      </c>
      <c r="H133" s="4" t="str">
        <v>Male</v>
      </c>
      <c r="I133" s="4" t="str">
        <v>Bachelor's</v>
      </c>
    </row>
    <row r="134" spans="1:9" x14ac:dyDescent="0.25">
      <c r="A134" s="4">
        <v>40</v>
      </c>
      <c r="B134" s="4">
        <f t="shared" si="8"/>
        <v>2</v>
      </c>
      <c r="C134" s="4">
        <f t="shared" si="9"/>
        <v>2</v>
      </c>
      <c r="D134" s="4">
        <v>12</v>
      </c>
      <c r="E134" s="4">
        <v>100000</v>
      </c>
      <c r="F134" s="4">
        <f t="shared" si="10"/>
        <v>129503.97</v>
      </c>
      <c r="G134" s="4">
        <f t="shared" si="11"/>
        <v>-29503.97</v>
      </c>
      <c r="H134" s="4" t="str">
        <v>Female</v>
      </c>
      <c r="I134" s="4" t="str">
        <v>Master's</v>
      </c>
    </row>
    <row r="135" spans="1:9" x14ac:dyDescent="0.25">
      <c r="A135" s="4">
        <v>47</v>
      </c>
      <c r="B135" s="4">
        <f t="shared" si="8"/>
        <v>1</v>
      </c>
      <c r="C135" s="4">
        <f t="shared" si="9"/>
        <v>3</v>
      </c>
      <c r="D135" s="4">
        <v>22</v>
      </c>
      <c r="E135" s="4">
        <v>160000</v>
      </c>
      <c r="F135" s="4">
        <f t="shared" si="10"/>
        <v>204707.97</v>
      </c>
      <c r="G135" s="4">
        <f t="shared" si="11"/>
        <v>-44707.97</v>
      </c>
      <c r="H135" s="4" t="str">
        <v>Male</v>
      </c>
      <c r="I135" s="4" t="str">
        <v>PhD</v>
      </c>
    </row>
    <row r="136" spans="1:9" x14ac:dyDescent="0.25">
      <c r="A136" s="4">
        <v>27</v>
      </c>
      <c r="B136" s="4">
        <f t="shared" si="8"/>
        <v>1</v>
      </c>
      <c r="C136" s="4">
        <f t="shared" si="9"/>
        <v>1</v>
      </c>
      <c r="D136" s="4">
        <v>1</v>
      </c>
      <c r="E136" s="4">
        <v>35000</v>
      </c>
      <c r="F136" s="4">
        <f t="shared" si="10"/>
        <v>63305.05</v>
      </c>
      <c r="G136" s="4">
        <f t="shared" si="11"/>
        <v>-28305.050000000003</v>
      </c>
      <c r="H136" s="4" t="str">
        <v>Male</v>
      </c>
      <c r="I136" s="4" t="str">
        <v>Bachelor's</v>
      </c>
    </row>
    <row r="137" spans="1:9" x14ac:dyDescent="0.25">
      <c r="A137" s="4">
        <v>39</v>
      </c>
      <c r="B137" s="4">
        <f t="shared" si="8"/>
        <v>2</v>
      </c>
      <c r="C137" s="4">
        <f t="shared" si="9"/>
        <v>1</v>
      </c>
      <c r="D137" s="4">
        <v>10</v>
      </c>
      <c r="E137" s="4">
        <v>55000</v>
      </c>
      <c r="F137" s="4">
        <f t="shared" si="10"/>
        <v>102843.75</v>
      </c>
      <c r="G137" s="4">
        <f t="shared" si="11"/>
        <v>-47843.75</v>
      </c>
      <c r="H137" s="4" t="str">
        <v>Female</v>
      </c>
      <c r="I137" s="4" t="str">
        <v>Bachelor's</v>
      </c>
    </row>
    <row r="138" spans="1:9" x14ac:dyDescent="0.25">
      <c r="A138" s="4">
        <v>46</v>
      </c>
      <c r="B138" s="4">
        <f t="shared" si="8"/>
        <v>1</v>
      </c>
      <c r="C138" s="4">
        <f t="shared" si="9"/>
        <v>2</v>
      </c>
      <c r="D138" s="4">
        <v>19</v>
      </c>
      <c r="E138" s="4">
        <v>140000</v>
      </c>
      <c r="F138" s="4">
        <f t="shared" si="10"/>
        <v>172284.71</v>
      </c>
      <c r="G138" s="4">
        <f t="shared" si="11"/>
        <v>-32284.709999999992</v>
      </c>
      <c r="H138" s="4" t="str">
        <v>Male</v>
      </c>
      <c r="I138" s="4" t="str">
        <v>Master's</v>
      </c>
    </row>
    <row r="139" spans="1:9" x14ac:dyDescent="0.25">
      <c r="A139" s="4">
        <v>30</v>
      </c>
      <c r="B139" s="4">
        <f t="shared" si="8"/>
        <v>2</v>
      </c>
      <c r="C139" s="4">
        <f t="shared" si="9"/>
        <v>1</v>
      </c>
      <c r="D139" s="4">
        <v>4</v>
      </c>
      <c r="E139" s="4">
        <v>50000</v>
      </c>
      <c r="F139" s="4">
        <f t="shared" si="10"/>
        <v>73210.11</v>
      </c>
      <c r="G139" s="4">
        <f t="shared" si="11"/>
        <v>-23210.11</v>
      </c>
      <c r="H139" s="4" t="str">
        <v>Female</v>
      </c>
      <c r="I139" s="4" t="str">
        <v>Bachelor's</v>
      </c>
    </row>
    <row r="140" spans="1:9" x14ac:dyDescent="0.25">
      <c r="A140" s="4">
        <v>36</v>
      </c>
      <c r="B140" s="4">
        <f t="shared" si="8"/>
        <v>1</v>
      </c>
      <c r="C140" s="4">
        <f t="shared" si="9"/>
        <v>1</v>
      </c>
      <c r="D140" s="4">
        <v>7</v>
      </c>
      <c r="E140" s="4">
        <v>60000</v>
      </c>
      <c r="F140" s="4">
        <f t="shared" si="10"/>
        <v>92938.69</v>
      </c>
      <c r="G140" s="4">
        <f t="shared" si="11"/>
        <v>-32938.69</v>
      </c>
      <c r="H140" s="4" t="str">
        <v>Male</v>
      </c>
      <c r="I140" s="4" t="str">
        <v>Bachelor's</v>
      </c>
    </row>
    <row r="141" spans="1:9" x14ac:dyDescent="0.25">
      <c r="A141" s="4">
        <v>43</v>
      </c>
      <c r="B141" s="4">
        <f t="shared" si="8"/>
        <v>2</v>
      </c>
      <c r="C141" s="4">
        <f t="shared" si="9"/>
        <v>2</v>
      </c>
      <c r="D141" s="4">
        <v>14</v>
      </c>
      <c r="E141" s="4">
        <v>120000</v>
      </c>
      <c r="F141" s="4">
        <f t="shared" si="10"/>
        <v>139381.84999999998</v>
      </c>
      <c r="G141" s="4">
        <f t="shared" si="11"/>
        <v>-19381.849999999977</v>
      </c>
      <c r="H141" s="4" t="str">
        <v>Female</v>
      </c>
      <c r="I141" s="4" t="str">
        <v>Master's</v>
      </c>
    </row>
    <row r="142" spans="1:9" x14ac:dyDescent="0.25">
      <c r="A142" s="4">
        <v>28</v>
      </c>
      <c r="B142" s="4">
        <f t="shared" si="8"/>
        <v>1</v>
      </c>
      <c r="C142" s="4">
        <f t="shared" si="9"/>
        <v>1</v>
      </c>
      <c r="D142" s="4">
        <v>2</v>
      </c>
      <c r="E142" s="4">
        <v>40000</v>
      </c>
      <c r="F142" s="4">
        <f t="shared" si="10"/>
        <v>68518.69</v>
      </c>
      <c r="G142" s="4">
        <f t="shared" si="11"/>
        <v>-28518.690000000002</v>
      </c>
      <c r="H142" s="4" t="str">
        <v>Male</v>
      </c>
      <c r="I142" s="4" t="str">
        <v>Bachelor's</v>
      </c>
    </row>
    <row r="143" spans="1:9" x14ac:dyDescent="0.25">
      <c r="A143" s="4">
        <v>41</v>
      </c>
      <c r="B143" s="4">
        <f t="shared" si="8"/>
        <v>2</v>
      </c>
      <c r="C143" s="4">
        <f t="shared" si="9"/>
        <v>2</v>
      </c>
      <c r="D143" s="4">
        <v>13</v>
      </c>
      <c r="E143" s="4">
        <v>110000</v>
      </c>
      <c r="F143" s="4">
        <f t="shared" si="10"/>
        <v>134717.60999999999</v>
      </c>
      <c r="G143" s="4">
        <f t="shared" si="11"/>
        <v>-24717.609999999986</v>
      </c>
      <c r="H143" s="4" t="str">
        <v>Female</v>
      </c>
      <c r="I143" s="4" t="str">
        <v>Master's</v>
      </c>
    </row>
    <row r="144" spans="1:9" x14ac:dyDescent="0.25">
      <c r="A144" s="4">
        <v>33</v>
      </c>
      <c r="B144" s="4">
        <f t="shared" si="8"/>
        <v>1</v>
      </c>
      <c r="C144" s="4">
        <f t="shared" si="9"/>
        <v>1</v>
      </c>
      <c r="D144" s="4">
        <v>5</v>
      </c>
      <c r="E144" s="4">
        <v>50000</v>
      </c>
      <c r="F144" s="4">
        <f t="shared" si="10"/>
        <v>83060.81</v>
      </c>
      <c r="G144" s="4">
        <f t="shared" si="11"/>
        <v>-33060.81</v>
      </c>
      <c r="H144" s="4" t="str">
        <v>Male</v>
      </c>
      <c r="I144" s="4" t="str">
        <v>Bachelor's</v>
      </c>
    </row>
    <row r="145" spans="1:9" x14ac:dyDescent="0.25">
      <c r="A145" s="4">
        <v>47</v>
      </c>
      <c r="B145" s="4">
        <f t="shared" si="8"/>
        <v>1</v>
      </c>
      <c r="C145" s="4">
        <f t="shared" si="9"/>
        <v>1</v>
      </c>
      <c r="D145" s="4">
        <v>20</v>
      </c>
      <c r="E145" s="4">
        <v>135000</v>
      </c>
      <c r="F145" s="4">
        <f t="shared" si="10"/>
        <v>161814.81</v>
      </c>
      <c r="G145" s="4">
        <f t="shared" si="11"/>
        <v>-26814.809999999998</v>
      </c>
      <c r="H145" s="4" t="str">
        <v>Male</v>
      </c>
      <c r="I145" s="4" t="str">
        <v>Bachelor's</v>
      </c>
    </row>
    <row r="146" spans="1:9" x14ac:dyDescent="0.25">
      <c r="A146" s="4">
        <v>25</v>
      </c>
      <c r="B146" s="4">
        <f t="shared" si="8"/>
        <v>2</v>
      </c>
      <c r="C146" s="4">
        <f t="shared" si="9"/>
        <v>2</v>
      </c>
      <c r="D146" s="4">
        <v>1.5</v>
      </c>
      <c r="E146" s="4">
        <v>40000</v>
      </c>
      <c r="F146" s="4">
        <f t="shared" si="10"/>
        <v>77233.049999999988</v>
      </c>
      <c r="G146" s="4">
        <f t="shared" si="11"/>
        <v>-37233.049999999988</v>
      </c>
      <c r="H146" s="4" t="str">
        <v>Female</v>
      </c>
      <c r="I146" s="4" t="str">
        <v>Master's</v>
      </c>
    </row>
    <row r="147" spans="1:9" x14ac:dyDescent="0.25">
      <c r="A147" s="4">
        <v>34</v>
      </c>
      <c r="B147" s="4">
        <f t="shared" si="8"/>
        <v>1</v>
      </c>
      <c r="C147" s="4">
        <f t="shared" si="9"/>
        <v>1</v>
      </c>
      <c r="D147" s="4">
        <v>8</v>
      </c>
      <c r="E147" s="4">
        <v>90000</v>
      </c>
      <c r="F147" s="4">
        <f t="shared" si="10"/>
        <v>99800.53</v>
      </c>
      <c r="G147" s="4">
        <f t="shared" si="11"/>
        <v>-9800.5299999999988</v>
      </c>
      <c r="H147" s="4" t="str">
        <v>Male</v>
      </c>
      <c r="I147" s="4" t="str">
        <v>Bachelor's</v>
      </c>
    </row>
    <row r="148" spans="1:9" x14ac:dyDescent="0.25">
      <c r="A148" s="4">
        <v>42</v>
      </c>
      <c r="B148" s="4">
        <f t="shared" si="8"/>
        <v>2</v>
      </c>
      <c r="C148" s="4">
        <f t="shared" si="9"/>
        <v>3</v>
      </c>
      <c r="D148" s="4">
        <v>16</v>
      </c>
      <c r="E148" s="4">
        <v>150000</v>
      </c>
      <c r="F148" s="4">
        <f t="shared" si="10"/>
        <v>167140.87</v>
      </c>
      <c r="G148" s="4">
        <f t="shared" si="11"/>
        <v>-17140.869999999995</v>
      </c>
      <c r="H148" s="4" t="str">
        <v>Female</v>
      </c>
      <c r="I148" s="4" t="str">
        <v>PhD</v>
      </c>
    </row>
    <row r="149" spans="1:9" x14ac:dyDescent="0.25">
      <c r="A149" s="4">
        <v>31</v>
      </c>
      <c r="B149" s="4">
        <f t="shared" si="8"/>
        <v>1</v>
      </c>
      <c r="C149" s="4">
        <f t="shared" si="9"/>
        <v>1</v>
      </c>
      <c r="D149" s="4">
        <v>4</v>
      </c>
      <c r="E149" s="4">
        <v>60000</v>
      </c>
      <c r="F149" s="4">
        <f t="shared" si="10"/>
        <v>78396.569999999992</v>
      </c>
      <c r="G149" s="4">
        <f t="shared" si="11"/>
        <v>-18396.569999999992</v>
      </c>
      <c r="H149" s="4" t="str">
        <v>Male</v>
      </c>
      <c r="I149" s="4" t="str">
        <v>Bachelor's</v>
      </c>
    </row>
    <row r="150" spans="1:9" x14ac:dyDescent="0.25">
      <c r="A150" s="4">
        <v>38</v>
      </c>
      <c r="B150" s="4">
        <f t="shared" si="8"/>
        <v>2</v>
      </c>
      <c r="C150" s="4">
        <f t="shared" si="9"/>
        <v>1</v>
      </c>
      <c r="D150" s="4">
        <v>10</v>
      </c>
      <c r="E150" s="4">
        <v>80000</v>
      </c>
      <c r="F150" s="4">
        <f t="shared" si="10"/>
        <v>103393.15</v>
      </c>
      <c r="G150" s="4">
        <f t="shared" si="11"/>
        <v>-23393.149999999994</v>
      </c>
      <c r="H150" s="4" t="str">
        <v>Female</v>
      </c>
      <c r="I150" s="4" t="str">
        <v>Bachelor's</v>
      </c>
    </row>
    <row r="151" spans="1:9" x14ac:dyDescent="0.25">
      <c r="A151" s="4">
        <v>45</v>
      </c>
      <c r="B151" s="4">
        <f t="shared" si="8"/>
        <v>1</v>
      </c>
      <c r="C151" s="4">
        <f t="shared" si="9"/>
        <v>2</v>
      </c>
      <c r="D151" s="4">
        <v>19</v>
      </c>
      <c r="E151" s="4">
        <v>175000</v>
      </c>
      <c r="F151" s="4">
        <f t="shared" si="10"/>
        <v>172834.11</v>
      </c>
      <c r="G151" s="4">
        <f t="shared" si="11"/>
        <v>2165.890000000014</v>
      </c>
      <c r="H151" s="4" t="str">
        <v>Male</v>
      </c>
      <c r="I151" s="4" t="str">
        <v>Master's</v>
      </c>
    </row>
    <row r="152" spans="1:9" x14ac:dyDescent="0.25">
      <c r="A152" s="4">
        <v>29</v>
      </c>
      <c r="B152" s="4">
        <f t="shared" si="8"/>
        <v>2</v>
      </c>
      <c r="C152" s="4">
        <f t="shared" si="9"/>
        <v>1</v>
      </c>
      <c r="D152" s="4">
        <v>3</v>
      </c>
      <c r="E152" s="4">
        <v>45000</v>
      </c>
      <c r="F152" s="4">
        <f t="shared" si="10"/>
        <v>67996.47</v>
      </c>
      <c r="G152" s="4">
        <f t="shared" si="11"/>
        <v>-22996.47</v>
      </c>
      <c r="H152" s="4" t="str">
        <v>Female</v>
      </c>
      <c r="I152" s="4" t="str">
        <v>Bachelor's</v>
      </c>
    </row>
    <row r="153" spans="1:9" x14ac:dyDescent="0.25">
      <c r="A153" s="4">
        <v>36</v>
      </c>
      <c r="B153" s="4">
        <f t="shared" si="8"/>
        <v>1</v>
      </c>
      <c r="C153" s="4">
        <f t="shared" si="9"/>
        <v>2</v>
      </c>
      <c r="D153" s="4">
        <v>11</v>
      </c>
      <c r="E153" s="4">
        <v>120000</v>
      </c>
      <c r="F153" s="4">
        <f t="shared" si="10"/>
        <v>131674.39000000001</v>
      </c>
      <c r="G153" s="4">
        <f t="shared" si="11"/>
        <v>-11674.390000000014</v>
      </c>
      <c r="H153" s="4" t="str">
        <v>Male</v>
      </c>
      <c r="I153" s="4" t="str">
        <v>Master's</v>
      </c>
    </row>
    <row r="154" spans="1:9" x14ac:dyDescent="0.25">
      <c r="A154" s="4">
        <v>43</v>
      </c>
      <c r="B154" s="4">
        <f t="shared" si="8"/>
        <v>2</v>
      </c>
      <c r="C154" s="4">
        <f t="shared" si="9"/>
        <v>3</v>
      </c>
      <c r="D154" s="4">
        <v>18</v>
      </c>
      <c r="E154" s="4">
        <v>140000</v>
      </c>
      <c r="F154" s="4">
        <f t="shared" si="10"/>
        <v>178117.55</v>
      </c>
      <c r="G154" s="4">
        <f t="shared" si="11"/>
        <v>-38117.549999999988</v>
      </c>
      <c r="H154" s="4" t="str">
        <v>Female</v>
      </c>
      <c r="I154" s="4" t="str">
        <v>PhD</v>
      </c>
    </row>
    <row r="155" spans="1:9" x14ac:dyDescent="0.25">
      <c r="A155" s="4">
        <v>26</v>
      </c>
      <c r="B155" s="4">
        <f t="shared" si="8"/>
        <v>1</v>
      </c>
      <c r="C155" s="4">
        <f t="shared" si="9"/>
        <v>1</v>
      </c>
      <c r="D155" s="4">
        <v>2</v>
      </c>
      <c r="E155" s="4">
        <v>35000</v>
      </c>
      <c r="F155" s="4">
        <f t="shared" si="10"/>
        <v>69617.489999999991</v>
      </c>
      <c r="G155" s="4">
        <f t="shared" si="11"/>
        <v>-34617.489999999991</v>
      </c>
      <c r="H155" s="4" t="str">
        <v>Male</v>
      </c>
      <c r="I155" s="4" t="str">
        <v>Bachelor's</v>
      </c>
    </row>
    <row r="156" spans="1:9" x14ac:dyDescent="0.25">
      <c r="A156" s="4">
        <v>37</v>
      </c>
      <c r="B156" s="4">
        <f t="shared" si="8"/>
        <v>2</v>
      </c>
      <c r="C156" s="4">
        <f t="shared" si="9"/>
        <v>2</v>
      </c>
      <c r="D156" s="4">
        <v>9</v>
      </c>
      <c r="E156" s="4">
        <v>95000</v>
      </c>
      <c r="F156" s="4">
        <f t="shared" si="10"/>
        <v>113863.05</v>
      </c>
      <c r="G156" s="4">
        <f t="shared" si="11"/>
        <v>-18863.050000000003</v>
      </c>
      <c r="H156" s="4" t="str">
        <v>Female</v>
      </c>
      <c r="I156" s="4" t="str">
        <v>Master's</v>
      </c>
    </row>
    <row r="157" spans="1:9" x14ac:dyDescent="0.25">
      <c r="A157" s="4">
        <v>44</v>
      </c>
      <c r="B157" s="4">
        <f t="shared" si="8"/>
        <v>1</v>
      </c>
      <c r="C157" s="4">
        <f t="shared" si="9"/>
        <v>1</v>
      </c>
      <c r="D157" s="4">
        <v>14</v>
      </c>
      <c r="E157" s="4">
        <v>110000</v>
      </c>
      <c r="F157" s="4">
        <f t="shared" si="10"/>
        <v>128884.76999999999</v>
      </c>
      <c r="G157" s="4">
        <f t="shared" si="11"/>
        <v>-18884.76999999999</v>
      </c>
      <c r="H157" s="4" t="str">
        <v>Male</v>
      </c>
      <c r="I157" s="4" t="str">
        <v>Bachelor's</v>
      </c>
    </row>
    <row r="158" spans="1:9" x14ac:dyDescent="0.25">
      <c r="A158" s="4">
        <v>32</v>
      </c>
      <c r="B158" s="4">
        <f t="shared" si="8"/>
        <v>2</v>
      </c>
      <c r="C158" s="4">
        <f t="shared" si="9"/>
        <v>1</v>
      </c>
      <c r="D158" s="4">
        <v>5</v>
      </c>
      <c r="E158" s="4">
        <v>50000</v>
      </c>
      <c r="F158" s="4">
        <f t="shared" si="10"/>
        <v>77874.350000000006</v>
      </c>
      <c r="G158" s="4">
        <f t="shared" si="11"/>
        <v>-27874.350000000006</v>
      </c>
      <c r="H158" s="4" t="str">
        <v>Female</v>
      </c>
      <c r="I158" s="4" t="str">
        <v>Bachelor's</v>
      </c>
    </row>
    <row r="159" spans="1:9" x14ac:dyDescent="0.25">
      <c r="A159" s="4">
        <v>33</v>
      </c>
      <c r="B159" s="4">
        <f t="shared" si="8"/>
        <v>1</v>
      </c>
      <c r="C159" s="4">
        <f t="shared" si="9"/>
        <v>2</v>
      </c>
      <c r="D159" s="4">
        <v>7</v>
      </c>
      <c r="E159" s="4">
        <v>115000</v>
      </c>
      <c r="F159" s="4">
        <f t="shared" si="10"/>
        <v>110270.43</v>
      </c>
      <c r="G159" s="4">
        <f t="shared" si="11"/>
        <v>4729.570000000007</v>
      </c>
      <c r="H159" s="4" t="str">
        <v>Male</v>
      </c>
      <c r="I159" s="4" t="str">
        <v>Master's</v>
      </c>
    </row>
    <row r="160" spans="1:9" x14ac:dyDescent="0.25">
      <c r="A160" s="4">
        <v>51</v>
      </c>
      <c r="B160" s="4">
        <f t="shared" si="8"/>
        <v>2</v>
      </c>
      <c r="C160" s="4">
        <f t="shared" si="9"/>
        <v>3</v>
      </c>
      <c r="D160" s="4">
        <v>23</v>
      </c>
      <c r="E160" s="4">
        <v>185000</v>
      </c>
      <c r="F160" s="4">
        <f t="shared" si="10"/>
        <v>202537.55000000002</v>
      </c>
      <c r="G160" s="4">
        <f t="shared" si="11"/>
        <v>-17537.550000000017</v>
      </c>
      <c r="H160" s="4" t="str">
        <v>Female</v>
      </c>
      <c r="I160" s="4" t="str">
        <v>PhD</v>
      </c>
    </row>
    <row r="161" spans="1:9" x14ac:dyDescent="0.25">
      <c r="A161" s="4">
        <v>28</v>
      </c>
      <c r="B161" s="4">
        <f t="shared" si="8"/>
        <v>1</v>
      </c>
      <c r="C161" s="4">
        <f t="shared" si="9"/>
        <v>1</v>
      </c>
      <c r="D161" s="4">
        <v>2</v>
      </c>
      <c r="E161" s="4">
        <v>40000</v>
      </c>
      <c r="F161" s="4">
        <f t="shared" si="10"/>
        <v>68518.69</v>
      </c>
      <c r="G161" s="4">
        <f t="shared" si="11"/>
        <v>-28518.690000000002</v>
      </c>
      <c r="H161" s="4" t="str">
        <v>Male</v>
      </c>
      <c r="I161" s="4" t="str">
        <v>Bachelor's</v>
      </c>
    </row>
    <row r="162" spans="1:9" x14ac:dyDescent="0.25">
      <c r="A162" s="4">
        <v>39</v>
      </c>
      <c r="B162" s="4">
        <f t="shared" si="8"/>
        <v>2</v>
      </c>
      <c r="C162" s="4">
        <f t="shared" si="9"/>
        <v>1</v>
      </c>
      <c r="D162" s="4">
        <v>12</v>
      </c>
      <c r="E162" s="4">
        <v>90000</v>
      </c>
      <c r="F162" s="4">
        <f t="shared" si="10"/>
        <v>114369.82999999999</v>
      </c>
      <c r="G162" s="4">
        <f t="shared" si="11"/>
        <v>-24369.829999999987</v>
      </c>
      <c r="H162" s="4" t="str">
        <v>Female</v>
      </c>
      <c r="I162" s="4" t="str">
        <v>Bachelor's</v>
      </c>
    </row>
    <row r="163" spans="1:9" x14ac:dyDescent="0.25">
      <c r="A163" s="4">
        <v>48</v>
      </c>
      <c r="B163" s="4">
        <f t="shared" si="8"/>
        <v>1</v>
      </c>
      <c r="C163" s="4">
        <f t="shared" si="9"/>
        <v>2</v>
      </c>
      <c r="D163" s="4">
        <v>21</v>
      </c>
      <c r="E163" s="4">
        <v>175000</v>
      </c>
      <c r="F163" s="4">
        <f t="shared" si="10"/>
        <v>182711.99</v>
      </c>
      <c r="G163" s="4">
        <f t="shared" si="11"/>
        <v>-7711.9899999999907</v>
      </c>
      <c r="H163" s="4" t="str">
        <v>Male</v>
      </c>
      <c r="I163" s="4" t="str">
        <v>Master's</v>
      </c>
    </row>
    <row r="164" spans="1:9" x14ac:dyDescent="0.25">
      <c r="A164" s="4">
        <v>30</v>
      </c>
      <c r="B164" s="4">
        <f t="shared" si="8"/>
        <v>2</v>
      </c>
      <c r="C164" s="4">
        <f t="shared" si="9"/>
        <v>1</v>
      </c>
      <c r="D164" s="4">
        <v>3</v>
      </c>
      <c r="E164" s="4">
        <v>45000</v>
      </c>
      <c r="F164" s="4">
        <f t="shared" si="10"/>
        <v>67447.069999999992</v>
      </c>
      <c r="G164" s="4">
        <f t="shared" si="11"/>
        <v>-22447.069999999992</v>
      </c>
      <c r="H164" s="4" t="str">
        <v>Female</v>
      </c>
      <c r="I164" s="4" t="str">
        <v>Bachelor's</v>
      </c>
    </row>
    <row r="165" spans="1:9" x14ac:dyDescent="0.25">
      <c r="A165" s="4">
        <v>35</v>
      </c>
      <c r="B165" s="4">
        <f t="shared" si="8"/>
        <v>1</v>
      </c>
      <c r="C165" s="4">
        <f t="shared" si="9"/>
        <v>1</v>
      </c>
      <c r="D165" s="4">
        <v>7</v>
      </c>
      <c r="E165" s="4">
        <v>80000</v>
      </c>
      <c r="F165" s="4">
        <f t="shared" si="10"/>
        <v>93488.09</v>
      </c>
      <c r="G165" s="4">
        <f t="shared" si="11"/>
        <v>-13488.089999999997</v>
      </c>
      <c r="H165" s="4" t="str">
        <v>Male</v>
      </c>
      <c r="I165" s="4" t="str">
        <v>Bachelor's</v>
      </c>
    </row>
    <row r="166" spans="1:9" x14ac:dyDescent="0.25">
      <c r="A166" s="4">
        <v>41</v>
      </c>
      <c r="B166" s="4">
        <f t="shared" si="8"/>
        <v>2</v>
      </c>
      <c r="C166" s="4">
        <f t="shared" si="9"/>
        <v>2</v>
      </c>
      <c r="D166" s="4">
        <v>13</v>
      </c>
      <c r="E166" s="4">
        <v>120000</v>
      </c>
      <c r="F166" s="4">
        <f t="shared" si="10"/>
        <v>134717.60999999999</v>
      </c>
      <c r="G166" s="4">
        <f t="shared" si="11"/>
        <v>-14717.609999999986</v>
      </c>
      <c r="H166" s="4" t="str">
        <v>Female</v>
      </c>
      <c r="I166" s="4" t="str">
        <v>Master's</v>
      </c>
    </row>
    <row r="167" spans="1:9" x14ac:dyDescent="0.25">
      <c r="A167" s="4">
        <v>27</v>
      </c>
      <c r="B167" s="4">
        <f t="shared" si="8"/>
        <v>1</v>
      </c>
      <c r="C167" s="4">
        <f t="shared" si="9"/>
        <v>1</v>
      </c>
      <c r="D167" s="4">
        <v>1.5</v>
      </c>
      <c r="E167" s="4">
        <v>35000</v>
      </c>
      <c r="F167" s="4">
        <f t="shared" si="10"/>
        <v>66186.570000000007</v>
      </c>
      <c r="G167" s="4">
        <f t="shared" si="11"/>
        <v>-31186.570000000007</v>
      </c>
      <c r="H167" s="4" t="str">
        <v>Male</v>
      </c>
      <c r="I167" s="4" t="str">
        <v>Bachelor's</v>
      </c>
    </row>
    <row r="168" spans="1:9" x14ac:dyDescent="0.25">
      <c r="A168" s="4">
        <v>40</v>
      </c>
      <c r="B168" s="4">
        <f t="shared" si="8"/>
        <v>2</v>
      </c>
      <c r="C168" s="4">
        <f t="shared" si="9"/>
        <v>1</v>
      </c>
      <c r="D168" s="4">
        <v>14</v>
      </c>
      <c r="E168" s="4">
        <v>110000</v>
      </c>
      <c r="F168" s="4">
        <f t="shared" si="10"/>
        <v>125346.51</v>
      </c>
      <c r="G168" s="4">
        <f t="shared" si="11"/>
        <v>-15346.509999999995</v>
      </c>
      <c r="H168" s="4" t="str">
        <v>Female</v>
      </c>
      <c r="I168" s="4" t="str">
        <v>Bachelor's</v>
      </c>
    </row>
    <row r="169" spans="1:9" x14ac:dyDescent="0.25">
      <c r="A169" s="4">
        <v>46</v>
      </c>
      <c r="B169" s="4">
        <f t="shared" si="8"/>
        <v>1</v>
      </c>
      <c r="C169" s="4">
        <f t="shared" si="9"/>
        <v>3</v>
      </c>
      <c r="D169" s="4">
        <v>18</v>
      </c>
      <c r="E169" s="4">
        <v>150000</v>
      </c>
      <c r="F169" s="4">
        <f t="shared" si="10"/>
        <v>182205.21</v>
      </c>
      <c r="G169" s="4">
        <f t="shared" si="11"/>
        <v>-32205.209999999992</v>
      </c>
      <c r="H169" s="4" t="str">
        <v>Male</v>
      </c>
      <c r="I169" s="4" t="str">
        <v>PhD</v>
      </c>
    </row>
    <row r="170" spans="1:9" x14ac:dyDescent="0.25">
      <c r="A170" s="4">
        <v>31</v>
      </c>
      <c r="B170" s="4">
        <f t="shared" si="8"/>
        <v>2</v>
      </c>
      <c r="C170" s="4">
        <f t="shared" si="9"/>
        <v>1</v>
      </c>
      <c r="D170" s="4">
        <v>4</v>
      </c>
      <c r="E170" s="4">
        <v>50000</v>
      </c>
      <c r="F170" s="4">
        <f t="shared" si="10"/>
        <v>72660.709999999992</v>
      </c>
      <c r="G170" s="4">
        <f t="shared" si="11"/>
        <v>-22660.709999999992</v>
      </c>
      <c r="H170" s="4" t="str">
        <v>Female</v>
      </c>
      <c r="I170" s="4" t="str">
        <v>Bachelor's</v>
      </c>
    </row>
    <row r="171" spans="1:9" x14ac:dyDescent="0.25">
      <c r="A171" s="4">
        <v>34</v>
      </c>
      <c r="B171" s="4">
        <f t="shared" si="8"/>
        <v>1</v>
      </c>
      <c r="C171" s="4">
        <f t="shared" si="9"/>
        <v>2</v>
      </c>
      <c r="D171" s="4">
        <v>9</v>
      </c>
      <c r="E171" s="4">
        <v>105000</v>
      </c>
      <c r="F171" s="4">
        <f t="shared" si="10"/>
        <v>121247.11</v>
      </c>
      <c r="G171" s="4">
        <f t="shared" si="11"/>
        <v>-16247.11</v>
      </c>
      <c r="H171" s="4" t="str">
        <v>Male</v>
      </c>
      <c r="I171" s="4" t="str">
        <v>Master's</v>
      </c>
    </row>
    <row r="172" spans="1:9" x14ac:dyDescent="0.25">
      <c r="A172" s="4">
        <v>50</v>
      </c>
      <c r="B172" s="4">
        <f t="shared" si="8"/>
        <v>2</v>
      </c>
      <c r="C172" s="4">
        <f t="shared" si="9"/>
        <v>2</v>
      </c>
      <c r="D172" s="4">
        <v>20</v>
      </c>
      <c r="E172" s="4">
        <v>180000</v>
      </c>
      <c r="F172" s="4">
        <f t="shared" si="10"/>
        <v>170114.29</v>
      </c>
      <c r="G172" s="4">
        <f t="shared" si="11"/>
        <v>9885.7099999999919</v>
      </c>
      <c r="H172" s="4" t="str">
        <v>Female</v>
      </c>
      <c r="I172" s="4" t="str">
        <v>Master's</v>
      </c>
    </row>
    <row r="173" spans="1:9" x14ac:dyDescent="0.25">
      <c r="A173" s="4">
        <v>29</v>
      </c>
      <c r="B173" s="4">
        <f t="shared" si="8"/>
        <v>1</v>
      </c>
      <c r="C173" s="4">
        <f t="shared" si="9"/>
        <v>1</v>
      </c>
      <c r="D173" s="4">
        <v>2</v>
      </c>
      <c r="E173" s="4">
        <v>40000</v>
      </c>
      <c r="F173" s="4">
        <f t="shared" si="10"/>
        <v>67969.289999999994</v>
      </c>
      <c r="G173" s="4">
        <f t="shared" si="11"/>
        <v>-27969.289999999994</v>
      </c>
      <c r="H173" s="4" t="str">
        <v>Male</v>
      </c>
      <c r="I173" s="4" t="str">
        <v>Bachelor's</v>
      </c>
    </row>
    <row r="174" spans="1:9" x14ac:dyDescent="0.25">
      <c r="A174" s="4">
        <v>43</v>
      </c>
      <c r="B174" s="4">
        <f t="shared" si="8"/>
        <v>1</v>
      </c>
      <c r="C174" s="4">
        <f t="shared" si="9"/>
        <v>1</v>
      </c>
      <c r="D174" s="4">
        <v>16</v>
      </c>
      <c r="E174" s="4">
        <v>140000</v>
      </c>
      <c r="F174" s="4">
        <f t="shared" si="10"/>
        <v>140960.25</v>
      </c>
      <c r="G174" s="4">
        <f t="shared" si="11"/>
        <v>-960.25</v>
      </c>
      <c r="H174" s="4" t="str">
        <v>Male</v>
      </c>
      <c r="I174" s="4" t="str">
        <v>Bachelor's</v>
      </c>
    </row>
    <row r="175" spans="1:9" x14ac:dyDescent="0.25">
      <c r="A175" s="4">
        <v>26</v>
      </c>
      <c r="B175" s="4">
        <f t="shared" si="8"/>
        <v>2</v>
      </c>
      <c r="C175" s="4">
        <f t="shared" si="9"/>
        <v>2</v>
      </c>
      <c r="D175" s="4">
        <v>1.5</v>
      </c>
      <c r="E175" s="4">
        <v>45000</v>
      </c>
      <c r="F175" s="4">
        <f t="shared" si="10"/>
        <v>76683.649999999994</v>
      </c>
      <c r="G175" s="4">
        <f t="shared" si="11"/>
        <v>-31683.649999999994</v>
      </c>
      <c r="H175" s="4" t="str">
        <v>Female</v>
      </c>
      <c r="I175" s="4" t="str">
        <v>Master's</v>
      </c>
    </row>
    <row r="176" spans="1:9" x14ac:dyDescent="0.25">
      <c r="A176" s="4">
        <v>35</v>
      </c>
      <c r="B176" s="4">
        <f t="shared" si="8"/>
        <v>1</v>
      </c>
      <c r="C176" s="4">
        <f t="shared" si="9"/>
        <v>1</v>
      </c>
      <c r="D176" s="4">
        <v>7</v>
      </c>
      <c r="E176" s="4">
        <v>85000</v>
      </c>
      <c r="F176" s="4">
        <f t="shared" si="10"/>
        <v>93488.09</v>
      </c>
      <c r="G176" s="4">
        <f t="shared" si="11"/>
        <v>-8488.0899999999965</v>
      </c>
      <c r="H176" s="4" t="str">
        <v>Male</v>
      </c>
      <c r="I176" s="4" t="str">
        <v>Bachelor's</v>
      </c>
    </row>
    <row r="177" spans="1:9" x14ac:dyDescent="0.25">
      <c r="A177" s="4">
        <v>42</v>
      </c>
      <c r="B177" s="4">
        <f t="shared" si="8"/>
        <v>2</v>
      </c>
      <c r="C177" s="4">
        <f t="shared" si="9"/>
        <v>3</v>
      </c>
      <c r="D177" s="4">
        <v>18</v>
      </c>
      <c r="E177" s="4">
        <v>140000</v>
      </c>
      <c r="F177" s="4">
        <f t="shared" si="10"/>
        <v>178666.95</v>
      </c>
      <c r="G177" s="4">
        <f t="shared" si="11"/>
        <v>-38666.950000000012</v>
      </c>
      <c r="H177" s="4" t="str">
        <v>Female</v>
      </c>
      <c r="I177" s="4" t="str">
        <v>PhD</v>
      </c>
    </row>
    <row r="178" spans="1:9" x14ac:dyDescent="0.25">
      <c r="A178" s="4">
        <v>31</v>
      </c>
      <c r="B178" s="4">
        <f t="shared" si="8"/>
        <v>1</v>
      </c>
      <c r="C178" s="4">
        <f t="shared" si="9"/>
        <v>1</v>
      </c>
      <c r="D178" s="4">
        <v>4</v>
      </c>
      <c r="E178" s="4">
        <v>50000</v>
      </c>
      <c r="F178" s="4">
        <f t="shared" si="10"/>
        <v>78396.569999999992</v>
      </c>
      <c r="G178" s="4">
        <f t="shared" si="11"/>
        <v>-28396.569999999992</v>
      </c>
      <c r="H178" s="4" t="str">
        <v>Male</v>
      </c>
      <c r="I178" s="4" t="str">
        <v>Bachelor's</v>
      </c>
    </row>
    <row r="179" spans="1:9" x14ac:dyDescent="0.25">
      <c r="A179" s="4">
        <v>38</v>
      </c>
      <c r="B179" s="4">
        <f t="shared" si="8"/>
        <v>2</v>
      </c>
      <c r="C179" s="4">
        <f t="shared" si="9"/>
        <v>1</v>
      </c>
      <c r="D179" s="4">
        <v>10</v>
      </c>
      <c r="E179" s="4">
        <v>80000</v>
      </c>
      <c r="F179" s="4">
        <f t="shared" si="10"/>
        <v>103393.15</v>
      </c>
      <c r="G179" s="4">
        <f t="shared" si="11"/>
        <v>-23393.149999999994</v>
      </c>
      <c r="H179" s="4" t="str">
        <v>Female</v>
      </c>
      <c r="I179" s="4" t="str">
        <v>Bachelor's</v>
      </c>
    </row>
    <row r="180" spans="1:9" x14ac:dyDescent="0.25">
      <c r="A180" s="4">
        <v>46</v>
      </c>
      <c r="B180" s="4">
        <f t="shared" si="8"/>
        <v>1</v>
      </c>
      <c r="C180" s="4">
        <f t="shared" si="9"/>
        <v>2</v>
      </c>
      <c r="D180" s="4">
        <v>20</v>
      </c>
      <c r="E180" s="4">
        <v>170000</v>
      </c>
      <c r="F180" s="4">
        <f t="shared" si="10"/>
        <v>178047.75</v>
      </c>
      <c r="G180" s="4">
        <f t="shared" si="11"/>
        <v>-8047.75</v>
      </c>
      <c r="H180" s="4" t="str">
        <v>Male</v>
      </c>
      <c r="I180" s="4" t="str">
        <v>Master's</v>
      </c>
    </row>
    <row r="181" spans="1:9" x14ac:dyDescent="0.25">
      <c r="A181" s="4">
        <v>29</v>
      </c>
      <c r="B181" s="4">
        <f t="shared" si="8"/>
        <v>2</v>
      </c>
      <c r="C181" s="4">
        <f t="shared" si="9"/>
        <v>1</v>
      </c>
      <c r="D181" s="4">
        <v>2</v>
      </c>
      <c r="E181" s="4">
        <v>40000</v>
      </c>
      <c r="F181" s="4">
        <f t="shared" si="10"/>
        <v>62233.43</v>
      </c>
      <c r="G181" s="4">
        <f t="shared" si="11"/>
        <v>-22233.43</v>
      </c>
      <c r="H181" s="4" t="str">
        <v>Female</v>
      </c>
      <c r="I181" s="4" t="str">
        <v>Bachelor's</v>
      </c>
    </row>
    <row r="182" spans="1:9" x14ac:dyDescent="0.25">
      <c r="A182" s="4">
        <v>37</v>
      </c>
      <c r="B182" s="4">
        <f t="shared" si="8"/>
        <v>1</v>
      </c>
      <c r="C182" s="4">
        <f t="shared" si="9"/>
        <v>2</v>
      </c>
      <c r="D182" s="4">
        <v>9</v>
      </c>
      <c r="E182" s="4">
        <v>105000</v>
      </c>
      <c r="F182" s="4">
        <f t="shared" si="10"/>
        <v>119598.91</v>
      </c>
      <c r="G182" s="4">
        <f t="shared" si="11"/>
        <v>-14598.910000000003</v>
      </c>
      <c r="H182" s="4" t="str">
        <v>Male</v>
      </c>
      <c r="I182" s="4" t="str">
        <v>Master's</v>
      </c>
    </row>
    <row r="183" spans="1:9" x14ac:dyDescent="0.25">
      <c r="A183" s="4">
        <v>44</v>
      </c>
      <c r="B183" s="4">
        <f t="shared" si="8"/>
        <v>2</v>
      </c>
      <c r="C183" s="4">
        <f t="shared" si="9"/>
        <v>3</v>
      </c>
      <c r="D183" s="4">
        <v>15</v>
      </c>
      <c r="E183" s="4">
        <v>145000</v>
      </c>
      <c r="F183" s="4">
        <f t="shared" si="10"/>
        <v>160279.03</v>
      </c>
      <c r="G183" s="4">
        <f t="shared" si="11"/>
        <v>-15279.029999999999</v>
      </c>
      <c r="H183" s="4" t="str">
        <v>Female</v>
      </c>
      <c r="I183" s="4" t="str">
        <v>PhD</v>
      </c>
    </row>
    <row r="184" spans="1:9" x14ac:dyDescent="0.25">
      <c r="A184" s="4">
        <v>27</v>
      </c>
      <c r="B184" s="4">
        <f t="shared" si="8"/>
        <v>1</v>
      </c>
      <c r="C184" s="4">
        <f t="shared" si="9"/>
        <v>1</v>
      </c>
      <c r="D184" s="4">
        <v>2</v>
      </c>
      <c r="E184" s="4">
        <v>40000</v>
      </c>
      <c r="F184" s="4">
        <f t="shared" si="10"/>
        <v>69068.09</v>
      </c>
      <c r="G184" s="4">
        <f t="shared" si="11"/>
        <v>-29068.089999999997</v>
      </c>
      <c r="H184" s="4" t="str">
        <v>Male</v>
      </c>
      <c r="I184" s="4" t="str">
        <v>Bachelor's</v>
      </c>
    </row>
    <row r="185" spans="1:9" x14ac:dyDescent="0.25">
      <c r="A185" s="4">
        <v>36</v>
      </c>
      <c r="B185" s="4">
        <f t="shared" si="8"/>
        <v>2</v>
      </c>
      <c r="C185" s="4">
        <f t="shared" si="9"/>
        <v>1</v>
      </c>
      <c r="D185" s="4">
        <v>8</v>
      </c>
      <c r="E185" s="4">
        <v>85000</v>
      </c>
      <c r="F185" s="4">
        <f t="shared" si="10"/>
        <v>92965.87</v>
      </c>
      <c r="G185" s="4">
        <f t="shared" si="11"/>
        <v>-7965.8699999999953</v>
      </c>
      <c r="H185" s="4" t="str">
        <v>Female</v>
      </c>
      <c r="I185" s="4" t="str">
        <v>Bachelor's</v>
      </c>
    </row>
    <row r="186" spans="1:9" x14ac:dyDescent="0.25">
      <c r="A186" s="4">
        <v>43</v>
      </c>
      <c r="B186" s="4">
        <f t="shared" si="8"/>
        <v>1</v>
      </c>
      <c r="C186" s="4">
        <f t="shared" si="9"/>
        <v>1</v>
      </c>
      <c r="D186" s="4">
        <v>14</v>
      </c>
      <c r="E186" s="4">
        <v>130000</v>
      </c>
      <c r="F186" s="4">
        <f t="shared" si="10"/>
        <v>129434.16999999998</v>
      </c>
      <c r="G186" s="4">
        <f t="shared" si="11"/>
        <v>565.8300000000163</v>
      </c>
      <c r="H186" s="4" t="str">
        <v>Male</v>
      </c>
      <c r="I186" s="4" t="str">
        <v>Bachelor's</v>
      </c>
    </row>
    <row r="187" spans="1:9" x14ac:dyDescent="0.25">
      <c r="A187" s="4">
        <v>33</v>
      </c>
      <c r="B187" s="4">
        <f t="shared" si="8"/>
        <v>2</v>
      </c>
      <c r="C187" s="4">
        <f t="shared" si="9"/>
        <v>2</v>
      </c>
      <c r="D187" s="4">
        <v>6</v>
      </c>
      <c r="E187" s="4">
        <v>95000</v>
      </c>
      <c r="F187" s="4">
        <f t="shared" si="10"/>
        <v>98771.53</v>
      </c>
      <c r="G187" s="4">
        <f t="shared" si="11"/>
        <v>-3771.5299999999988</v>
      </c>
      <c r="H187" s="4" t="str">
        <v>Female</v>
      </c>
      <c r="I187" s="4" t="str">
        <v>Master's</v>
      </c>
    </row>
    <row r="188" spans="1:9" x14ac:dyDescent="0.25">
      <c r="A188" s="4">
        <v>34</v>
      </c>
      <c r="B188" s="4">
        <f t="shared" si="8"/>
        <v>1</v>
      </c>
      <c r="C188" s="4">
        <f t="shared" si="9"/>
        <v>1</v>
      </c>
      <c r="D188" s="4">
        <v>9</v>
      </c>
      <c r="E188" s="4">
        <v>100000</v>
      </c>
      <c r="F188" s="4">
        <f t="shared" si="10"/>
        <v>105563.57</v>
      </c>
      <c r="G188" s="4">
        <f t="shared" si="11"/>
        <v>-5563.570000000007</v>
      </c>
      <c r="H188" s="4" t="str">
        <v>Male</v>
      </c>
      <c r="I188" s="4" t="str">
        <v>Bachelor's</v>
      </c>
    </row>
    <row r="189" spans="1:9" x14ac:dyDescent="0.25">
      <c r="A189" s="4">
        <v>50</v>
      </c>
      <c r="B189" s="4">
        <f t="shared" si="8"/>
        <v>2</v>
      </c>
      <c r="C189" s="4">
        <f t="shared" si="9"/>
        <v>3</v>
      </c>
      <c r="D189" s="4">
        <v>22</v>
      </c>
      <c r="E189" s="4">
        <v>180000</v>
      </c>
      <c r="F189" s="4">
        <f t="shared" si="10"/>
        <v>197323.91</v>
      </c>
      <c r="G189" s="4">
        <f t="shared" si="11"/>
        <v>-17323.910000000003</v>
      </c>
      <c r="H189" s="4" t="str">
        <v>Female</v>
      </c>
      <c r="I189" s="4" t="str">
        <v>PhD</v>
      </c>
    </row>
    <row r="190" spans="1:9" x14ac:dyDescent="0.25">
      <c r="A190" s="4">
        <v>28</v>
      </c>
      <c r="B190" s="4">
        <f t="shared" si="8"/>
        <v>1</v>
      </c>
      <c r="C190" s="4">
        <f t="shared" si="9"/>
        <v>1</v>
      </c>
      <c r="D190" s="4">
        <v>1.5</v>
      </c>
      <c r="E190" s="4">
        <v>35000</v>
      </c>
      <c r="F190" s="4">
        <f t="shared" si="10"/>
        <v>65637.17</v>
      </c>
      <c r="G190" s="4">
        <f t="shared" si="11"/>
        <v>-30637.17</v>
      </c>
      <c r="H190" s="4" t="str">
        <v>Male</v>
      </c>
      <c r="I190" s="4" t="str">
        <v>Bachelor's</v>
      </c>
    </row>
    <row r="191" spans="1:9" x14ac:dyDescent="0.25">
      <c r="A191" s="4">
        <v>39</v>
      </c>
      <c r="B191" s="4">
        <f t="shared" si="8"/>
        <v>2</v>
      </c>
      <c r="C191" s="4">
        <f t="shared" si="9"/>
        <v>1</v>
      </c>
      <c r="D191" s="4">
        <v>12</v>
      </c>
      <c r="E191" s="4">
        <v>95000</v>
      </c>
      <c r="F191" s="4">
        <f t="shared" si="10"/>
        <v>114369.82999999999</v>
      </c>
      <c r="G191" s="4">
        <f t="shared" si="11"/>
        <v>-19369.829999999987</v>
      </c>
      <c r="H191" s="4" t="str">
        <v>Female</v>
      </c>
      <c r="I191" s="4" t="str">
        <v>Bachelor's</v>
      </c>
    </row>
    <row r="192" spans="1:9" x14ac:dyDescent="0.25">
      <c r="A192" s="4">
        <v>47</v>
      </c>
      <c r="B192" s="4">
        <f t="shared" si="8"/>
        <v>1</v>
      </c>
      <c r="C192" s="4">
        <f t="shared" si="9"/>
        <v>2</v>
      </c>
      <c r="D192" s="4">
        <v>19</v>
      </c>
      <c r="E192" s="4">
        <v>170000</v>
      </c>
      <c r="F192" s="4">
        <f t="shared" si="10"/>
        <v>171735.31</v>
      </c>
      <c r="G192" s="4">
        <f t="shared" si="11"/>
        <v>-1735.3099999999977</v>
      </c>
      <c r="H192" s="4" t="str">
        <v>Male</v>
      </c>
      <c r="I192" s="4" t="str">
        <v>Master's</v>
      </c>
    </row>
    <row r="193" spans="1:9" x14ac:dyDescent="0.25">
      <c r="A193" s="4">
        <v>30</v>
      </c>
      <c r="B193" s="4">
        <f t="shared" si="8"/>
        <v>2</v>
      </c>
      <c r="C193" s="4">
        <f t="shared" si="9"/>
        <v>1</v>
      </c>
      <c r="D193" s="4">
        <v>3</v>
      </c>
      <c r="E193" s="4">
        <v>45000</v>
      </c>
      <c r="F193" s="4">
        <f t="shared" si="10"/>
        <v>67447.069999999992</v>
      </c>
      <c r="G193" s="4">
        <f t="shared" si="11"/>
        <v>-22447.069999999992</v>
      </c>
      <c r="H193" s="4" t="str">
        <v>Female</v>
      </c>
      <c r="I193" s="4" t="str">
        <v>Bachelor's</v>
      </c>
    </row>
    <row r="194" spans="1:9" x14ac:dyDescent="0.25">
      <c r="A194" s="4">
        <v>34</v>
      </c>
      <c r="B194" s="4">
        <f t="shared" ref="B194:B257" si="12">IF(H194 = "Male", 1, IF(H194 = "Female", 2, IF(H194 = "Other", 3)))</f>
        <v>1</v>
      </c>
      <c r="C194" s="4">
        <f t="shared" ref="C194:C257" si="13">IF(I194 = "High School", 0, IF(I194 = "Bachelor's", 1, IF(I194 = "Master's", 2, IF(I194 = "PhD", 3))))</f>
        <v>1</v>
      </c>
      <c r="D194" s="4">
        <v>7</v>
      </c>
      <c r="E194" s="4">
        <v>95000</v>
      </c>
      <c r="F194" s="4">
        <f t="shared" si="10"/>
        <v>94037.489999999991</v>
      </c>
      <c r="G194" s="4">
        <f t="shared" si="11"/>
        <v>962.51000000000931</v>
      </c>
      <c r="H194" s="4" t="str">
        <v>Male</v>
      </c>
      <c r="I194" s="4" t="str">
        <v>Bachelor's</v>
      </c>
    </row>
    <row r="195" spans="1:9" x14ac:dyDescent="0.25">
      <c r="A195" s="4">
        <v>40</v>
      </c>
      <c r="B195" s="4">
        <f t="shared" si="12"/>
        <v>2</v>
      </c>
      <c r="C195" s="4">
        <f t="shared" si="13"/>
        <v>2</v>
      </c>
      <c r="D195" s="4">
        <v>13</v>
      </c>
      <c r="E195" s="4">
        <v>120000</v>
      </c>
      <c r="F195" s="4">
        <f t="shared" ref="F195:F258" si="14">62428.13 + (-549.4*A195) + (-5735.86*B195) + (15683.54*C195) + (5763.04*D195)</f>
        <v>135267.01</v>
      </c>
      <c r="G195" s="4">
        <f t="shared" ref="G195:G258" si="15">E195-F195</f>
        <v>-15267.010000000009</v>
      </c>
      <c r="H195" s="4" t="str">
        <v>Female</v>
      </c>
      <c r="I195" s="4" t="str">
        <v>Master's</v>
      </c>
    </row>
    <row r="196" spans="1:9" x14ac:dyDescent="0.25">
      <c r="A196" s="4">
        <v>41</v>
      </c>
      <c r="B196" s="4">
        <f t="shared" si="12"/>
        <v>2</v>
      </c>
      <c r="C196" s="4">
        <f t="shared" si="13"/>
        <v>1</v>
      </c>
      <c r="D196" s="4">
        <v>11</v>
      </c>
      <c r="E196" s="4">
        <v>90000</v>
      </c>
      <c r="F196" s="4">
        <f t="shared" si="14"/>
        <v>107507.98999999999</v>
      </c>
      <c r="G196" s="4">
        <f t="shared" si="15"/>
        <v>-17507.989999999991</v>
      </c>
      <c r="H196" s="4" t="str">
        <v>Female</v>
      </c>
      <c r="I196" s="4" t="str">
        <v>Bachelor's</v>
      </c>
    </row>
    <row r="197" spans="1:9" x14ac:dyDescent="0.25">
      <c r="A197" s="4">
        <v>45</v>
      </c>
      <c r="B197" s="4">
        <f t="shared" si="12"/>
        <v>1</v>
      </c>
      <c r="C197" s="4">
        <f t="shared" si="13"/>
        <v>3</v>
      </c>
      <c r="D197" s="4">
        <v>17</v>
      </c>
      <c r="E197" s="4">
        <v>155000</v>
      </c>
      <c r="F197" s="4">
        <f t="shared" si="14"/>
        <v>176991.57</v>
      </c>
      <c r="G197" s="4">
        <f t="shared" si="15"/>
        <v>-21991.570000000007</v>
      </c>
      <c r="H197" s="4" t="str">
        <v>Male</v>
      </c>
      <c r="I197" s="4" t="str">
        <v>PhD</v>
      </c>
    </row>
    <row r="198" spans="1:9" x14ac:dyDescent="0.25">
      <c r="A198" s="4">
        <v>32</v>
      </c>
      <c r="B198" s="4">
        <f t="shared" si="12"/>
        <v>2</v>
      </c>
      <c r="C198" s="4">
        <f t="shared" si="13"/>
        <v>1</v>
      </c>
      <c r="D198" s="4">
        <v>5</v>
      </c>
      <c r="E198" s="4">
        <v>55000</v>
      </c>
      <c r="F198" s="4">
        <f t="shared" si="14"/>
        <v>77874.350000000006</v>
      </c>
      <c r="G198" s="4">
        <f t="shared" si="15"/>
        <v>-22874.350000000006</v>
      </c>
      <c r="H198" s="4" t="str">
        <v>Female</v>
      </c>
      <c r="I198" s="4" t="str">
        <v>Bachelor's</v>
      </c>
    </row>
    <row r="199" spans="1:9" x14ac:dyDescent="0.25">
      <c r="A199" s="4">
        <v>35</v>
      </c>
      <c r="B199" s="4">
        <f t="shared" si="12"/>
        <v>1</v>
      </c>
      <c r="C199" s="4">
        <f t="shared" si="13"/>
        <v>2</v>
      </c>
      <c r="D199" s="4">
        <v>9</v>
      </c>
      <c r="E199" s="4">
        <v>110000</v>
      </c>
      <c r="F199" s="4">
        <f t="shared" si="14"/>
        <v>120697.71</v>
      </c>
      <c r="G199" s="4">
        <f t="shared" si="15"/>
        <v>-10697.710000000006</v>
      </c>
      <c r="H199" s="4" t="str">
        <v>Male</v>
      </c>
      <c r="I199" s="4" t="str">
        <v>Master's</v>
      </c>
    </row>
    <row r="200" spans="1:9" x14ac:dyDescent="0.25">
      <c r="A200" s="4">
        <v>49</v>
      </c>
      <c r="B200" s="4">
        <f t="shared" si="12"/>
        <v>2</v>
      </c>
      <c r="C200" s="4">
        <f t="shared" si="13"/>
        <v>2</v>
      </c>
      <c r="D200" s="4">
        <v>21</v>
      </c>
      <c r="E200" s="4">
        <v>180000</v>
      </c>
      <c r="F200" s="4">
        <f t="shared" si="14"/>
        <v>176426.72999999998</v>
      </c>
      <c r="G200" s="4">
        <f t="shared" si="15"/>
        <v>3573.2700000000186</v>
      </c>
      <c r="H200" s="4" t="str">
        <v>Female</v>
      </c>
      <c r="I200" s="4" t="str">
        <v>Master's</v>
      </c>
    </row>
    <row r="201" spans="1:9" x14ac:dyDescent="0.25">
      <c r="A201" s="4">
        <v>30</v>
      </c>
      <c r="B201" s="4">
        <f t="shared" si="12"/>
        <v>1</v>
      </c>
      <c r="C201" s="4">
        <f t="shared" si="13"/>
        <v>1</v>
      </c>
      <c r="D201" s="4">
        <v>3</v>
      </c>
      <c r="E201" s="4">
        <v>45000</v>
      </c>
      <c r="F201" s="4">
        <f t="shared" si="14"/>
        <v>73182.929999999993</v>
      </c>
      <c r="G201" s="4">
        <f t="shared" si="15"/>
        <v>-28182.929999999993</v>
      </c>
      <c r="H201" s="4" t="str">
        <v>Male</v>
      </c>
      <c r="I201" s="4" t="str">
        <v>Bachelor's</v>
      </c>
    </row>
    <row r="202" spans="1:9" x14ac:dyDescent="0.25">
      <c r="A202" s="4">
        <v>44</v>
      </c>
      <c r="B202" s="4">
        <f t="shared" si="12"/>
        <v>1</v>
      </c>
      <c r="C202" s="4">
        <f t="shared" si="13"/>
        <v>1</v>
      </c>
      <c r="D202" s="4">
        <v>16</v>
      </c>
      <c r="E202" s="4">
        <v>130000</v>
      </c>
      <c r="F202" s="4">
        <f t="shared" si="14"/>
        <v>140410.85</v>
      </c>
      <c r="G202" s="4">
        <f t="shared" si="15"/>
        <v>-10410.850000000006</v>
      </c>
      <c r="H202" s="4" t="str">
        <v>Male</v>
      </c>
      <c r="I202" s="4" t="str">
        <v>Bachelor's</v>
      </c>
    </row>
    <row r="203" spans="1:9" x14ac:dyDescent="0.25">
      <c r="A203" s="4">
        <v>27</v>
      </c>
      <c r="B203" s="4">
        <f t="shared" si="12"/>
        <v>2</v>
      </c>
      <c r="C203" s="4">
        <f t="shared" si="13"/>
        <v>2</v>
      </c>
      <c r="D203" s="4">
        <v>1.5</v>
      </c>
      <c r="E203" s="4">
        <v>45000</v>
      </c>
      <c r="F203" s="4">
        <f t="shared" si="14"/>
        <v>76134.25</v>
      </c>
      <c r="G203" s="4">
        <f t="shared" si="15"/>
        <v>-31134.25</v>
      </c>
      <c r="H203" s="4" t="str">
        <v>Female</v>
      </c>
      <c r="I203" s="4" t="str">
        <v>Master's</v>
      </c>
    </row>
    <row r="204" spans="1:9" x14ac:dyDescent="0.25">
      <c r="A204" s="4">
        <v>36</v>
      </c>
      <c r="B204" s="4">
        <f t="shared" si="12"/>
        <v>1</v>
      </c>
      <c r="C204" s="4">
        <f t="shared" si="13"/>
        <v>1</v>
      </c>
      <c r="D204" s="4">
        <v>7</v>
      </c>
      <c r="E204" s="4">
        <v>90000</v>
      </c>
      <c r="F204" s="4">
        <f t="shared" si="14"/>
        <v>92938.69</v>
      </c>
      <c r="G204" s="4">
        <f t="shared" si="15"/>
        <v>-2938.6900000000023</v>
      </c>
      <c r="H204" s="4" t="str">
        <v>Male</v>
      </c>
      <c r="I204" s="4" t="str">
        <v>Bachelor's</v>
      </c>
    </row>
    <row r="205" spans="1:9" x14ac:dyDescent="0.25">
      <c r="A205" s="4">
        <v>41</v>
      </c>
      <c r="B205" s="4">
        <f t="shared" si="12"/>
        <v>2</v>
      </c>
      <c r="C205" s="4">
        <f t="shared" si="13"/>
        <v>3</v>
      </c>
      <c r="D205" s="4">
        <v>17</v>
      </c>
      <c r="E205" s="4">
        <v>160000</v>
      </c>
      <c r="F205" s="4">
        <f t="shared" si="14"/>
        <v>173453.31</v>
      </c>
      <c r="G205" s="4">
        <f t="shared" si="15"/>
        <v>-13453.309999999998</v>
      </c>
      <c r="H205" s="4" t="str">
        <v>Female</v>
      </c>
      <c r="I205" s="4" t="str">
        <v>PhD</v>
      </c>
    </row>
    <row r="206" spans="1:9" x14ac:dyDescent="0.25">
      <c r="A206" s="4">
        <v>31</v>
      </c>
      <c r="B206" s="4">
        <f t="shared" si="12"/>
        <v>1</v>
      </c>
      <c r="C206" s="4">
        <f t="shared" si="13"/>
        <v>1</v>
      </c>
      <c r="D206" s="4">
        <v>4</v>
      </c>
      <c r="E206" s="4">
        <v>50000</v>
      </c>
      <c r="F206" s="4">
        <f t="shared" si="14"/>
        <v>78396.569999999992</v>
      </c>
      <c r="G206" s="4">
        <f t="shared" si="15"/>
        <v>-28396.569999999992</v>
      </c>
      <c r="H206" s="4" t="str">
        <v>Male</v>
      </c>
      <c r="I206" s="4" t="str">
        <v>Bachelor's</v>
      </c>
    </row>
    <row r="207" spans="1:9" x14ac:dyDescent="0.25">
      <c r="A207" s="4">
        <v>39</v>
      </c>
      <c r="B207" s="4">
        <f t="shared" si="12"/>
        <v>2</v>
      </c>
      <c r="C207" s="4">
        <f t="shared" si="13"/>
        <v>1</v>
      </c>
      <c r="D207" s="4">
        <v>10</v>
      </c>
      <c r="E207" s="4">
        <v>120000</v>
      </c>
      <c r="F207" s="4">
        <f t="shared" si="14"/>
        <v>102843.75</v>
      </c>
      <c r="G207" s="4">
        <f t="shared" si="15"/>
        <v>17156.25</v>
      </c>
      <c r="H207" s="4" t="str">
        <v>Female</v>
      </c>
      <c r="I207" s="4" t="str">
        <v>Bachelor's</v>
      </c>
    </row>
    <row r="208" spans="1:9" x14ac:dyDescent="0.25">
      <c r="A208" s="4">
        <v>47</v>
      </c>
      <c r="B208" s="4">
        <f t="shared" si="12"/>
        <v>1</v>
      </c>
      <c r="C208" s="4">
        <f t="shared" si="13"/>
        <v>2</v>
      </c>
      <c r="D208" s="4">
        <v>20</v>
      </c>
      <c r="E208" s="4">
        <v>170000</v>
      </c>
      <c r="F208" s="4">
        <f t="shared" si="14"/>
        <v>177498.35</v>
      </c>
      <c r="G208" s="4">
        <f t="shared" si="15"/>
        <v>-7498.3500000000058</v>
      </c>
      <c r="H208" s="4" t="str">
        <v>Male</v>
      </c>
      <c r="I208" s="4" t="str">
        <v>Master's</v>
      </c>
    </row>
    <row r="209" spans="1:9" x14ac:dyDescent="0.25">
      <c r="A209" s="4">
        <v>30</v>
      </c>
      <c r="B209" s="4">
        <f t="shared" si="12"/>
        <v>2</v>
      </c>
      <c r="C209" s="4">
        <f t="shared" si="13"/>
        <v>1</v>
      </c>
      <c r="D209" s="4">
        <v>2</v>
      </c>
      <c r="E209" s="4">
        <v>40000</v>
      </c>
      <c r="F209" s="4">
        <f t="shared" si="14"/>
        <v>61684.03</v>
      </c>
      <c r="G209" s="4">
        <f t="shared" si="15"/>
        <v>-21684.03</v>
      </c>
      <c r="H209" s="4" t="str">
        <v>Female</v>
      </c>
      <c r="I209" s="4" t="str">
        <v>Bachelor's</v>
      </c>
    </row>
    <row r="210" spans="1:9" x14ac:dyDescent="0.25">
      <c r="A210" s="4">
        <v>38</v>
      </c>
      <c r="B210" s="4">
        <f t="shared" si="12"/>
        <v>1</v>
      </c>
      <c r="C210" s="4">
        <f t="shared" si="13"/>
        <v>2</v>
      </c>
      <c r="D210" s="4">
        <v>9</v>
      </c>
      <c r="E210" s="4">
        <v>110000</v>
      </c>
      <c r="F210" s="4">
        <f t="shared" si="14"/>
        <v>119049.51</v>
      </c>
      <c r="G210" s="4">
        <f t="shared" si="15"/>
        <v>-9049.5099999999948</v>
      </c>
      <c r="H210" s="4" t="str">
        <v>Male</v>
      </c>
      <c r="I210" s="4" t="str">
        <v>Master's</v>
      </c>
    </row>
    <row r="211" spans="1:9" x14ac:dyDescent="0.25">
      <c r="A211" s="4">
        <v>45</v>
      </c>
      <c r="B211" s="4">
        <f t="shared" si="12"/>
        <v>2</v>
      </c>
      <c r="C211" s="4">
        <f t="shared" si="13"/>
        <v>3</v>
      </c>
      <c r="D211" s="4">
        <v>15</v>
      </c>
      <c r="E211" s="4">
        <v>150000</v>
      </c>
      <c r="F211" s="4">
        <f t="shared" si="14"/>
        <v>159729.63</v>
      </c>
      <c r="G211" s="4">
        <f t="shared" si="15"/>
        <v>-9729.6300000000047</v>
      </c>
      <c r="H211" s="4" t="str">
        <v>Female</v>
      </c>
      <c r="I211" s="4" t="str">
        <v>PhD</v>
      </c>
    </row>
    <row r="212" spans="1:9" x14ac:dyDescent="0.25">
      <c r="A212" s="4">
        <v>28</v>
      </c>
      <c r="B212" s="4">
        <f t="shared" si="12"/>
        <v>1</v>
      </c>
      <c r="C212" s="4">
        <f t="shared" si="13"/>
        <v>1</v>
      </c>
      <c r="D212" s="4">
        <v>2</v>
      </c>
      <c r="E212" s="4">
        <v>40000</v>
      </c>
      <c r="F212" s="4">
        <f t="shared" si="14"/>
        <v>68518.69</v>
      </c>
      <c r="G212" s="4">
        <f t="shared" si="15"/>
        <v>-28518.690000000002</v>
      </c>
      <c r="H212" s="4" t="str">
        <v>Male</v>
      </c>
      <c r="I212" s="4" t="str">
        <v>Bachelor's</v>
      </c>
    </row>
    <row r="213" spans="1:9" x14ac:dyDescent="0.25">
      <c r="A213" s="4">
        <v>35</v>
      </c>
      <c r="B213" s="4">
        <f t="shared" si="12"/>
        <v>2</v>
      </c>
      <c r="C213" s="4">
        <f t="shared" si="13"/>
        <v>1</v>
      </c>
      <c r="D213" s="4">
        <v>8</v>
      </c>
      <c r="E213" s="4">
        <v>85000</v>
      </c>
      <c r="F213" s="4">
        <f t="shared" si="14"/>
        <v>93515.26999999999</v>
      </c>
      <c r="G213" s="4">
        <f t="shared" si="15"/>
        <v>-8515.2699999999895</v>
      </c>
      <c r="H213" s="4" t="str">
        <v>Female</v>
      </c>
      <c r="I213" s="4" t="str">
        <v>Bachelor's</v>
      </c>
    </row>
    <row r="214" spans="1:9" x14ac:dyDescent="0.25">
      <c r="A214" s="4">
        <v>44</v>
      </c>
      <c r="B214" s="4">
        <f t="shared" si="12"/>
        <v>1</v>
      </c>
      <c r="C214" s="4">
        <f t="shared" si="13"/>
        <v>1</v>
      </c>
      <c r="D214" s="4">
        <v>14</v>
      </c>
      <c r="E214" s="4">
        <v>130000</v>
      </c>
      <c r="F214" s="4">
        <f t="shared" si="14"/>
        <v>128884.76999999999</v>
      </c>
      <c r="G214" s="4">
        <f t="shared" si="15"/>
        <v>1115.2300000000105</v>
      </c>
      <c r="H214" s="4" t="str">
        <v>Male</v>
      </c>
      <c r="I214" s="4" t="str">
        <v>Bachelor's</v>
      </c>
    </row>
    <row r="215" spans="1:9" x14ac:dyDescent="0.25">
      <c r="A215" s="4">
        <v>34</v>
      </c>
      <c r="B215" s="4">
        <f t="shared" si="12"/>
        <v>2</v>
      </c>
      <c r="C215" s="4">
        <f t="shared" si="13"/>
        <v>2</v>
      </c>
      <c r="D215" s="4">
        <v>6</v>
      </c>
      <c r="E215" s="4">
        <v>100000</v>
      </c>
      <c r="F215" s="4">
        <f t="shared" si="14"/>
        <v>98222.13</v>
      </c>
      <c r="G215" s="4">
        <f t="shared" si="15"/>
        <v>1777.8699999999953</v>
      </c>
      <c r="H215" s="4" t="str">
        <v>Female</v>
      </c>
      <c r="I215" s="4" t="str">
        <v>Master's</v>
      </c>
    </row>
    <row r="216" spans="1:9" x14ac:dyDescent="0.25">
      <c r="A216" s="4">
        <v>35</v>
      </c>
      <c r="B216" s="4">
        <f t="shared" si="12"/>
        <v>1</v>
      </c>
      <c r="C216" s="4">
        <f t="shared" si="13"/>
        <v>1</v>
      </c>
      <c r="D216" s="4">
        <v>9</v>
      </c>
      <c r="E216" s="4">
        <v>95000</v>
      </c>
      <c r="F216" s="4">
        <f t="shared" si="14"/>
        <v>105014.17</v>
      </c>
      <c r="G216" s="4">
        <f t="shared" si="15"/>
        <v>-10014.169999999998</v>
      </c>
      <c r="H216" s="4" t="str">
        <v>Male</v>
      </c>
      <c r="I216" s="4" t="str">
        <v>Bachelor's</v>
      </c>
    </row>
    <row r="217" spans="1:9" x14ac:dyDescent="0.25">
      <c r="A217" s="4">
        <v>50</v>
      </c>
      <c r="B217" s="4">
        <f t="shared" si="12"/>
        <v>2</v>
      </c>
      <c r="C217" s="4">
        <f t="shared" si="13"/>
        <v>3</v>
      </c>
      <c r="D217" s="4">
        <v>22</v>
      </c>
      <c r="E217" s="4">
        <v>180000</v>
      </c>
      <c r="F217" s="4">
        <f t="shared" si="14"/>
        <v>197323.91</v>
      </c>
      <c r="G217" s="4">
        <f t="shared" si="15"/>
        <v>-17323.910000000003</v>
      </c>
      <c r="H217" s="4" t="str">
        <v>Female</v>
      </c>
      <c r="I217" s="4" t="str">
        <v>PhD</v>
      </c>
    </row>
    <row r="218" spans="1:9" x14ac:dyDescent="0.25">
      <c r="A218" s="4">
        <v>29</v>
      </c>
      <c r="B218" s="4">
        <f t="shared" si="12"/>
        <v>1</v>
      </c>
      <c r="C218" s="4">
        <f t="shared" si="13"/>
        <v>1</v>
      </c>
      <c r="D218" s="4">
        <v>1.5</v>
      </c>
      <c r="E218" s="4">
        <v>35000</v>
      </c>
      <c r="F218" s="4">
        <f t="shared" si="14"/>
        <v>65087.77</v>
      </c>
      <c r="G218" s="4">
        <f t="shared" si="15"/>
        <v>-30087.769999999997</v>
      </c>
      <c r="H218" s="4" t="str">
        <v>Male</v>
      </c>
      <c r="I218" s="4" t="str">
        <v>Bachelor's</v>
      </c>
    </row>
    <row r="219" spans="1:9" x14ac:dyDescent="0.25">
      <c r="A219" s="4">
        <v>40</v>
      </c>
      <c r="B219" s="4">
        <f t="shared" si="12"/>
        <v>2</v>
      </c>
      <c r="C219" s="4">
        <f t="shared" si="13"/>
        <v>1</v>
      </c>
      <c r="D219" s="4">
        <v>12</v>
      </c>
      <c r="E219" s="4">
        <v>100000</v>
      </c>
      <c r="F219" s="4">
        <f t="shared" si="14"/>
        <v>113820.43</v>
      </c>
      <c r="G219" s="4">
        <f t="shared" si="15"/>
        <v>-13820.429999999993</v>
      </c>
      <c r="H219" s="4" t="str">
        <v>Female</v>
      </c>
      <c r="I219" s="4" t="str">
        <v>Bachelor's</v>
      </c>
    </row>
    <row r="220" spans="1:9" x14ac:dyDescent="0.25">
      <c r="A220" s="4">
        <v>48</v>
      </c>
      <c r="B220" s="4">
        <f t="shared" si="12"/>
        <v>1</v>
      </c>
      <c r="C220" s="4">
        <f t="shared" si="13"/>
        <v>2</v>
      </c>
      <c r="D220" s="4">
        <v>19</v>
      </c>
      <c r="E220" s="4">
        <v>170000</v>
      </c>
      <c r="F220" s="4">
        <f t="shared" si="14"/>
        <v>171185.91</v>
      </c>
      <c r="G220" s="4">
        <f t="shared" si="15"/>
        <v>-1185.9100000000035</v>
      </c>
      <c r="H220" s="4" t="str">
        <v>Male</v>
      </c>
      <c r="I220" s="4" t="str">
        <v>Master's</v>
      </c>
    </row>
    <row r="221" spans="1:9" x14ac:dyDescent="0.25">
      <c r="A221" s="4">
        <v>31</v>
      </c>
      <c r="B221" s="4">
        <f t="shared" si="12"/>
        <v>2</v>
      </c>
      <c r="C221" s="4">
        <f t="shared" si="13"/>
        <v>1</v>
      </c>
      <c r="D221" s="4">
        <v>3</v>
      </c>
      <c r="E221" s="4">
        <v>45000</v>
      </c>
      <c r="F221" s="4">
        <f t="shared" si="14"/>
        <v>66897.67</v>
      </c>
      <c r="G221" s="4">
        <f t="shared" si="15"/>
        <v>-21897.67</v>
      </c>
      <c r="H221" s="4" t="str">
        <v>Female</v>
      </c>
      <c r="I221" s="4" t="str">
        <v>Bachelor's</v>
      </c>
    </row>
    <row r="222" spans="1:9" x14ac:dyDescent="0.25">
      <c r="A222" s="4">
        <v>33</v>
      </c>
      <c r="B222" s="4">
        <f t="shared" si="12"/>
        <v>1</v>
      </c>
      <c r="C222" s="4">
        <f t="shared" si="13"/>
        <v>1</v>
      </c>
      <c r="D222" s="4">
        <v>7</v>
      </c>
      <c r="E222" s="4">
        <v>100000</v>
      </c>
      <c r="F222" s="4">
        <f t="shared" si="14"/>
        <v>94586.889999999985</v>
      </c>
      <c r="G222" s="4">
        <f t="shared" si="15"/>
        <v>5413.1100000000151</v>
      </c>
      <c r="H222" s="4" t="str">
        <v>Male</v>
      </c>
      <c r="I222" s="4" t="str">
        <v>Bachelor's</v>
      </c>
    </row>
    <row r="223" spans="1:9" x14ac:dyDescent="0.25">
      <c r="A223" s="4">
        <v>42</v>
      </c>
      <c r="B223" s="4">
        <f t="shared" si="12"/>
        <v>2</v>
      </c>
      <c r="C223" s="4">
        <f t="shared" si="13"/>
        <v>2</v>
      </c>
      <c r="D223" s="4">
        <v>13</v>
      </c>
      <c r="E223" s="4">
        <v>140000</v>
      </c>
      <c r="F223" s="4">
        <f t="shared" si="14"/>
        <v>134168.21000000002</v>
      </c>
      <c r="G223" s="4">
        <f t="shared" si="15"/>
        <v>5831.789999999979</v>
      </c>
      <c r="H223" s="4" t="str">
        <v>Female</v>
      </c>
      <c r="I223" s="4" t="str">
        <v>Master's</v>
      </c>
    </row>
    <row r="224" spans="1:9" x14ac:dyDescent="0.25">
      <c r="A224" s="4">
        <v>28</v>
      </c>
      <c r="B224" s="4">
        <f t="shared" si="12"/>
        <v>1</v>
      </c>
      <c r="C224" s="4">
        <f t="shared" si="13"/>
        <v>1</v>
      </c>
      <c r="D224" s="4">
        <v>2</v>
      </c>
      <c r="E224" s="4">
        <v>40000</v>
      </c>
      <c r="F224" s="4">
        <f t="shared" si="14"/>
        <v>68518.69</v>
      </c>
      <c r="G224" s="4">
        <f t="shared" si="15"/>
        <v>-28518.690000000002</v>
      </c>
      <c r="H224" s="4" t="str">
        <v>Male</v>
      </c>
      <c r="I224" s="4" t="str">
        <v>Bachelor's</v>
      </c>
    </row>
    <row r="225" spans="1:9" x14ac:dyDescent="0.25">
      <c r="A225" s="4">
        <v>40</v>
      </c>
      <c r="B225" s="4">
        <f t="shared" si="12"/>
        <v>2</v>
      </c>
      <c r="C225" s="4">
        <f t="shared" si="13"/>
        <v>1</v>
      </c>
      <c r="D225" s="4">
        <v>11</v>
      </c>
      <c r="E225" s="4">
        <v>105000</v>
      </c>
      <c r="F225" s="4">
        <f t="shared" si="14"/>
        <v>108057.39</v>
      </c>
      <c r="G225" s="4">
        <f t="shared" si="15"/>
        <v>-3057.3899999999994</v>
      </c>
      <c r="H225" s="4" t="str">
        <v>Female</v>
      </c>
      <c r="I225" s="4" t="str">
        <v>Bachelor's</v>
      </c>
    </row>
    <row r="226" spans="1:9" x14ac:dyDescent="0.25">
      <c r="A226" s="4">
        <v>46</v>
      </c>
      <c r="B226" s="4">
        <f t="shared" si="12"/>
        <v>1</v>
      </c>
      <c r="C226" s="4">
        <f t="shared" si="13"/>
        <v>3</v>
      </c>
      <c r="D226" s="4">
        <v>18</v>
      </c>
      <c r="E226" s="4">
        <v>160000</v>
      </c>
      <c r="F226" s="4">
        <f t="shared" si="14"/>
        <v>182205.21</v>
      </c>
      <c r="G226" s="4">
        <f t="shared" si="15"/>
        <v>-22205.209999999992</v>
      </c>
      <c r="H226" s="4" t="str">
        <v>Male</v>
      </c>
      <c r="I226" s="4" t="str">
        <v>PhD</v>
      </c>
    </row>
    <row r="227" spans="1:9" x14ac:dyDescent="0.25">
      <c r="A227" s="4">
        <v>33</v>
      </c>
      <c r="B227" s="4">
        <f t="shared" si="12"/>
        <v>2</v>
      </c>
      <c r="C227" s="4">
        <f t="shared" si="13"/>
        <v>1</v>
      </c>
      <c r="D227" s="4">
        <v>5</v>
      </c>
      <c r="E227" s="4">
        <v>70000</v>
      </c>
      <c r="F227" s="4">
        <f t="shared" si="14"/>
        <v>77324.95</v>
      </c>
      <c r="G227" s="4">
        <f t="shared" si="15"/>
        <v>-7324.9499999999971</v>
      </c>
      <c r="H227" s="4" t="str">
        <v>Female</v>
      </c>
      <c r="I227" s="4" t="str">
        <v>Bachelor's</v>
      </c>
    </row>
    <row r="228" spans="1:9" x14ac:dyDescent="0.25">
      <c r="A228" s="4">
        <v>37</v>
      </c>
      <c r="B228" s="4">
        <f t="shared" si="12"/>
        <v>1</v>
      </c>
      <c r="C228" s="4">
        <f t="shared" si="13"/>
        <v>2</v>
      </c>
      <c r="D228" s="4">
        <v>9</v>
      </c>
      <c r="E228" s="4">
        <v>120000</v>
      </c>
      <c r="F228" s="4">
        <f t="shared" si="14"/>
        <v>119598.91</v>
      </c>
      <c r="G228" s="4">
        <f t="shared" si="15"/>
        <v>401.08999999999651</v>
      </c>
      <c r="H228" s="4" t="str">
        <v>Male</v>
      </c>
      <c r="I228" s="4" t="str">
        <v>Master's</v>
      </c>
    </row>
    <row r="229" spans="1:9" x14ac:dyDescent="0.25">
      <c r="A229" s="4">
        <v>51</v>
      </c>
      <c r="B229" s="4">
        <f t="shared" si="12"/>
        <v>2</v>
      </c>
      <c r="C229" s="4">
        <f t="shared" si="13"/>
        <v>2</v>
      </c>
      <c r="D229" s="4">
        <v>21</v>
      </c>
      <c r="E229" s="4">
        <v>190000</v>
      </c>
      <c r="F229" s="4">
        <f t="shared" si="14"/>
        <v>175327.93</v>
      </c>
      <c r="G229" s="4">
        <f t="shared" si="15"/>
        <v>14672.070000000007</v>
      </c>
      <c r="H229" s="4" t="str">
        <v>Female</v>
      </c>
      <c r="I229" s="4" t="str">
        <v>Master's</v>
      </c>
    </row>
    <row r="230" spans="1:9" x14ac:dyDescent="0.25">
      <c r="A230" s="4">
        <v>30</v>
      </c>
      <c r="B230" s="4">
        <f t="shared" si="12"/>
        <v>1</v>
      </c>
      <c r="C230" s="4">
        <f t="shared" si="13"/>
        <v>1</v>
      </c>
      <c r="D230" s="4">
        <v>3</v>
      </c>
      <c r="E230" s="4">
        <v>45000</v>
      </c>
      <c r="F230" s="4">
        <f t="shared" si="14"/>
        <v>73182.929999999993</v>
      </c>
      <c r="G230" s="4">
        <f t="shared" si="15"/>
        <v>-28182.929999999993</v>
      </c>
      <c r="H230" s="4" t="str">
        <v>Male</v>
      </c>
      <c r="I230" s="4" t="str">
        <v>Bachelor's</v>
      </c>
    </row>
    <row r="231" spans="1:9" x14ac:dyDescent="0.25">
      <c r="A231" s="4">
        <v>43</v>
      </c>
      <c r="B231" s="4">
        <f t="shared" si="12"/>
        <v>1</v>
      </c>
      <c r="C231" s="4">
        <f t="shared" si="13"/>
        <v>1</v>
      </c>
      <c r="D231" s="4">
        <v>15</v>
      </c>
      <c r="E231" s="4">
        <v>120000</v>
      </c>
      <c r="F231" s="4">
        <f t="shared" si="14"/>
        <v>135197.21</v>
      </c>
      <c r="G231" s="4">
        <f t="shared" si="15"/>
        <v>-15197.209999999992</v>
      </c>
      <c r="H231" s="4" t="str">
        <v>Male</v>
      </c>
      <c r="I231" s="4" t="str">
        <v>Bachelor's</v>
      </c>
    </row>
    <row r="232" spans="1:9" x14ac:dyDescent="0.25">
      <c r="A232" s="4">
        <v>27</v>
      </c>
      <c r="B232" s="4">
        <f t="shared" si="12"/>
        <v>2</v>
      </c>
      <c r="C232" s="4">
        <f t="shared" si="13"/>
        <v>2</v>
      </c>
      <c r="D232" s="4">
        <v>1.5</v>
      </c>
      <c r="E232" s="4">
        <v>50000</v>
      </c>
      <c r="F232" s="4">
        <f t="shared" si="14"/>
        <v>76134.25</v>
      </c>
      <c r="G232" s="4">
        <f t="shared" si="15"/>
        <v>-26134.25</v>
      </c>
      <c r="H232" s="4" t="str">
        <v>Female</v>
      </c>
      <c r="I232" s="4" t="str">
        <v>Master's</v>
      </c>
    </row>
    <row r="233" spans="1:9" x14ac:dyDescent="0.25">
      <c r="A233" s="4">
        <v>35</v>
      </c>
      <c r="B233" s="4">
        <f t="shared" si="12"/>
        <v>1</v>
      </c>
      <c r="C233" s="4">
        <f t="shared" si="13"/>
        <v>1</v>
      </c>
      <c r="D233" s="4">
        <v>8</v>
      </c>
      <c r="E233" s="4">
        <v>85000</v>
      </c>
      <c r="F233" s="4">
        <f t="shared" si="14"/>
        <v>99251.13</v>
      </c>
      <c r="G233" s="4">
        <f t="shared" si="15"/>
        <v>-14251.130000000005</v>
      </c>
      <c r="H233" s="4" t="str">
        <v>Male</v>
      </c>
      <c r="I233" s="4" t="str">
        <v>Bachelor's</v>
      </c>
    </row>
    <row r="234" spans="1:9" x14ac:dyDescent="0.25">
      <c r="A234" s="4">
        <v>42</v>
      </c>
      <c r="B234" s="4">
        <f t="shared" si="12"/>
        <v>2</v>
      </c>
      <c r="C234" s="4">
        <f t="shared" si="13"/>
        <v>3</v>
      </c>
      <c r="D234" s="4">
        <v>13</v>
      </c>
      <c r="E234" s="4">
        <v>140000</v>
      </c>
      <c r="F234" s="4">
        <f t="shared" si="14"/>
        <v>149851.75</v>
      </c>
      <c r="G234" s="4">
        <f t="shared" si="15"/>
        <v>-9851.75</v>
      </c>
      <c r="H234" s="4" t="str">
        <v>Female</v>
      </c>
      <c r="I234" s="4" t="str">
        <v>PhD</v>
      </c>
    </row>
    <row r="235" spans="1:9" x14ac:dyDescent="0.25">
      <c r="A235" s="4">
        <v>32</v>
      </c>
      <c r="B235" s="4">
        <f t="shared" si="12"/>
        <v>1</v>
      </c>
      <c r="C235" s="4">
        <f t="shared" si="13"/>
        <v>1</v>
      </c>
      <c r="D235" s="4">
        <v>3</v>
      </c>
      <c r="E235" s="4">
        <v>45000</v>
      </c>
      <c r="F235" s="4">
        <f t="shared" si="14"/>
        <v>72084.13</v>
      </c>
      <c r="G235" s="4">
        <f t="shared" si="15"/>
        <v>-27084.130000000005</v>
      </c>
      <c r="H235" s="4" t="str">
        <v>Male</v>
      </c>
      <c r="I235" s="4" t="str">
        <v>Bachelor's</v>
      </c>
    </row>
    <row r="236" spans="1:9" x14ac:dyDescent="0.25">
      <c r="A236" s="4">
        <v>37</v>
      </c>
      <c r="B236" s="4">
        <f t="shared" si="12"/>
        <v>2</v>
      </c>
      <c r="C236" s="4">
        <f t="shared" si="13"/>
        <v>1</v>
      </c>
      <c r="D236" s="4">
        <v>9</v>
      </c>
      <c r="E236" s="4">
        <v>100000</v>
      </c>
      <c r="F236" s="4">
        <f t="shared" si="14"/>
        <v>98179.510000000009</v>
      </c>
      <c r="G236" s="4">
        <f t="shared" si="15"/>
        <v>1820.4899999999907</v>
      </c>
      <c r="H236" s="4" t="str">
        <v>Female</v>
      </c>
      <c r="I236" s="4" t="str">
        <v>Bachelor's</v>
      </c>
    </row>
    <row r="237" spans="1:9" x14ac:dyDescent="0.25">
      <c r="A237" s="4">
        <v>45</v>
      </c>
      <c r="B237" s="4">
        <f t="shared" si="12"/>
        <v>1</v>
      </c>
      <c r="C237" s="4">
        <f t="shared" si="13"/>
        <v>2</v>
      </c>
      <c r="D237" s="4">
        <v>16</v>
      </c>
      <c r="E237" s="4">
        <v>140000</v>
      </c>
      <c r="F237" s="4">
        <f t="shared" si="14"/>
        <v>155544.99</v>
      </c>
      <c r="G237" s="4">
        <f t="shared" si="15"/>
        <v>-15544.989999999991</v>
      </c>
      <c r="H237" s="4" t="str">
        <v>Male</v>
      </c>
      <c r="I237" s="4" t="str">
        <v>Master's</v>
      </c>
    </row>
    <row r="238" spans="1:9" x14ac:dyDescent="0.25">
      <c r="A238" s="4">
        <v>33</v>
      </c>
      <c r="B238" s="4">
        <f t="shared" si="12"/>
        <v>2</v>
      </c>
      <c r="C238" s="4">
        <f t="shared" si="13"/>
        <v>1</v>
      </c>
      <c r="D238" s="4">
        <v>5</v>
      </c>
      <c r="E238" s="4">
        <v>70000</v>
      </c>
      <c r="F238" s="4">
        <f t="shared" si="14"/>
        <v>77324.95</v>
      </c>
      <c r="G238" s="4">
        <f t="shared" si="15"/>
        <v>-7324.9499999999971</v>
      </c>
      <c r="H238" s="4" t="str">
        <v>Female</v>
      </c>
      <c r="I238" s="4" t="str">
        <v>Bachelor's</v>
      </c>
    </row>
    <row r="239" spans="1:9" x14ac:dyDescent="0.25">
      <c r="A239" s="4">
        <v>39</v>
      </c>
      <c r="B239" s="4">
        <f t="shared" si="12"/>
        <v>1</v>
      </c>
      <c r="C239" s="4">
        <f t="shared" si="13"/>
        <v>1</v>
      </c>
      <c r="D239" s="4">
        <v>10</v>
      </c>
      <c r="E239" s="4">
        <v>120000</v>
      </c>
      <c r="F239" s="4">
        <f t="shared" si="14"/>
        <v>108579.61</v>
      </c>
      <c r="G239" s="4">
        <f t="shared" si="15"/>
        <v>11420.39</v>
      </c>
      <c r="H239" s="4" t="str">
        <v>Male</v>
      </c>
      <c r="I239" s="4" t="str">
        <v>Bachelor's</v>
      </c>
    </row>
    <row r="240" spans="1:9" x14ac:dyDescent="0.25">
      <c r="A240" s="4">
        <v>44</v>
      </c>
      <c r="B240" s="4">
        <f t="shared" si="12"/>
        <v>2</v>
      </c>
      <c r="C240" s="4">
        <f t="shared" si="13"/>
        <v>3</v>
      </c>
      <c r="D240" s="4">
        <v>18</v>
      </c>
      <c r="E240" s="4">
        <v>160000</v>
      </c>
      <c r="F240" s="4">
        <f t="shared" si="14"/>
        <v>177568.15</v>
      </c>
      <c r="G240" s="4">
        <f t="shared" si="15"/>
        <v>-17568.149999999994</v>
      </c>
      <c r="H240" s="4" t="str">
        <v>Female</v>
      </c>
      <c r="I240" s="4" t="str">
        <v>PhD</v>
      </c>
    </row>
    <row r="241" spans="1:9" x14ac:dyDescent="0.25">
      <c r="A241" s="4">
        <v>29</v>
      </c>
      <c r="B241" s="4">
        <f t="shared" si="12"/>
        <v>1</v>
      </c>
      <c r="C241" s="4">
        <f t="shared" si="13"/>
        <v>1</v>
      </c>
      <c r="D241" s="4">
        <v>1.5</v>
      </c>
      <c r="E241" s="4">
        <v>40000</v>
      </c>
      <c r="F241" s="4">
        <f t="shared" si="14"/>
        <v>65087.77</v>
      </c>
      <c r="G241" s="4">
        <f t="shared" si="15"/>
        <v>-25087.769999999997</v>
      </c>
      <c r="H241" s="4" t="str">
        <v>Male</v>
      </c>
      <c r="I241" s="4" t="str">
        <v>Bachelor's</v>
      </c>
    </row>
    <row r="242" spans="1:9" x14ac:dyDescent="0.25">
      <c r="A242" s="4">
        <v>38</v>
      </c>
      <c r="B242" s="4">
        <f t="shared" si="12"/>
        <v>2</v>
      </c>
      <c r="C242" s="4">
        <f t="shared" si="13"/>
        <v>1</v>
      </c>
      <c r="D242" s="4">
        <v>10</v>
      </c>
      <c r="E242" s="4">
        <v>120000</v>
      </c>
      <c r="F242" s="4">
        <f t="shared" si="14"/>
        <v>103393.15</v>
      </c>
      <c r="G242" s="4">
        <f t="shared" si="15"/>
        <v>16606.850000000006</v>
      </c>
      <c r="H242" s="4" t="str">
        <v>Female</v>
      </c>
      <c r="I242" s="4" t="str">
        <v>Bachelor's</v>
      </c>
    </row>
    <row r="243" spans="1:9" x14ac:dyDescent="0.25">
      <c r="A243" s="4">
        <v>46</v>
      </c>
      <c r="B243" s="4">
        <f t="shared" si="12"/>
        <v>1</v>
      </c>
      <c r="C243" s="4">
        <f t="shared" si="13"/>
        <v>3</v>
      </c>
      <c r="D243" s="4">
        <v>19</v>
      </c>
      <c r="E243" s="4">
        <v>150000</v>
      </c>
      <c r="F243" s="4">
        <f t="shared" si="14"/>
        <v>187968.25</v>
      </c>
      <c r="G243" s="4">
        <f t="shared" si="15"/>
        <v>-37968.25</v>
      </c>
      <c r="H243" s="4" t="str">
        <v>Male</v>
      </c>
      <c r="I243" s="4" t="str">
        <v>PhD</v>
      </c>
    </row>
    <row r="244" spans="1:9" x14ac:dyDescent="0.25">
      <c r="A244" s="4">
        <v>34</v>
      </c>
      <c r="B244" s="4">
        <f t="shared" si="12"/>
        <v>2</v>
      </c>
      <c r="C244" s="4">
        <f t="shared" si="13"/>
        <v>1</v>
      </c>
      <c r="D244" s="4">
        <v>6</v>
      </c>
      <c r="E244" s="4">
        <v>70000</v>
      </c>
      <c r="F244" s="4">
        <f t="shared" si="14"/>
        <v>82538.59</v>
      </c>
      <c r="G244" s="4">
        <f t="shared" si="15"/>
        <v>-12538.589999999997</v>
      </c>
      <c r="H244" s="4" t="str">
        <v>Female</v>
      </c>
      <c r="I244" s="4" t="str">
        <v>Bachelor's</v>
      </c>
    </row>
    <row r="245" spans="1:9" x14ac:dyDescent="0.25">
      <c r="A245" s="4">
        <v>36</v>
      </c>
      <c r="B245" s="4">
        <f t="shared" si="12"/>
        <v>1</v>
      </c>
      <c r="C245" s="4">
        <f t="shared" si="13"/>
        <v>1</v>
      </c>
      <c r="D245" s="4">
        <v>8</v>
      </c>
      <c r="E245" s="4">
        <v>95000</v>
      </c>
      <c r="F245" s="4">
        <f t="shared" si="14"/>
        <v>98701.73</v>
      </c>
      <c r="G245" s="4">
        <f t="shared" si="15"/>
        <v>-3701.7299999999959</v>
      </c>
      <c r="H245" s="4" t="str">
        <v>Male</v>
      </c>
      <c r="I245" s="4" t="str">
        <v>Bachelor's</v>
      </c>
    </row>
    <row r="246" spans="1:9" x14ac:dyDescent="0.25">
      <c r="A246" s="4">
        <v>49</v>
      </c>
      <c r="B246" s="4">
        <f t="shared" si="12"/>
        <v>2</v>
      </c>
      <c r="C246" s="4">
        <f t="shared" si="13"/>
        <v>2</v>
      </c>
      <c r="D246" s="4">
        <v>21</v>
      </c>
      <c r="E246" s="4">
        <v>180000</v>
      </c>
      <c r="F246" s="4">
        <f t="shared" si="14"/>
        <v>176426.72999999998</v>
      </c>
      <c r="G246" s="4">
        <f t="shared" si="15"/>
        <v>3573.2700000000186</v>
      </c>
      <c r="H246" s="4" t="str">
        <v>Female</v>
      </c>
      <c r="I246" s="4" t="str">
        <v>Master's</v>
      </c>
    </row>
    <row r="247" spans="1:9" x14ac:dyDescent="0.25">
      <c r="A247" s="4">
        <v>31</v>
      </c>
      <c r="B247" s="4">
        <f t="shared" si="12"/>
        <v>1</v>
      </c>
      <c r="C247" s="4">
        <f t="shared" si="13"/>
        <v>1</v>
      </c>
      <c r="D247" s="4">
        <v>3</v>
      </c>
      <c r="E247" s="4">
        <v>50000</v>
      </c>
      <c r="F247" s="4">
        <f t="shared" si="14"/>
        <v>72633.53</v>
      </c>
      <c r="G247" s="4">
        <f t="shared" si="15"/>
        <v>-22633.53</v>
      </c>
      <c r="H247" s="4" t="str">
        <v>Male</v>
      </c>
      <c r="I247" s="4" t="str">
        <v>Bachelor's</v>
      </c>
    </row>
    <row r="248" spans="1:9" x14ac:dyDescent="0.25">
      <c r="A248" s="4">
        <v>41</v>
      </c>
      <c r="B248" s="4">
        <f t="shared" si="12"/>
        <v>2</v>
      </c>
      <c r="C248" s="4">
        <f t="shared" si="13"/>
        <v>1</v>
      </c>
      <c r="D248" s="4">
        <v>11</v>
      </c>
      <c r="E248" s="4">
        <v>95000</v>
      </c>
      <c r="F248" s="4">
        <f t="shared" si="14"/>
        <v>107507.98999999999</v>
      </c>
      <c r="G248" s="4">
        <f t="shared" si="15"/>
        <v>-12507.989999999991</v>
      </c>
      <c r="H248" s="4" t="str">
        <v>Female</v>
      </c>
      <c r="I248" s="4" t="str">
        <v>Bachelor's</v>
      </c>
    </row>
    <row r="249" spans="1:9" x14ac:dyDescent="0.25">
      <c r="A249" s="4">
        <v>47</v>
      </c>
      <c r="B249" s="4">
        <f t="shared" si="12"/>
        <v>1</v>
      </c>
      <c r="C249" s="4">
        <f t="shared" si="13"/>
        <v>2</v>
      </c>
      <c r="D249" s="4">
        <v>20</v>
      </c>
      <c r="E249" s="4">
        <v>170000</v>
      </c>
      <c r="F249" s="4">
        <f t="shared" si="14"/>
        <v>177498.35</v>
      </c>
      <c r="G249" s="4">
        <f t="shared" si="15"/>
        <v>-7498.3500000000058</v>
      </c>
      <c r="H249" s="4" t="str">
        <v>Male</v>
      </c>
      <c r="I249" s="4" t="str">
        <v>Master's</v>
      </c>
    </row>
    <row r="250" spans="1:9" x14ac:dyDescent="0.25">
      <c r="A250" s="4">
        <v>29</v>
      </c>
      <c r="B250" s="4">
        <f t="shared" si="12"/>
        <v>1</v>
      </c>
      <c r="C250" s="4">
        <f t="shared" si="13"/>
        <v>1</v>
      </c>
      <c r="D250" s="4">
        <v>1.5</v>
      </c>
      <c r="E250" s="4">
        <v>350</v>
      </c>
      <c r="F250" s="4">
        <f t="shared" si="14"/>
        <v>65087.77</v>
      </c>
      <c r="G250" s="4">
        <f t="shared" si="15"/>
        <v>-64737.77</v>
      </c>
      <c r="H250" s="4" t="str">
        <v>Male</v>
      </c>
      <c r="I250" s="4" t="str">
        <v>Bachelor's</v>
      </c>
    </row>
    <row r="251" spans="1:9" x14ac:dyDescent="0.25">
      <c r="A251" s="4">
        <v>37</v>
      </c>
      <c r="B251" s="4">
        <f t="shared" si="12"/>
        <v>2</v>
      </c>
      <c r="C251" s="4">
        <f t="shared" si="13"/>
        <v>1</v>
      </c>
      <c r="D251" s="4">
        <v>10</v>
      </c>
      <c r="E251" s="4">
        <v>120000</v>
      </c>
      <c r="F251" s="4">
        <f t="shared" si="14"/>
        <v>103942.55</v>
      </c>
      <c r="G251" s="4">
        <f t="shared" si="15"/>
        <v>16057.449999999997</v>
      </c>
      <c r="H251" s="4" t="str">
        <v>Female</v>
      </c>
      <c r="I251" s="4" t="str">
        <v>Bachelor's</v>
      </c>
    </row>
    <row r="252" spans="1:9" x14ac:dyDescent="0.25">
      <c r="A252" s="4">
        <v>31</v>
      </c>
      <c r="B252" s="4">
        <f t="shared" si="12"/>
        <v>2</v>
      </c>
      <c r="C252" s="4">
        <f t="shared" si="13"/>
        <v>1</v>
      </c>
      <c r="D252" s="4">
        <v>3</v>
      </c>
      <c r="E252" s="4">
        <v>50000</v>
      </c>
      <c r="F252" s="4">
        <f t="shared" si="14"/>
        <v>66897.67</v>
      </c>
      <c r="G252" s="4">
        <f t="shared" si="15"/>
        <v>-16897.669999999998</v>
      </c>
      <c r="H252" s="4" t="str">
        <v>Female</v>
      </c>
      <c r="I252" s="4" t="str">
        <v>Bachelor's</v>
      </c>
    </row>
    <row r="253" spans="1:9" x14ac:dyDescent="0.25">
      <c r="A253" s="4">
        <v>42</v>
      </c>
      <c r="B253" s="4">
        <f t="shared" si="12"/>
        <v>1</v>
      </c>
      <c r="C253" s="4">
        <f t="shared" si="13"/>
        <v>1</v>
      </c>
      <c r="D253" s="4">
        <v>12</v>
      </c>
      <c r="E253" s="4">
        <v>110000</v>
      </c>
      <c r="F253" s="4">
        <f t="shared" si="14"/>
        <v>118457.48999999999</v>
      </c>
      <c r="G253" s="4">
        <f t="shared" si="15"/>
        <v>-8457.4899999999907</v>
      </c>
      <c r="H253" s="4" t="str">
        <v>Male</v>
      </c>
      <c r="I253" s="4" t="str">
        <v>Bachelor's</v>
      </c>
    </row>
    <row r="254" spans="1:9" x14ac:dyDescent="0.25">
      <c r="A254" s="4">
        <v>29</v>
      </c>
      <c r="B254" s="4">
        <f t="shared" si="12"/>
        <v>2</v>
      </c>
      <c r="C254" s="4">
        <f t="shared" si="13"/>
        <v>1</v>
      </c>
      <c r="D254" s="4">
        <v>1.5</v>
      </c>
      <c r="E254" s="4">
        <v>40000</v>
      </c>
      <c r="F254" s="4">
        <f t="shared" si="14"/>
        <v>59351.909999999996</v>
      </c>
      <c r="G254" s="4">
        <f t="shared" si="15"/>
        <v>-19351.909999999996</v>
      </c>
      <c r="H254" s="4" t="str">
        <v>Female</v>
      </c>
      <c r="I254" s="4" t="str">
        <v>Bachelor's</v>
      </c>
    </row>
    <row r="255" spans="1:9" x14ac:dyDescent="0.25">
      <c r="A255" s="4">
        <v>36</v>
      </c>
      <c r="B255" s="4">
        <f t="shared" si="12"/>
        <v>1</v>
      </c>
      <c r="C255" s="4">
        <f t="shared" si="13"/>
        <v>1</v>
      </c>
      <c r="D255" s="4">
        <v>8</v>
      </c>
      <c r="E255" s="4">
        <v>95000</v>
      </c>
      <c r="F255" s="4">
        <f t="shared" si="14"/>
        <v>98701.73</v>
      </c>
      <c r="G255" s="4">
        <f t="shared" si="15"/>
        <v>-3701.7299999999959</v>
      </c>
      <c r="H255" s="4" t="str">
        <v>Male</v>
      </c>
      <c r="I255" s="4" t="str">
        <v>Bachelor's</v>
      </c>
    </row>
    <row r="256" spans="1:9" x14ac:dyDescent="0.25">
      <c r="A256" s="4">
        <v>44</v>
      </c>
      <c r="B256" s="4">
        <f t="shared" si="12"/>
        <v>2</v>
      </c>
      <c r="C256" s="4">
        <f t="shared" si="13"/>
        <v>2</v>
      </c>
      <c r="D256" s="4">
        <v>15</v>
      </c>
      <c r="E256" s="4">
        <v>140000</v>
      </c>
      <c r="F256" s="4">
        <f t="shared" si="14"/>
        <v>144595.49</v>
      </c>
      <c r="G256" s="4">
        <f t="shared" si="15"/>
        <v>-4595.4899999999907</v>
      </c>
      <c r="H256" s="4" t="str">
        <v>Female</v>
      </c>
      <c r="I256" s="4" t="str">
        <v>Master's</v>
      </c>
    </row>
    <row r="257" spans="1:9" x14ac:dyDescent="0.25">
      <c r="A257" s="4">
        <v>33</v>
      </c>
      <c r="B257" s="4">
        <f t="shared" si="12"/>
        <v>1</v>
      </c>
      <c r="C257" s="4">
        <f t="shared" si="13"/>
        <v>1</v>
      </c>
      <c r="D257" s="4">
        <v>4</v>
      </c>
      <c r="E257" s="4">
        <v>60000</v>
      </c>
      <c r="F257" s="4">
        <f t="shared" si="14"/>
        <v>77297.76999999999</v>
      </c>
      <c r="G257" s="4">
        <f t="shared" si="15"/>
        <v>-17297.76999999999</v>
      </c>
      <c r="H257" s="4" t="str">
        <v>Male</v>
      </c>
      <c r="I257" s="4" t="str">
        <v>Bachelor's</v>
      </c>
    </row>
    <row r="258" spans="1:9" x14ac:dyDescent="0.25">
      <c r="A258" s="4">
        <v>39</v>
      </c>
      <c r="B258" s="4">
        <f t="shared" ref="B258:B321" si="16">IF(H258 = "Male", 1, IF(H258 = "Female", 2, IF(H258 = "Other", 3)))</f>
        <v>2</v>
      </c>
      <c r="C258" s="4">
        <f t="shared" ref="C258:C321" si="17">IF(I258 = "High School", 0, IF(I258 = "Bachelor's", 1, IF(I258 = "Master's", 2, IF(I258 = "PhD", 3))))</f>
        <v>1</v>
      </c>
      <c r="D258" s="4">
        <v>9</v>
      </c>
      <c r="E258" s="4">
        <v>110000</v>
      </c>
      <c r="F258" s="4">
        <f t="shared" si="14"/>
        <v>97080.709999999992</v>
      </c>
      <c r="G258" s="4">
        <f t="shared" si="15"/>
        <v>12919.290000000008</v>
      </c>
      <c r="H258" s="4" t="str">
        <v>Female</v>
      </c>
      <c r="I258" s="4" t="str">
        <v>Bachelor's</v>
      </c>
    </row>
    <row r="259" spans="1:9" x14ac:dyDescent="0.25">
      <c r="A259" s="4">
        <v>45</v>
      </c>
      <c r="B259" s="4">
        <f t="shared" si="16"/>
        <v>1</v>
      </c>
      <c r="C259" s="4">
        <f t="shared" si="17"/>
        <v>3</v>
      </c>
      <c r="D259" s="4">
        <v>16</v>
      </c>
      <c r="E259" s="4">
        <v>150000</v>
      </c>
      <c r="F259" s="4">
        <f t="shared" ref="F259:F322" si="18">62428.13 + (-549.4*A259) + (-5735.86*B259) + (15683.54*C259) + (5763.04*D259)</f>
        <v>171228.53</v>
      </c>
      <c r="G259" s="4">
        <f t="shared" ref="G259:G322" si="19">E259-F259</f>
        <v>-21228.53</v>
      </c>
      <c r="H259" s="4" t="str">
        <v>Male</v>
      </c>
      <c r="I259" s="4" t="str">
        <v>PhD</v>
      </c>
    </row>
    <row r="260" spans="1:9" x14ac:dyDescent="0.25">
      <c r="A260" s="4">
        <v>32</v>
      </c>
      <c r="B260" s="4">
        <f t="shared" si="16"/>
        <v>2</v>
      </c>
      <c r="C260" s="4">
        <f t="shared" si="17"/>
        <v>1</v>
      </c>
      <c r="D260" s="4">
        <v>4</v>
      </c>
      <c r="E260" s="4">
        <v>60000</v>
      </c>
      <c r="F260" s="4">
        <f t="shared" si="18"/>
        <v>72111.31</v>
      </c>
      <c r="G260" s="4">
        <f t="shared" si="19"/>
        <v>-12111.309999999998</v>
      </c>
      <c r="H260" s="4" t="str">
        <v>Female</v>
      </c>
      <c r="I260" s="4" t="str">
        <v>Bachelor's</v>
      </c>
    </row>
    <row r="261" spans="1:9" x14ac:dyDescent="0.25">
      <c r="A261" s="4">
        <v>37</v>
      </c>
      <c r="B261" s="4">
        <f t="shared" si="16"/>
        <v>1</v>
      </c>
      <c r="C261" s="4">
        <f t="shared" si="17"/>
        <v>1</v>
      </c>
      <c r="D261" s="4">
        <v>8</v>
      </c>
      <c r="E261" s="4">
        <v>90000</v>
      </c>
      <c r="F261" s="4">
        <f t="shared" si="18"/>
        <v>98152.33</v>
      </c>
      <c r="G261" s="4">
        <f t="shared" si="19"/>
        <v>-8152.3300000000017</v>
      </c>
      <c r="H261" s="4" t="str">
        <v>Male</v>
      </c>
      <c r="I261" s="4" t="str">
        <v>Bachelor's</v>
      </c>
    </row>
    <row r="262" spans="1:9" x14ac:dyDescent="0.25">
      <c r="A262" s="4">
        <v>47</v>
      </c>
      <c r="B262" s="4">
        <f t="shared" si="16"/>
        <v>2</v>
      </c>
      <c r="C262" s="4">
        <f t="shared" si="17"/>
        <v>2</v>
      </c>
      <c r="D262" s="4">
        <v>20</v>
      </c>
      <c r="E262" s="4">
        <v>180000</v>
      </c>
      <c r="F262" s="4">
        <f t="shared" si="18"/>
        <v>171762.49</v>
      </c>
      <c r="G262" s="4">
        <f t="shared" si="19"/>
        <v>8237.5100000000093</v>
      </c>
      <c r="H262" s="4" t="str">
        <v>Female</v>
      </c>
      <c r="I262" s="4" t="str">
        <v>Master's</v>
      </c>
    </row>
    <row r="263" spans="1:9" x14ac:dyDescent="0.25">
      <c r="A263" s="4">
        <v>30</v>
      </c>
      <c r="B263" s="4">
        <f t="shared" si="16"/>
        <v>1</v>
      </c>
      <c r="C263" s="4">
        <f t="shared" si="17"/>
        <v>1</v>
      </c>
      <c r="D263" s="4">
        <v>2</v>
      </c>
      <c r="E263" s="4">
        <v>40000</v>
      </c>
      <c r="F263" s="4">
        <f t="shared" si="18"/>
        <v>67419.89</v>
      </c>
      <c r="G263" s="4">
        <f t="shared" si="19"/>
        <v>-27419.89</v>
      </c>
      <c r="H263" s="4" t="str">
        <v>Male</v>
      </c>
      <c r="I263" s="4" t="str">
        <v>Bachelor's</v>
      </c>
    </row>
    <row r="264" spans="1:9" x14ac:dyDescent="0.25">
      <c r="A264" s="4">
        <v>38</v>
      </c>
      <c r="B264" s="4">
        <f t="shared" si="16"/>
        <v>2</v>
      </c>
      <c r="C264" s="4">
        <f t="shared" si="17"/>
        <v>1</v>
      </c>
      <c r="D264" s="4">
        <v>9</v>
      </c>
      <c r="E264" s="4">
        <v>120000</v>
      </c>
      <c r="F264" s="4">
        <f t="shared" si="18"/>
        <v>97630.109999999986</v>
      </c>
      <c r="G264" s="4">
        <f t="shared" si="19"/>
        <v>22369.890000000014</v>
      </c>
      <c r="H264" s="4" t="str">
        <v>Female</v>
      </c>
      <c r="I264" s="4" t="str">
        <v>Bachelor's</v>
      </c>
    </row>
    <row r="265" spans="1:9" x14ac:dyDescent="0.25">
      <c r="A265" s="4">
        <v>46</v>
      </c>
      <c r="B265" s="4">
        <f t="shared" si="16"/>
        <v>1</v>
      </c>
      <c r="C265" s="4">
        <f t="shared" si="17"/>
        <v>3</v>
      </c>
      <c r="D265" s="4">
        <v>17</v>
      </c>
      <c r="E265" s="4">
        <v>160000</v>
      </c>
      <c r="F265" s="4">
        <f t="shared" si="18"/>
        <v>176442.16999999998</v>
      </c>
      <c r="G265" s="4">
        <f t="shared" si="19"/>
        <v>-16442.169999999984</v>
      </c>
      <c r="H265" s="4" t="str">
        <v>Male</v>
      </c>
      <c r="I265" s="4" t="str">
        <v>PhD</v>
      </c>
    </row>
    <row r="266" spans="1:9" x14ac:dyDescent="0.25">
      <c r="A266" s="4">
        <v>34</v>
      </c>
      <c r="B266" s="4">
        <f t="shared" si="16"/>
        <v>2</v>
      </c>
      <c r="C266" s="4">
        <f t="shared" si="17"/>
        <v>1</v>
      </c>
      <c r="D266" s="4">
        <v>5</v>
      </c>
      <c r="E266" s="4">
        <v>70000</v>
      </c>
      <c r="F266" s="4">
        <f t="shared" si="18"/>
        <v>76775.55</v>
      </c>
      <c r="G266" s="4">
        <f t="shared" si="19"/>
        <v>-6775.5500000000029</v>
      </c>
      <c r="H266" s="4" t="str">
        <v>Female</v>
      </c>
      <c r="I266" s="4" t="str">
        <v>Bachelor's</v>
      </c>
    </row>
    <row r="267" spans="1:9" x14ac:dyDescent="0.25">
      <c r="A267" s="4">
        <v>36</v>
      </c>
      <c r="B267" s="4">
        <f t="shared" si="16"/>
        <v>1</v>
      </c>
      <c r="C267" s="4">
        <f t="shared" si="17"/>
        <v>1</v>
      </c>
      <c r="D267" s="4">
        <v>8</v>
      </c>
      <c r="E267" s="4">
        <v>95000</v>
      </c>
      <c r="F267" s="4">
        <f t="shared" si="18"/>
        <v>98701.73</v>
      </c>
      <c r="G267" s="4">
        <f t="shared" si="19"/>
        <v>-3701.7299999999959</v>
      </c>
      <c r="H267" s="4" t="str">
        <v>Male</v>
      </c>
      <c r="I267" s="4" t="str">
        <v>Bachelor's</v>
      </c>
    </row>
    <row r="268" spans="1:9" x14ac:dyDescent="0.25">
      <c r="A268" s="4">
        <v>49</v>
      </c>
      <c r="B268" s="4">
        <f t="shared" si="16"/>
        <v>2</v>
      </c>
      <c r="C268" s="4">
        <f t="shared" si="17"/>
        <v>2</v>
      </c>
      <c r="D268" s="4">
        <v>21</v>
      </c>
      <c r="E268" s="4">
        <v>180000</v>
      </c>
      <c r="F268" s="4">
        <f t="shared" si="18"/>
        <v>176426.72999999998</v>
      </c>
      <c r="G268" s="4">
        <f t="shared" si="19"/>
        <v>3573.2700000000186</v>
      </c>
      <c r="H268" s="4" t="str">
        <v>Female</v>
      </c>
      <c r="I268" s="4" t="str">
        <v>Master's</v>
      </c>
    </row>
    <row r="269" spans="1:9" x14ac:dyDescent="0.25">
      <c r="A269" s="4">
        <v>31</v>
      </c>
      <c r="B269" s="4">
        <f t="shared" si="16"/>
        <v>1</v>
      </c>
      <c r="C269" s="4">
        <f t="shared" si="17"/>
        <v>1</v>
      </c>
      <c r="D269" s="4">
        <v>3</v>
      </c>
      <c r="E269" s="4">
        <v>50000</v>
      </c>
      <c r="F269" s="4">
        <f t="shared" si="18"/>
        <v>72633.53</v>
      </c>
      <c r="G269" s="4">
        <f t="shared" si="19"/>
        <v>-22633.53</v>
      </c>
      <c r="H269" s="4" t="str">
        <v>Male</v>
      </c>
      <c r="I269" s="4" t="str">
        <v>Bachelor's</v>
      </c>
    </row>
    <row r="270" spans="1:9" x14ac:dyDescent="0.25">
      <c r="A270" s="4">
        <v>47</v>
      </c>
      <c r="B270" s="4">
        <f t="shared" si="16"/>
        <v>1</v>
      </c>
      <c r="C270" s="4">
        <f t="shared" si="17"/>
        <v>2</v>
      </c>
      <c r="D270" s="4">
        <v>19</v>
      </c>
      <c r="E270" s="4">
        <v>170000</v>
      </c>
      <c r="F270" s="4">
        <f t="shared" si="18"/>
        <v>171735.31</v>
      </c>
      <c r="G270" s="4">
        <f t="shared" si="19"/>
        <v>-1735.3099999999977</v>
      </c>
      <c r="H270" s="4" t="str">
        <v>Male</v>
      </c>
      <c r="I270" s="4" t="str">
        <v>Master's</v>
      </c>
    </row>
    <row r="271" spans="1:9" x14ac:dyDescent="0.25">
      <c r="A271" s="4">
        <v>29</v>
      </c>
      <c r="B271" s="4">
        <f t="shared" si="16"/>
        <v>2</v>
      </c>
      <c r="C271" s="4">
        <f t="shared" si="17"/>
        <v>1</v>
      </c>
      <c r="D271" s="4">
        <v>1.5</v>
      </c>
      <c r="E271" s="4">
        <v>35000</v>
      </c>
      <c r="F271" s="4">
        <f t="shared" si="18"/>
        <v>59351.909999999996</v>
      </c>
      <c r="G271" s="4">
        <f t="shared" si="19"/>
        <v>-24351.909999999996</v>
      </c>
      <c r="H271" s="4" t="str">
        <v>Female</v>
      </c>
      <c r="I271" s="4" t="str">
        <v>Bachelor's</v>
      </c>
    </row>
    <row r="272" spans="1:9" x14ac:dyDescent="0.25">
      <c r="A272" s="4">
        <v>35</v>
      </c>
      <c r="B272" s="4">
        <f t="shared" si="16"/>
        <v>1</v>
      </c>
      <c r="C272" s="4">
        <f t="shared" si="17"/>
        <v>1</v>
      </c>
      <c r="D272" s="4">
        <v>9</v>
      </c>
      <c r="E272" s="4">
        <v>100000</v>
      </c>
      <c r="F272" s="4">
        <f t="shared" si="18"/>
        <v>105014.17</v>
      </c>
      <c r="G272" s="4">
        <f t="shared" si="19"/>
        <v>-5014.1699999999983</v>
      </c>
      <c r="H272" s="4" t="str">
        <v>Male</v>
      </c>
      <c r="I272" s="4" t="str">
        <v>Bachelor's</v>
      </c>
    </row>
    <row r="273" spans="1:9" x14ac:dyDescent="0.25">
      <c r="A273" s="4">
        <v>44</v>
      </c>
      <c r="B273" s="4">
        <f t="shared" si="16"/>
        <v>2</v>
      </c>
      <c r="C273" s="4">
        <f t="shared" si="17"/>
        <v>3</v>
      </c>
      <c r="D273" s="4">
        <v>15</v>
      </c>
      <c r="E273" s="4">
        <v>150000</v>
      </c>
      <c r="F273" s="4">
        <f t="shared" si="18"/>
        <v>160279.03</v>
      </c>
      <c r="G273" s="4">
        <f t="shared" si="19"/>
        <v>-10279.029999999999</v>
      </c>
      <c r="H273" s="4" t="str">
        <v>Female</v>
      </c>
      <c r="I273" s="4" t="str">
        <v>PhD</v>
      </c>
    </row>
    <row r="274" spans="1:9" x14ac:dyDescent="0.25">
      <c r="A274" s="4">
        <v>33</v>
      </c>
      <c r="B274" s="4">
        <f t="shared" si="16"/>
        <v>1</v>
      </c>
      <c r="C274" s="4">
        <f t="shared" si="17"/>
        <v>1</v>
      </c>
      <c r="D274" s="4">
        <v>4</v>
      </c>
      <c r="E274" s="4">
        <v>60000</v>
      </c>
      <c r="F274" s="4">
        <f t="shared" si="18"/>
        <v>77297.76999999999</v>
      </c>
      <c r="G274" s="4">
        <f t="shared" si="19"/>
        <v>-17297.76999999999</v>
      </c>
      <c r="H274" s="4" t="str">
        <v>Male</v>
      </c>
      <c r="I274" s="4" t="str">
        <v>Bachelor's</v>
      </c>
    </row>
    <row r="275" spans="1:9" x14ac:dyDescent="0.25">
      <c r="A275" s="4">
        <v>44</v>
      </c>
      <c r="B275" s="4">
        <f t="shared" si="16"/>
        <v>1</v>
      </c>
      <c r="C275" s="4">
        <f t="shared" si="17"/>
        <v>1</v>
      </c>
      <c r="D275" s="4">
        <v>13</v>
      </c>
      <c r="E275" s="4">
        <v>130000</v>
      </c>
      <c r="F275" s="4">
        <f t="shared" si="18"/>
        <v>123121.73000000001</v>
      </c>
      <c r="G275" s="4">
        <f t="shared" si="19"/>
        <v>6878.2699999999895</v>
      </c>
      <c r="H275" s="4" t="str">
        <v>Male</v>
      </c>
      <c r="I275" s="4" t="str">
        <v>Bachelor's</v>
      </c>
    </row>
    <row r="276" spans="1:9" x14ac:dyDescent="0.25">
      <c r="A276" s="4">
        <v>32</v>
      </c>
      <c r="B276" s="4">
        <f t="shared" si="16"/>
        <v>1</v>
      </c>
      <c r="C276" s="4">
        <f t="shared" si="17"/>
        <v>1</v>
      </c>
      <c r="D276" s="4">
        <v>4</v>
      </c>
      <c r="E276" s="4">
        <v>65000</v>
      </c>
      <c r="F276" s="4">
        <f t="shared" si="18"/>
        <v>77847.17</v>
      </c>
      <c r="G276" s="4">
        <f t="shared" si="19"/>
        <v>-12847.169999999998</v>
      </c>
      <c r="H276" s="4" t="str">
        <v>Male</v>
      </c>
      <c r="I276" s="4" t="str">
        <v>Bachelor's</v>
      </c>
    </row>
    <row r="277" spans="1:9" x14ac:dyDescent="0.25">
      <c r="A277" s="4">
        <v>38</v>
      </c>
      <c r="B277" s="4">
        <f t="shared" si="16"/>
        <v>2</v>
      </c>
      <c r="C277" s="4">
        <f t="shared" si="17"/>
        <v>1</v>
      </c>
      <c r="D277" s="4">
        <v>10</v>
      </c>
      <c r="E277" s="4">
        <v>110000</v>
      </c>
      <c r="F277" s="4">
        <f t="shared" si="18"/>
        <v>103393.15</v>
      </c>
      <c r="G277" s="4">
        <f t="shared" si="19"/>
        <v>6606.8500000000058</v>
      </c>
      <c r="H277" s="4" t="str">
        <v>Female</v>
      </c>
      <c r="I277" s="4" t="str">
        <v>Bachelor's</v>
      </c>
    </row>
    <row r="278" spans="1:9" x14ac:dyDescent="0.25">
      <c r="A278" s="4">
        <v>49</v>
      </c>
      <c r="B278" s="4">
        <f t="shared" si="16"/>
        <v>1</v>
      </c>
      <c r="C278" s="4">
        <f t="shared" si="17"/>
        <v>3</v>
      </c>
      <c r="D278" s="4">
        <v>21</v>
      </c>
      <c r="E278" s="4">
        <v>180000</v>
      </c>
      <c r="F278" s="4">
        <f t="shared" si="18"/>
        <v>197846.13</v>
      </c>
      <c r="G278" s="4">
        <f t="shared" si="19"/>
        <v>-17846.130000000005</v>
      </c>
      <c r="H278" s="4" t="str">
        <v>Male</v>
      </c>
      <c r="I278" s="4" t="str">
        <v>PhD</v>
      </c>
    </row>
    <row r="279" spans="1:9" x14ac:dyDescent="0.25">
      <c r="A279" s="4">
        <v>29</v>
      </c>
      <c r="B279" s="4">
        <f t="shared" si="16"/>
        <v>2</v>
      </c>
      <c r="C279" s="4">
        <f t="shared" si="17"/>
        <v>1</v>
      </c>
      <c r="D279" s="4">
        <v>2</v>
      </c>
      <c r="E279" s="4">
        <v>40000</v>
      </c>
      <c r="F279" s="4">
        <f t="shared" si="18"/>
        <v>62233.43</v>
      </c>
      <c r="G279" s="4">
        <f t="shared" si="19"/>
        <v>-22233.43</v>
      </c>
      <c r="H279" s="4" t="str">
        <v>Female</v>
      </c>
      <c r="I279" s="4" t="str">
        <v>Bachelor's</v>
      </c>
    </row>
    <row r="280" spans="1:9" x14ac:dyDescent="0.25">
      <c r="A280" s="4">
        <v>35</v>
      </c>
      <c r="B280" s="4">
        <f t="shared" si="16"/>
        <v>1</v>
      </c>
      <c r="C280" s="4">
        <f t="shared" si="17"/>
        <v>1</v>
      </c>
      <c r="D280" s="4">
        <v>7</v>
      </c>
      <c r="E280" s="4">
        <v>90000</v>
      </c>
      <c r="F280" s="4">
        <f t="shared" si="18"/>
        <v>93488.09</v>
      </c>
      <c r="G280" s="4">
        <f t="shared" si="19"/>
        <v>-3488.0899999999965</v>
      </c>
      <c r="H280" s="4" t="str">
        <v>Male</v>
      </c>
      <c r="I280" s="4" t="str">
        <v>Bachelor's</v>
      </c>
    </row>
    <row r="281" spans="1:9" x14ac:dyDescent="0.25">
      <c r="A281" s="4">
        <v>45</v>
      </c>
      <c r="B281" s="4">
        <f t="shared" si="16"/>
        <v>2</v>
      </c>
      <c r="C281" s="4">
        <f t="shared" si="17"/>
        <v>2</v>
      </c>
      <c r="D281" s="4">
        <v>14</v>
      </c>
      <c r="E281" s="4">
        <v>140000</v>
      </c>
      <c r="F281" s="4">
        <f t="shared" si="18"/>
        <v>138283.04999999999</v>
      </c>
      <c r="G281" s="4">
        <f t="shared" si="19"/>
        <v>1716.9500000000116</v>
      </c>
      <c r="H281" s="4" t="str">
        <v>Female</v>
      </c>
      <c r="I281" s="4" t="str">
        <v>Master's</v>
      </c>
    </row>
    <row r="282" spans="1:9" x14ac:dyDescent="0.25">
      <c r="A282" s="4">
        <v>33</v>
      </c>
      <c r="B282" s="4">
        <f t="shared" si="16"/>
        <v>1</v>
      </c>
      <c r="C282" s="4">
        <f t="shared" si="17"/>
        <v>1</v>
      </c>
      <c r="D282" s="4">
        <v>4</v>
      </c>
      <c r="E282" s="4">
        <v>60000</v>
      </c>
      <c r="F282" s="4">
        <f t="shared" si="18"/>
        <v>77297.76999999999</v>
      </c>
      <c r="G282" s="4">
        <f t="shared" si="19"/>
        <v>-17297.76999999999</v>
      </c>
      <c r="H282" s="4" t="str">
        <v>Male</v>
      </c>
      <c r="I282" s="4" t="str">
        <v>Bachelor's</v>
      </c>
    </row>
    <row r="283" spans="1:9" x14ac:dyDescent="0.25">
      <c r="A283" s="4">
        <v>40</v>
      </c>
      <c r="B283" s="4">
        <f t="shared" si="16"/>
        <v>2</v>
      </c>
      <c r="C283" s="4">
        <f t="shared" si="17"/>
        <v>1</v>
      </c>
      <c r="D283" s="4">
        <v>12</v>
      </c>
      <c r="E283" s="4">
        <v>130000</v>
      </c>
      <c r="F283" s="4">
        <f t="shared" si="18"/>
        <v>113820.43</v>
      </c>
      <c r="G283" s="4">
        <f t="shared" si="19"/>
        <v>16179.570000000007</v>
      </c>
      <c r="H283" s="4" t="str">
        <v>Female</v>
      </c>
      <c r="I283" s="4" t="str">
        <v>Bachelor's</v>
      </c>
    </row>
    <row r="284" spans="1:9" x14ac:dyDescent="0.25">
      <c r="A284" s="4">
        <v>44</v>
      </c>
      <c r="B284" s="4">
        <f t="shared" si="16"/>
        <v>1</v>
      </c>
      <c r="C284" s="4">
        <f t="shared" si="17"/>
        <v>3</v>
      </c>
      <c r="D284" s="4">
        <v>16</v>
      </c>
      <c r="E284" s="4">
        <v>160000</v>
      </c>
      <c r="F284" s="4">
        <f t="shared" si="18"/>
        <v>171777.93</v>
      </c>
      <c r="G284" s="4">
        <f t="shared" si="19"/>
        <v>-11777.929999999993</v>
      </c>
      <c r="H284" s="4" t="str">
        <v>Male</v>
      </c>
      <c r="I284" s="4" t="str">
        <v>PhD</v>
      </c>
    </row>
    <row r="285" spans="1:9" x14ac:dyDescent="0.25">
      <c r="A285" s="4">
        <v>30</v>
      </c>
      <c r="B285" s="4">
        <f t="shared" si="16"/>
        <v>2</v>
      </c>
      <c r="C285" s="4">
        <f t="shared" si="17"/>
        <v>1</v>
      </c>
      <c r="D285" s="4">
        <v>2</v>
      </c>
      <c r="E285" s="4">
        <v>40000</v>
      </c>
      <c r="F285" s="4">
        <f t="shared" si="18"/>
        <v>61684.03</v>
      </c>
      <c r="G285" s="4">
        <f t="shared" si="19"/>
        <v>-21684.03</v>
      </c>
      <c r="H285" s="4" t="str">
        <v>Female</v>
      </c>
      <c r="I285" s="4" t="str">
        <v>Bachelor's</v>
      </c>
    </row>
    <row r="286" spans="1:9" x14ac:dyDescent="0.25">
      <c r="A286" s="4">
        <v>37</v>
      </c>
      <c r="B286" s="4">
        <f t="shared" si="16"/>
        <v>1</v>
      </c>
      <c r="C286" s="4">
        <f t="shared" si="17"/>
        <v>1</v>
      </c>
      <c r="D286" s="4">
        <v>9</v>
      </c>
      <c r="E286" s="4">
        <v>100000</v>
      </c>
      <c r="F286" s="4">
        <f t="shared" si="18"/>
        <v>103915.37</v>
      </c>
      <c r="G286" s="4">
        <f t="shared" si="19"/>
        <v>-3915.3699999999953</v>
      </c>
      <c r="H286" s="4" t="str">
        <v>Male</v>
      </c>
      <c r="I286" s="4" t="str">
        <v>Bachelor's</v>
      </c>
    </row>
    <row r="287" spans="1:9" x14ac:dyDescent="0.25">
      <c r="A287" s="4">
        <v>48</v>
      </c>
      <c r="B287" s="4">
        <f t="shared" si="16"/>
        <v>2</v>
      </c>
      <c r="C287" s="4">
        <f t="shared" si="17"/>
        <v>2</v>
      </c>
      <c r="D287" s="4">
        <v>20</v>
      </c>
      <c r="E287" s="4">
        <v>180000</v>
      </c>
      <c r="F287" s="4">
        <f t="shared" si="18"/>
        <v>171213.09</v>
      </c>
      <c r="G287" s="4">
        <f t="shared" si="19"/>
        <v>8786.9100000000035</v>
      </c>
      <c r="H287" s="4" t="str">
        <v>Female</v>
      </c>
      <c r="I287" s="4" t="str">
        <v>Master's</v>
      </c>
    </row>
    <row r="288" spans="1:9" x14ac:dyDescent="0.25">
      <c r="A288" s="4">
        <v>31</v>
      </c>
      <c r="B288" s="4">
        <f t="shared" si="16"/>
        <v>1</v>
      </c>
      <c r="C288" s="4">
        <f t="shared" si="17"/>
        <v>1</v>
      </c>
      <c r="D288" s="4">
        <v>3</v>
      </c>
      <c r="E288" s="4">
        <v>55000</v>
      </c>
      <c r="F288" s="4">
        <f t="shared" si="18"/>
        <v>72633.53</v>
      </c>
      <c r="G288" s="4">
        <f t="shared" si="19"/>
        <v>-17633.53</v>
      </c>
      <c r="H288" s="4" t="str">
        <v>Male</v>
      </c>
      <c r="I288" s="4" t="str">
        <v>Bachelor's</v>
      </c>
    </row>
    <row r="289" spans="1:9" x14ac:dyDescent="0.25">
      <c r="A289" s="4">
        <v>38</v>
      </c>
      <c r="B289" s="4">
        <f t="shared" si="16"/>
        <v>2</v>
      </c>
      <c r="C289" s="4">
        <f t="shared" si="17"/>
        <v>1</v>
      </c>
      <c r="D289" s="4">
        <v>9</v>
      </c>
      <c r="E289" s="4">
        <v>120000</v>
      </c>
      <c r="F289" s="4">
        <f t="shared" si="18"/>
        <v>97630.109999999986</v>
      </c>
      <c r="G289" s="4">
        <f t="shared" si="19"/>
        <v>22369.890000000014</v>
      </c>
      <c r="H289" s="4" t="str">
        <v>Female</v>
      </c>
      <c r="I289" s="4" t="str">
        <v>Bachelor's</v>
      </c>
    </row>
    <row r="290" spans="1:9" x14ac:dyDescent="0.25">
      <c r="A290" s="4">
        <v>33</v>
      </c>
      <c r="B290" s="4">
        <f t="shared" si="16"/>
        <v>2</v>
      </c>
      <c r="C290" s="4">
        <f t="shared" si="17"/>
        <v>1</v>
      </c>
      <c r="D290" s="4">
        <v>5</v>
      </c>
      <c r="E290" s="4">
        <v>70000</v>
      </c>
      <c r="F290" s="4">
        <f t="shared" si="18"/>
        <v>77324.95</v>
      </c>
      <c r="G290" s="4">
        <f t="shared" si="19"/>
        <v>-7324.9499999999971</v>
      </c>
      <c r="H290" s="4" t="str">
        <v>Female</v>
      </c>
      <c r="I290" s="4" t="str">
        <v>Bachelor's</v>
      </c>
    </row>
    <row r="291" spans="1:9" x14ac:dyDescent="0.25">
      <c r="A291" s="4">
        <v>36</v>
      </c>
      <c r="B291" s="4">
        <f t="shared" si="16"/>
        <v>1</v>
      </c>
      <c r="C291" s="4">
        <f t="shared" si="17"/>
        <v>1</v>
      </c>
      <c r="D291" s="4">
        <v>8</v>
      </c>
      <c r="E291" s="4">
        <v>95000</v>
      </c>
      <c r="F291" s="4">
        <f t="shared" si="18"/>
        <v>98701.73</v>
      </c>
      <c r="G291" s="4">
        <f t="shared" si="19"/>
        <v>-3701.7299999999959</v>
      </c>
      <c r="H291" s="4" t="str">
        <v>Male</v>
      </c>
      <c r="I291" s="4" t="str">
        <v>Bachelor's</v>
      </c>
    </row>
    <row r="292" spans="1:9" x14ac:dyDescent="0.25">
      <c r="A292" s="4">
        <v>42</v>
      </c>
      <c r="B292" s="4">
        <f t="shared" si="16"/>
        <v>2</v>
      </c>
      <c r="C292" s="4">
        <f t="shared" si="17"/>
        <v>1</v>
      </c>
      <c r="D292" s="4">
        <v>12</v>
      </c>
      <c r="E292" s="4">
        <v>120000</v>
      </c>
      <c r="F292" s="4">
        <f t="shared" si="18"/>
        <v>112721.63</v>
      </c>
      <c r="G292" s="4">
        <f t="shared" si="19"/>
        <v>7278.3699999999953</v>
      </c>
      <c r="H292" s="4" t="str">
        <v>Female</v>
      </c>
      <c r="I292" s="4" t="str">
        <v>Bachelor's</v>
      </c>
    </row>
    <row r="293" spans="1:9" x14ac:dyDescent="0.25">
      <c r="A293" s="4">
        <v>34</v>
      </c>
      <c r="B293" s="4">
        <f t="shared" si="16"/>
        <v>2</v>
      </c>
      <c r="C293" s="4">
        <f t="shared" si="17"/>
        <v>2</v>
      </c>
      <c r="D293" s="4">
        <v>6</v>
      </c>
      <c r="E293" s="4">
        <v>80000</v>
      </c>
      <c r="F293" s="4">
        <f t="shared" si="18"/>
        <v>98222.13</v>
      </c>
      <c r="G293" s="4">
        <f t="shared" si="19"/>
        <v>-18222.130000000005</v>
      </c>
      <c r="H293" s="4" t="str">
        <v>Female</v>
      </c>
      <c r="I293" s="4" t="str">
        <v>Master's</v>
      </c>
    </row>
    <row r="294" spans="1:9" x14ac:dyDescent="0.25">
      <c r="A294" s="4">
        <v>30</v>
      </c>
      <c r="B294" s="4">
        <f t="shared" si="16"/>
        <v>2</v>
      </c>
      <c r="C294" s="4">
        <f t="shared" si="17"/>
        <v>1</v>
      </c>
      <c r="D294" s="4">
        <v>2</v>
      </c>
      <c r="E294" s="4">
        <v>40000</v>
      </c>
      <c r="F294" s="4">
        <f t="shared" si="18"/>
        <v>61684.03</v>
      </c>
      <c r="G294" s="4">
        <f t="shared" si="19"/>
        <v>-21684.03</v>
      </c>
      <c r="H294" s="4" t="str">
        <v>Female</v>
      </c>
      <c r="I294" s="4" t="str">
        <v>Bachelor's</v>
      </c>
    </row>
    <row r="295" spans="1:9" x14ac:dyDescent="0.25">
      <c r="A295" s="4">
        <v>37</v>
      </c>
      <c r="B295" s="4">
        <f t="shared" si="16"/>
        <v>1</v>
      </c>
      <c r="C295" s="4">
        <f t="shared" si="17"/>
        <v>1</v>
      </c>
      <c r="D295" s="4">
        <v>10</v>
      </c>
      <c r="E295" s="4">
        <v>120000</v>
      </c>
      <c r="F295" s="4">
        <f t="shared" si="18"/>
        <v>109678.41</v>
      </c>
      <c r="G295" s="4">
        <f t="shared" si="19"/>
        <v>10321.589999999997</v>
      </c>
      <c r="H295" s="4" t="str">
        <v>Male</v>
      </c>
      <c r="I295" s="4" t="str">
        <v>Bachelor's</v>
      </c>
    </row>
    <row r="296" spans="1:9" x14ac:dyDescent="0.25">
      <c r="A296" s="4">
        <v>45</v>
      </c>
      <c r="B296" s="4">
        <f t="shared" si="16"/>
        <v>2</v>
      </c>
      <c r="C296" s="4">
        <f t="shared" si="17"/>
        <v>2</v>
      </c>
      <c r="D296" s="4">
        <v>16</v>
      </c>
      <c r="E296" s="4">
        <v>160000</v>
      </c>
      <c r="F296" s="4">
        <f t="shared" si="18"/>
        <v>149809.13</v>
      </c>
      <c r="G296" s="4">
        <f t="shared" si="19"/>
        <v>10190.869999999995</v>
      </c>
      <c r="H296" s="4" t="str">
        <v>Female</v>
      </c>
      <c r="I296" s="4" t="str">
        <v>Master's</v>
      </c>
    </row>
    <row r="297" spans="1:9" x14ac:dyDescent="0.25">
      <c r="A297" s="4">
        <v>32</v>
      </c>
      <c r="B297" s="4">
        <f t="shared" si="16"/>
        <v>1</v>
      </c>
      <c r="C297" s="4">
        <f t="shared" si="17"/>
        <v>1</v>
      </c>
      <c r="D297" s="4">
        <v>4</v>
      </c>
      <c r="E297" s="4">
        <v>65000</v>
      </c>
      <c r="F297" s="4">
        <f t="shared" si="18"/>
        <v>77847.17</v>
      </c>
      <c r="G297" s="4">
        <f t="shared" si="19"/>
        <v>-12847.169999999998</v>
      </c>
      <c r="H297" s="4" t="str">
        <v>Male</v>
      </c>
      <c r="I297" s="4" t="str">
        <v>Bachelor's</v>
      </c>
    </row>
    <row r="298" spans="1:9" x14ac:dyDescent="0.25">
      <c r="A298" s="4">
        <v>39</v>
      </c>
      <c r="B298" s="4">
        <f t="shared" si="16"/>
        <v>2</v>
      </c>
      <c r="C298" s="4">
        <f t="shared" si="17"/>
        <v>1</v>
      </c>
      <c r="D298" s="4">
        <v>12</v>
      </c>
      <c r="E298" s="4">
        <v>130000</v>
      </c>
      <c r="F298" s="4">
        <f t="shared" si="18"/>
        <v>114369.82999999999</v>
      </c>
      <c r="G298" s="4">
        <f t="shared" si="19"/>
        <v>15630.170000000013</v>
      </c>
      <c r="H298" s="4" t="str">
        <v>Female</v>
      </c>
      <c r="I298" s="4" t="str">
        <v>Bachelor's</v>
      </c>
    </row>
    <row r="299" spans="1:9" x14ac:dyDescent="0.25">
      <c r="A299" s="4">
        <v>47</v>
      </c>
      <c r="B299" s="4">
        <f t="shared" si="16"/>
        <v>1</v>
      </c>
      <c r="C299" s="4">
        <f t="shared" si="17"/>
        <v>3</v>
      </c>
      <c r="D299" s="4">
        <v>20</v>
      </c>
      <c r="E299" s="4">
        <v>180000</v>
      </c>
      <c r="F299" s="4">
        <f t="shared" si="18"/>
        <v>193181.89</v>
      </c>
      <c r="G299" s="4">
        <f t="shared" si="19"/>
        <v>-13181.890000000014</v>
      </c>
      <c r="H299" s="4" t="str">
        <v>Male</v>
      </c>
      <c r="I299" s="4" t="str">
        <v>PhD</v>
      </c>
    </row>
    <row r="300" spans="1:9" x14ac:dyDescent="0.25">
      <c r="A300" s="4">
        <v>29</v>
      </c>
      <c r="B300" s="4">
        <f t="shared" si="16"/>
        <v>2</v>
      </c>
      <c r="C300" s="4">
        <f t="shared" si="17"/>
        <v>1</v>
      </c>
      <c r="D300" s="4">
        <v>2</v>
      </c>
      <c r="E300" s="4">
        <v>40000</v>
      </c>
      <c r="F300" s="4">
        <f t="shared" si="18"/>
        <v>62233.43</v>
      </c>
      <c r="G300" s="4">
        <f t="shared" si="19"/>
        <v>-22233.43</v>
      </c>
      <c r="H300" s="4" t="str">
        <v>Female</v>
      </c>
      <c r="I300" s="4" t="str">
        <v>Bachelor's</v>
      </c>
    </row>
    <row r="301" spans="1:9" x14ac:dyDescent="0.25">
      <c r="A301" s="4">
        <v>36</v>
      </c>
      <c r="B301" s="4">
        <f t="shared" si="16"/>
        <v>1</v>
      </c>
      <c r="C301" s="4">
        <f t="shared" si="17"/>
        <v>1</v>
      </c>
      <c r="D301" s="4">
        <v>9</v>
      </c>
      <c r="E301" s="4">
        <v>100000</v>
      </c>
      <c r="F301" s="4">
        <f t="shared" si="18"/>
        <v>104464.76999999999</v>
      </c>
      <c r="G301" s="4">
        <f t="shared" si="19"/>
        <v>-4464.7699999999895</v>
      </c>
      <c r="H301" s="4" t="str">
        <v>Male</v>
      </c>
      <c r="I301" s="4" t="str">
        <v>Bachelor's</v>
      </c>
    </row>
    <row r="302" spans="1:9" x14ac:dyDescent="0.25">
      <c r="A302" s="4">
        <v>43</v>
      </c>
      <c r="B302" s="4">
        <f t="shared" si="16"/>
        <v>2</v>
      </c>
      <c r="C302" s="4">
        <f t="shared" si="17"/>
        <v>3</v>
      </c>
      <c r="D302" s="4">
        <v>15</v>
      </c>
      <c r="E302" s="4">
        <v>150000</v>
      </c>
      <c r="F302" s="4">
        <f t="shared" si="18"/>
        <v>160828.43</v>
      </c>
      <c r="G302" s="4">
        <f t="shared" si="19"/>
        <v>-10828.429999999993</v>
      </c>
      <c r="H302" s="4" t="str">
        <v>Female</v>
      </c>
      <c r="I302" s="4" t="str">
        <v>PhD</v>
      </c>
    </row>
    <row r="303" spans="1:9" x14ac:dyDescent="0.25">
      <c r="A303" s="4">
        <v>32</v>
      </c>
      <c r="B303" s="4">
        <f t="shared" si="16"/>
        <v>1</v>
      </c>
      <c r="C303" s="4">
        <f t="shared" si="17"/>
        <v>1</v>
      </c>
      <c r="D303" s="4">
        <v>3</v>
      </c>
      <c r="E303" s="4">
        <v>55000</v>
      </c>
      <c r="F303" s="4">
        <f t="shared" si="18"/>
        <v>72084.13</v>
      </c>
      <c r="G303" s="4">
        <f t="shared" si="19"/>
        <v>-17084.130000000005</v>
      </c>
      <c r="H303" s="4" t="str">
        <v>Male</v>
      </c>
      <c r="I303" s="4" t="str">
        <v>Bachelor's</v>
      </c>
    </row>
    <row r="304" spans="1:9" x14ac:dyDescent="0.25">
      <c r="A304" s="4">
        <v>48</v>
      </c>
      <c r="B304" s="4">
        <f t="shared" si="16"/>
        <v>1</v>
      </c>
      <c r="C304" s="4">
        <f t="shared" si="17"/>
        <v>2</v>
      </c>
      <c r="D304" s="4">
        <v>21</v>
      </c>
      <c r="E304" s="4">
        <v>180000</v>
      </c>
      <c r="F304" s="4">
        <f t="shared" si="18"/>
        <v>182711.99</v>
      </c>
      <c r="G304" s="4">
        <f t="shared" si="19"/>
        <v>-2711.9899999999907</v>
      </c>
      <c r="H304" s="4" t="str">
        <v>Male</v>
      </c>
      <c r="I304" s="4" t="str">
        <v>Master's</v>
      </c>
    </row>
    <row r="305" spans="1:9" x14ac:dyDescent="0.25">
      <c r="A305" s="4">
        <v>31</v>
      </c>
      <c r="B305" s="4">
        <f t="shared" si="16"/>
        <v>2</v>
      </c>
      <c r="C305" s="4">
        <f t="shared" si="17"/>
        <v>1</v>
      </c>
      <c r="D305" s="4">
        <v>3</v>
      </c>
      <c r="E305" s="4">
        <v>50000</v>
      </c>
      <c r="F305" s="4">
        <f t="shared" si="18"/>
        <v>66897.67</v>
      </c>
      <c r="G305" s="4">
        <f t="shared" si="19"/>
        <v>-16897.669999999998</v>
      </c>
      <c r="H305" s="4" t="str">
        <v>Female</v>
      </c>
      <c r="I305" s="4" t="str">
        <v>Bachelor's</v>
      </c>
    </row>
    <row r="306" spans="1:9" x14ac:dyDescent="0.25">
      <c r="A306" s="4">
        <v>40</v>
      </c>
      <c r="B306" s="4">
        <f t="shared" si="16"/>
        <v>1</v>
      </c>
      <c r="C306" s="4">
        <f t="shared" si="17"/>
        <v>1</v>
      </c>
      <c r="D306" s="4">
        <v>12</v>
      </c>
      <c r="E306" s="4">
        <v>130000</v>
      </c>
      <c r="F306" s="4">
        <f t="shared" si="18"/>
        <v>119556.29</v>
      </c>
      <c r="G306" s="4">
        <f t="shared" si="19"/>
        <v>10443.710000000006</v>
      </c>
      <c r="H306" s="4" t="str">
        <v>Male</v>
      </c>
      <c r="I306" s="4" t="str">
        <v>Bachelor's</v>
      </c>
    </row>
    <row r="307" spans="1:9" x14ac:dyDescent="0.25">
      <c r="A307" s="4">
        <v>45</v>
      </c>
      <c r="B307" s="4">
        <f t="shared" si="16"/>
        <v>2</v>
      </c>
      <c r="C307" s="4">
        <f t="shared" si="17"/>
        <v>3</v>
      </c>
      <c r="D307" s="4">
        <v>16</v>
      </c>
      <c r="E307" s="4">
        <v>160000</v>
      </c>
      <c r="F307" s="4">
        <f t="shared" si="18"/>
        <v>165492.66999999998</v>
      </c>
      <c r="G307" s="4">
        <f t="shared" si="19"/>
        <v>-5492.6699999999837</v>
      </c>
      <c r="H307" s="4" t="str">
        <v>Female</v>
      </c>
      <c r="I307" s="4" t="str">
        <v>PhD</v>
      </c>
    </row>
    <row r="308" spans="1:9" x14ac:dyDescent="0.25">
      <c r="A308" s="4">
        <v>33</v>
      </c>
      <c r="B308" s="4">
        <f t="shared" si="16"/>
        <v>1</v>
      </c>
      <c r="C308" s="4">
        <f t="shared" si="17"/>
        <v>1</v>
      </c>
      <c r="D308" s="4">
        <v>4</v>
      </c>
      <c r="E308" s="4">
        <v>60000</v>
      </c>
      <c r="F308" s="4">
        <f t="shared" si="18"/>
        <v>77297.76999999999</v>
      </c>
      <c r="G308" s="4">
        <f t="shared" si="19"/>
        <v>-17297.76999999999</v>
      </c>
      <c r="H308" s="4" t="str">
        <v>Male</v>
      </c>
      <c r="I308" s="4" t="str">
        <v>Bachelor's</v>
      </c>
    </row>
    <row r="309" spans="1:9" x14ac:dyDescent="0.25">
      <c r="A309" s="4">
        <v>36</v>
      </c>
      <c r="B309" s="4">
        <f t="shared" si="16"/>
        <v>2</v>
      </c>
      <c r="C309" s="4">
        <f t="shared" si="17"/>
        <v>1</v>
      </c>
      <c r="D309" s="4">
        <v>8</v>
      </c>
      <c r="E309" s="4">
        <v>95000</v>
      </c>
      <c r="F309" s="4">
        <f t="shared" si="18"/>
        <v>92965.87</v>
      </c>
      <c r="G309" s="4">
        <f t="shared" si="19"/>
        <v>2034.1300000000047</v>
      </c>
      <c r="H309" s="4" t="str">
        <v>Female</v>
      </c>
      <c r="I309" s="4" t="str">
        <v>Bachelor's</v>
      </c>
    </row>
    <row r="310" spans="1:9" x14ac:dyDescent="0.25">
      <c r="A310" s="4">
        <v>47</v>
      </c>
      <c r="B310" s="4">
        <f t="shared" si="16"/>
        <v>1</v>
      </c>
      <c r="C310" s="4">
        <f t="shared" si="17"/>
        <v>2</v>
      </c>
      <c r="D310" s="4">
        <v>19</v>
      </c>
      <c r="E310" s="4">
        <v>170000</v>
      </c>
      <c r="F310" s="4">
        <f t="shared" si="18"/>
        <v>171735.31</v>
      </c>
      <c r="G310" s="4">
        <f t="shared" si="19"/>
        <v>-1735.3099999999977</v>
      </c>
      <c r="H310" s="4" t="str">
        <v>Male</v>
      </c>
      <c r="I310" s="4" t="str">
        <v>Master's</v>
      </c>
    </row>
    <row r="311" spans="1:9" x14ac:dyDescent="0.25">
      <c r="A311" s="4">
        <v>29</v>
      </c>
      <c r="B311" s="4">
        <f t="shared" si="16"/>
        <v>2</v>
      </c>
      <c r="C311" s="4">
        <f t="shared" si="17"/>
        <v>1</v>
      </c>
      <c r="D311" s="4">
        <v>2</v>
      </c>
      <c r="E311" s="4">
        <v>40000</v>
      </c>
      <c r="F311" s="4">
        <f t="shared" si="18"/>
        <v>62233.43</v>
      </c>
      <c r="G311" s="4">
        <f t="shared" si="19"/>
        <v>-22233.43</v>
      </c>
      <c r="H311" s="4" t="str">
        <v>Female</v>
      </c>
      <c r="I311" s="4" t="str">
        <v>Bachelor's</v>
      </c>
    </row>
    <row r="312" spans="1:9" x14ac:dyDescent="0.25">
      <c r="A312" s="4">
        <v>34</v>
      </c>
      <c r="B312" s="4">
        <f t="shared" si="16"/>
        <v>1</v>
      </c>
      <c r="C312" s="4">
        <f t="shared" si="17"/>
        <v>1</v>
      </c>
      <c r="D312" s="4">
        <v>7</v>
      </c>
      <c r="E312" s="4">
        <v>90000</v>
      </c>
      <c r="F312" s="4">
        <f t="shared" si="18"/>
        <v>94037.489999999991</v>
      </c>
      <c r="G312" s="4">
        <f t="shared" si="19"/>
        <v>-4037.4899999999907</v>
      </c>
      <c r="H312" s="4" t="str">
        <v>Male</v>
      </c>
      <c r="I312" s="4" t="str">
        <v>Bachelor's</v>
      </c>
    </row>
    <row r="313" spans="1:9" x14ac:dyDescent="0.25">
      <c r="A313" s="4">
        <v>44</v>
      </c>
      <c r="B313" s="4">
        <f t="shared" si="16"/>
        <v>2</v>
      </c>
      <c r="C313" s="4">
        <f t="shared" si="17"/>
        <v>3</v>
      </c>
      <c r="D313" s="4">
        <v>15</v>
      </c>
      <c r="E313" s="4">
        <v>150000</v>
      </c>
      <c r="F313" s="4">
        <f t="shared" si="18"/>
        <v>160279.03</v>
      </c>
      <c r="G313" s="4">
        <f t="shared" si="19"/>
        <v>-10279.029999999999</v>
      </c>
      <c r="H313" s="4" t="str">
        <v>Female</v>
      </c>
      <c r="I313" s="4" t="str">
        <v>PhD</v>
      </c>
    </row>
    <row r="314" spans="1:9" x14ac:dyDescent="0.25">
      <c r="A314" s="4">
        <v>33</v>
      </c>
      <c r="B314" s="4">
        <f t="shared" si="16"/>
        <v>1</v>
      </c>
      <c r="C314" s="4">
        <f t="shared" si="17"/>
        <v>1</v>
      </c>
      <c r="D314" s="4">
        <v>5</v>
      </c>
      <c r="E314" s="4">
        <v>70000</v>
      </c>
      <c r="F314" s="4">
        <f t="shared" si="18"/>
        <v>83060.81</v>
      </c>
      <c r="G314" s="4">
        <f t="shared" si="19"/>
        <v>-13060.809999999998</v>
      </c>
      <c r="H314" s="4" t="str">
        <v>Male</v>
      </c>
      <c r="I314" s="4" t="str">
        <v>Bachelor's</v>
      </c>
    </row>
    <row r="315" spans="1:9" x14ac:dyDescent="0.25">
      <c r="A315" s="4">
        <v>35</v>
      </c>
      <c r="B315" s="4">
        <f t="shared" si="16"/>
        <v>2</v>
      </c>
      <c r="C315" s="4">
        <f t="shared" si="17"/>
        <v>1</v>
      </c>
      <c r="D315" s="4">
        <v>8</v>
      </c>
      <c r="E315" s="4">
        <v>90000</v>
      </c>
      <c r="F315" s="4">
        <f t="shared" si="18"/>
        <v>93515.26999999999</v>
      </c>
      <c r="G315" s="4">
        <f t="shared" si="19"/>
        <v>-3515.2699999999895</v>
      </c>
      <c r="H315" s="4" t="str">
        <v>Female</v>
      </c>
      <c r="I315" s="4" t="str">
        <v>Bachelor's</v>
      </c>
    </row>
    <row r="316" spans="1:9" x14ac:dyDescent="0.25">
      <c r="A316" s="4">
        <v>43</v>
      </c>
      <c r="B316" s="4">
        <f t="shared" si="16"/>
        <v>1</v>
      </c>
      <c r="C316" s="4">
        <f t="shared" si="17"/>
        <v>2</v>
      </c>
      <c r="D316" s="4">
        <v>18</v>
      </c>
      <c r="E316" s="4">
        <v>170000</v>
      </c>
      <c r="F316" s="4">
        <f t="shared" si="18"/>
        <v>168169.87</v>
      </c>
      <c r="G316" s="4">
        <f t="shared" si="19"/>
        <v>1830.1300000000047</v>
      </c>
      <c r="H316" s="4" t="str">
        <v>Male</v>
      </c>
      <c r="I316" s="4" t="str">
        <v>Master's</v>
      </c>
    </row>
    <row r="317" spans="1:9" x14ac:dyDescent="0.25">
      <c r="A317" s="4">
        <v>31</v>
      </c>
      <c r="B317" s="4">
        <f t="shared" si="16"/>
        <v>2</v>
      </c>
      <c r="C317" s="4">
        <f t="shared" si="17"/>
        <v>1</v>
      </c>
      <c r="D317" s="4">
        <v>3</v>
      </c>
      <c r="E317" s="4">
        <v>50000</v>
      </c>
      <c r="F317" s="4">
        <f t="shared" si="18"/>
        <v>66897.67</v>
      </c>
      <c r="G317" s="4">
        <f t="shared" si="19"/>
        <v>-16897.669999999998</v>
      </c>
      <c r="H317" s="4" t="str">
        <v>Female</v>
      </c>
      <c r="I317" s="4" t="str">
        <v>Bachelor's</v>
      </c>
    </row>
    <row r="318" spans="1:9" x14ac:dyDescent="0.25">
      <c r="A318" s="4">
        <v>41</v>
      </c>
      <c r="B318" s="4">
        <f t="shared" si="16"/>
        <v>1</v>
      </c>
      <c r="C318" s="4">
        <f t="shared" si="17"/>
        <v>1</v>
      </c>
      <c r="D318" s="4">
        <v>14</v>
      </c>
      <c r="E318" s="4">
        <v>150000</v>
      </c>
      <c r="F318" s="4">
        <f t="shared" si="18"/>
        <v>130532.97</v>
      </c>
      <c r="G318" s="4">
        <f t="shared" si="19"/>
        <v>19467.03</v>
      </c>
      <c r="H318" s="4" t="str">
        <v>Male</v>
      </c>
      <c r="I318" s="4" t="str">
        <v>Bachelor's</v>
      </c>
    </row>
    <row r="319" spans="1:9" x14ac:dyDescent="0.25">
      <c r="A319" s="4">
        <v>44</v>
      </c>
      <c r="B319" s="4">
        <f t="shared" si="16"/>
        <v>2</v>
      </c>
      <c r="C319" s="4">
        <f t="shared" si="17"/>
        <v>3</v>
      </c>
      <c r="D319" s="4">
        <v>16</v>
      </c>
      <c r="E319" s="4">
        <v>160000</v>
      </c>
      <c r="F319" s="4">
        <f t="shared" si="18"/>
        <v>166042.07</v>
      </c>
      <c r="G319" s="4">
        <f t="shared" si="19"/>
        <v>-6042.070000000007</v>
      </c>
      <c r="H319" s="4" t="str">
        <v>Female</v>
      </c>
      <c r="I319" s="4" t="str">
        <v>PhD</v>
      </c>
    </row>
    <row r="320" spans="1:9" x14ac:dyDescent="0.25">
      <c r="A320" s="4">
        <v>45</v>
      </c>
      <c r="B320" s="4">
        <f t="shared" si="16"/>
        <v>1</v>
      </c>
      <c r="C320" s="4">
        <f t="shared" si="17"/>
        <v>2</v>
      </c>
      <c r="D320" s="4">
        <v>19</v>
      </c>
      <c r="E320" s="4">
        <v>180000</v>
      </c>
      <c r="F320" s="4">
        <f t="shared" si="18"/>
        <v>172834.11</v>
      </c>
      <c r="G320" s="4">
        <f t="shared" si="19"/>
        <v>7165.890000000014</v>
      </c>
      <c r="H320" s="4" t="str">
        <v>Male</v>
      </c>
      <c r="I320" s="4" t="str">
        <v>Master's</v>
      </c>
    </row>
    <row r="321" spans="1:9" x14ac:dyDescent="0.25">
      <c r="A321" s="4">
        <v>28</v>
      </c>
      <c r="B321" s="4">
        <f t="shared" si="16"/>
        <v>2</v>
      </c>
      <c r="C321" s="4">
        <f t="shared" si="17"/>
        <v>1</v>
      </c>
      <c r="D321" s="4">
        <v>1</v>
      </c>
      <c r="E321" s="4">
        <v>35000</v>
      </c>
      <c r="F321" s="4">
        <f t="shared" si="18"/>
        <v>57019.79</v>
      </c>
      <c r="G321" s="4">
        <f t="shared" si="19"/>
        <v>-22019.79</v>
      </c>
      <c r="H321" s="4" t="str">
        <v>Female</v>
      </c>
      <c r="I321" s="4" t="str">
        <v>Bachelor's</v>
      </c>
    </row>
    <row r="322" spans="1:9" x14ac:dyDescent="0.25">
      <c r="A322" s="4">
        <v>36</v>
      </c>
      <c r="B322" s="4">
        <f t="shared" ref="B322:B385" si="20">IF(H322 = "Male", 1, IF(H322 = "Female", 2, IF(H322 = "Other", 3)))</f>
        <v>1</v>
      </c>
      <c r="C322" s="4">
        <f t="shared" ref="C322:C385" si="21">IF(I322 = "High School", 0, IF(I322 = "Bachelor's", 1, IF(I322 = "Master's", 2, IF(I322 = "PhD", 3))))</f>
        <v>1</v>
      </c>
      <c r="D322" s="4">
        <v>8</v>
      </c>
      <c r="E322" s="4">
        <v>110000</v>
      </c>
      <c r="F322" s="4">
        <f t="shared" si="18"/>
        <v>98701.73</v>
      </c>
      <c r="G322" s="4">
        <f t="shared" si="19"/>
        <v>11298.270000000004</v>
      </c>
      <c r="H322" s="4" t="str">
        <v>Male</v>
      </c>
      <c r="I322" s="4" t="str">
        <v>Bachelor's</v>
      </c>
    </row>
    <row r="323" spans="1:9" x14ac:dyDescent="0.25">
      <c r="A323" s="4">
        <v>44</v>
      </c>
      <c r="B323" s="4">
        <f t="shared" si="20"/>
        <v>2</v>
      </c>
      <c r="C323" s="4">
        <f t="shared" si="21"/>
        <v>3</v>
      </c>
      <c r="D323" s="4">
        <v>16</v>
      </c>
      <c r="E323" s="4">
        <v>160000</v>
      </c>
      <c r="F323" s="4">
        <f t="shared" ref="F323:F386" si="22">62428.13 + (-549.4*A323) + (-5735.86*B323) + (15683.54*C323) + (5763.04*D323)</f>
        <v>166042.07</v>
      </c>
      <c r="G323" s="4">
        <f t="shared" ref="G323:G386" si="23">E323-F323</f>
        <v>-6042.070000000007</v>
      </c>
      <c r="H323" s="4" t="str">
        <v>Female</v>
      </c>
      <c r="I323" s="4" t="str">
        <v>PhD</v>
      </c>
    </row>
    <row r="324" spans="1:9" x14ac:dyDescent="0.25">
      <c r="A324" s="4">
        <v>31</v>
      </c>
      <c r="B324" s="4">
        <f t="shared" si="20"/>
        <v>1</v>
      </c>
      <c r="C324" s="4">
        <f t="shared" si="21"/>
        <v>1</v>
      </c>
      <c r="D324" s="4">
        <v>3</v>
      </c>
      <c r="E324" s="4">
        <v>55000</v>
      </c>
      <c r="F324" s="4">
        <f t="shared" si="22"/>
        <v>72633.53</v>
      </c>
      <c r="G324" s="4">
        <f t="shared" si="23"/>
        <v>-17633.53</v>
      </c>
      <c r="H324" s="4" t="str">
        <v>Male</v>
      </c>
      <c r="I324" s="4" t="str">
        <v>Bachelor's</v>
      </c>
    </row>
    <row r="325" spans="1:9" x14ac:dyDescent="0.25">
      <c r="A325" s="4">
        <v>43</v>
      </c>
      <c r="B325" s="4">
        <f t="shared" si="20"/>
        <v>1</v>
      </c>
      <c r="C325" s="4">
        <f t="shared" si="21"/>
        <v>2</v>
      </c>
      <c r="D325" s="4">
        <v>19</v>
      </c>
      <c r="E325" s="4">
        <v>170000</v>
      </c>
      <c r="F325" s="4">
        <f t="shared" si="22"/>
        <v>173932.90999999997</v>
      </c>
      <c r="G325" s="4">
        <f t="shared" si="23"/>
        <v>-3932.9099999999744</v>
      </c>
      <c r="H325" s="4" t="str">
        <v>Male</v>
      </c>
      <c r="I325" s="4" t="str">
        <v>Master's</v>
      </c>
    </row>
    <row r="326" spans="1:9" x14ac:dyDescent="0.25">
      <c r="A326" s="4">
        <v>31</v>
      </c>
      <c r="B326" s="4">
        <f t="shared" si="20"/>
        <v>1</v>
      </c>
      <c r="C326" s="4">
        <f t="shared" si="21"/>
        <v>2</v>
      </c>
      <c r="D326" s="4">
        <v>6</v>
      </c>
      <c r="E326" s="4">
        <v>160000</v>
      </c>
      <c r="F326" s="4">
        <f t="shared" si="22"/>
        <v>105606.19</v>
      </c>
      <c r="G326" s="4">
        <f t="shared" si="23"/>
        <v>54393.81</v>
      </c>
      <c r="H326" s="4" t="str">
        <v>Male</v>
      </c>
      <c r="I326" s="4" t="str">
        <v>Master's</v>
      </c>
    </row>
    <row r="327" spans="1:9" x14ac:dyDescent="0.25">
      <c r="A327" s="4">
        <v>28</v>
      </c>
      <c r="B327" s="4">
        <f t="shared" si="20"/>
        <v>2</v>
      </c>
      <c r="C327" s="4">
        <f t="shared" si="21"/>
        <v>1</v>
      </c>
      <c r="D327" s="4">
        <v>3</v>
      </c>
      <c r="E327" s="4">
        <v>125000</v>
      </c>
      <c r="F327" s="4">
        <f t="shared" si="22"/>
        <v>68545.87</v>
      </c>
      <c r="G327" s="4">
        <f t="shared" si="23"/>
        <v>56454.130000000005</v>
      </c>
      <c r="H327" s="4" t="str">
        <v>Female</v>
      </c>
      <c r="I327" s="4" t="str">
        <v>Bachelor's</v>
      </c>
    </row>
    <row r="328" spans="1:9" x14ac:dyDescent="0.25">
      <c r="A328" s="4">
        <v>26</v>
      </c>
      <c r="B328" s="4">
        <f t="shared" si="20"/>
        <v>1</v>
      </c>
      <c r="C328" s="4">
        <f t="shared" si="21"/>
        <v>2</v>
      </c>
      <c r="D328" s="4">
        <v>2</v>
      </c>
      <c r="E328" s="4">
        <v>120000</v>
      </c>
      <c r="F328" s="4">
        <f t="shared" si="22"/>
        <v>85301.03</v>
      </c>
      <c r="G328" s="4">
        <f t="shared" si="23"/>
        <v>34698.97</v>
      </c>
      <c r="H328" s="4" t="str">
        <v>Male</v>
      </c>
      <c r="I328" s="4" t="str">
        <v>Master's</v>
      </c>
    </row>
    <row r="329" spans="1:9" x14ac:dyDescent="0.25">
      <c r="A329" s="4">
        <v>27</v>
      </c>
      <c r="B329" s="4">
        <f t="shared" si="20"/>
        <v>2</v>
      </c>
      <c r="C329" s="4">
        <f t="shared" si="21"/>
        <v>1</v>
      </c>
      <c r="D329" s="4">
        <v>2</v>
      </c>
      <c r="E329" s="4">
        <v>110000</v>
      </c>
      <c r="F329" s="4">
        <f t="shared" si="22"/>
        <v>63332.23</v>
      </c>
      <c r="G329" s="4">
        <f t="shared" si="23"/>
        <v>46667.77</v>
      </c>
      <c r="H329" s="4" t="str">
        <v>Female</v>
      </c>
      <c r="I329" s="4" t="str">
        <v>Bachelor's</v>
      </c>
    </row>
    <row r="330" spans="1:9" x14ac:dyDescent="0.25">
      <c r="A330" s="4">
        <v>30</v>
      </c>
      <c r="B330" s="4">
        <f t="shared" si="20"/>
        <v>1</v>
      </c>
      <c r="C330" s="4">
        <f t="shared" si="21"/>
        <v>3</v>
      </c>
      <c r="D330" s="4">
        <v>5</v>
      </c>
      <c r="E330" s="4">
        <v>180000</v>
      </c>
      <c r="F330" s="4">
        <f t="shared" si="22"/>
        <v>116076.09</v>
      </c>
      <c r="G330" s="4">
        <f t="shared" si="23"/>
        <v>63923.91</v>
      </c>
      <c r="H330" s="4" t="str">
        <v>Male</v>
      </c>
      <c r="I330" s="4" t="str">
        <v>PhD</v>
      </c>
    </row>
    <row r="331" spans="1:9" x14ac:dyDescent="0.25">
      <c r="A331" s="4">
        <v>29</v>
      </c>
      <c r="B331" s="4">
        <f t="shared" si="20"/>
        <v>2</v>
      </c>
      <c r="C331" s="4">
        <f t="shared" si="21"/>
        <v>1</v>
      </c>
      <c r="D331" s="4">
        <v>4</v>
      </c>
      <c r="E331" s="4">
        <v>140000</v>
      </c>
      <c r="F331" s="4">
        <f t="shared" si="22"/>
        <v>73759.509999999995</v>
      </c>
      <c r="G331" s="4">
        <f t="shared" si="23"/>
        <v>66240.490000000005</v>
      </c>
      <c r="H331" s="4" t="str">
        <v>Female</v>
      </c>
      <c r="I331" s="4" t="str">
        <v>Bachelor's</v>
      </c>
    </row>
    <row r="332" spans="1:9" x14ac:dyDescent="0.25">
      <c r="A332" s="4">
        <v>32</v>
      </c>
      <c r="B332" s="4">
        <f t="shared" si="20"/>
        <v>1</v>
      </c>
      <c r="C332" s="4">
        <f t="shared" si="21"/>
        <v>1</v>
      </c>
      <c r="D332" s="4">
        <v>7</v>
      </c>
      <c r="E332" s="4">
        <v>170000</v>
      </c>
      <c r="F332" s="4">
        <f t="shared" si="22"/>
        <v>95136.290000000008</v>
      </c>
      <c r="G332" s="4">
        <f t="shared" si="23"/>
        <v>74863.709999999992</v>
      </c>
      <c r="H332" s="4" t="str">
        <v>Male</v>
      </c>
      <c r="I332" s="4" t="str">
        <v>Bachelor's</v>
      </c>
    </row>
    <row r="333" spans="1:9" x14ac:dyDescent="0.25">
      <c r="A333" s="4">
        <v>25</v>
      </c>
      <c r="B333" s="4">
        <f t="shared" si="20"/>
        <v>2</v>
      </c>
      <c r="C333" s="4">
        <f t="shared" si="21"/>
        <v>2</v>
      </c>
      <c r="D333" s="4">
        <v>1</v>
      </c>
      <c r="E333" s="4">
        <v>100000</v>
      </c>
      <c r="F333" s="4">
        <f t="shared" si="22"/>
        <v>74351.529999999984</v>
      </c>
      <c r="G333" s="4">
        <f t="shared" si="23"/>
        <v>25648.470000000016</v>
      </c>
      <c r="H333" s="4" t="str">
        <v>Female</v>
      </c>
      <c r="I333" s="4" t="str">
        <v>Master's</v>
      </c>
    </row>
    <row r="334" spans="1:9" x14ac:dyDescent="0.25">
      <c r="A334" s="4">
        <v>33</v>
      </c>
      <c r="B334" s="4">
        <f t="shared" si="20"/>
        <v>1</v>
      </c>
      <c r="C334" s="4">
        <f t="shared" si="21"/>
        <v>3</v>
      </c>
      <c r="D334" s="4">
        <v>8</v>
      </c>
      <c r="E334" s="4">
        <v>190000</v>
      </c>
      <c r="F334" s="4">
        <f t="shared" si="22"/>
        <v>131717.01</v>
      </c>
      <c r="G334" s="4">
        <f t="shared" si="23"/>
        <v>58282.989999999991</v>
      </c>
      <c r="H334" s="4" t="str">
        <v>Male</v>
      </c>
      <c r="I334" s="4" t="str">
        <v>PhD</v>
      </c>
    </row>
    <row r="335" spans="1:9" x14ac:dyDescent="0.25">
      <c r="A335" s="4">
        <v>31</v>
      </c>
      <c r="B335" s="4">
        <f t="shared" si="20"/>
        <v>2</v>
      </c>
      <c r="C335" s="4">
        <f t="shared" si="21"/>
        <v>1</v>
      </c>
      <c r="D335" s="4">
        <v>6</v>
      </c>
      <c r="E335" s="4">
        <v>155000</v>
      </c>
      <c r="F335" s="4">
        <f t="shared" si="22"/>
        <v>84186.79</v>
      </c>
      <c r="G335" s="4">
        <f t="shared" si="23"/>
        <v>70813.210000000006</v>
      </c>
      <c r="H335" s="4" t="str">
        <v>Female</v>
      </c>
      <c r="I335" s="4" t="str">
        <v>Bachelor's</v>
      </c>
    </row>
    <row r="336" spans="1:9" x14ac:dyDescent="0.25">
      <c r="A336" s="4">
        <v>28</v>
      </c>
      <c r="B336" s="4">
        <f t="shared" si="20"/>
        <v>1</v>
      </c>
      <c r="C336" s="4">
        <f t="shared" si="21"/>
        <v>2</v>
      </c>
      <c r="D336" s="4">
        <v>3</v>
      </c>
      <c r="E336" s="4">
        <v>130000</v>
      </c>
      <c r="F336" s="4">
        <f t="shared" si="22"/>
        <v>89965.26999999999</v>
      </c>
      <c r="G336" s="4">
        <f t="shared" si="23"/>
        <v>40034.73000000001</v>
      </c>
      <c r="H336" s="4" t="str">
        <v>Male</v>
      </c>
      <c r="I336" s="4" t="str">
        <v>Master's</v>
      </c>
    </row>
    <row r="337" spans="1:9" x14ac:dyDescent="0.25">
      <c r="A337" s="4">
        <v>30</v>
      </c>
      <c r="B337" s="4">
        <f t="shared" si="20"/>
        <v>2</v>
      </c>
      <c r="C337" s="4">
        <f t="shared" si="21"/>
        <v>1</v>
      </c>
      <c r="D337" s="4">
        <v>5</v>
      </c>
      <c r="E337" s="4">
        <v>145000</v>
      </c>
      <c r="F337" s="4">
        <f t="shared" si="22"/>
        <v>78973.149999999994</v>
      </c>
      <c r="G337" s="4">
        <f t="shared" si="23"/>
        <v>66026.850000000006</v>
      </c>
      <c r="H337" s="4" t="str">
        <v>Female</v>
      </c>
      <c r="I337" s="4" t="str">
        <v>Bachelor's</v>
      </c>
    </row>
    <row r="338" spans="1:9" x14ac:dyDescent="0.25">
      <c r="A338" s="4">
        <v>27</v>
      </c>
      <c r="B338" s="4">
        <f t="shared" si="20"/>
        <v>1</v>
      </c>
      <c r="C338" s="4">
        <f t="shared" si="21"/>
        <v>3</v>
      </c>
      <c r="D338" s="4">
        <v>2</v>
      </c>
      <c r="E338" s="4">
        <v>115000</v>
      </c>
      <c r="F338" s="4">
        <f t="shared" si="22"/>
        <v>100435.17</v>
      </c>
      <c r="G338" s="4">
        <f t="shared" si="23"/>
        <v>14564.830000000002</v>
      </c>
      <c r="H338" s="4" t="str">
        <v>Male</v>
      </c>
      <c r="I338" s="4" t="str">
        <v>PhD</v>
      </c>
    </row>
    <row r="339" spans="1:9" x14ac:dyDescent="0.25">
      <c r="A339" s="4">
        <v>34</v>
      </c>
      <c r="B339" s="4">
        <f t="shared" si="20"/>
        <v>1</v>
      </c>
      <c r="C339" s="4">
        <f t="shared" si="21"/>
        <v>1</v>
      </c>
      <c r="D339" s="4">
        <v>9</v>
      </c>
      <c r="E339" s="4">
        <v>185000</v>
      </c>
      <c r="F339" s="4">
        <f t="shared" si="22"/>
        <v>105563.57</v>
      </c>
      <c r="G339" s="4">
        <f t="shared" si="23"/>
        <v>79436.429999999993</v>
      </c>
      <c r="H339" s="4" t="str">
        <v>Male</v>
      </c>
      <c r="I339" s="4" t="str">
        <v>Bachelor's</v>
      </c>
    </row>
    <row r="340" spans="1:9" x14ac:dyDescent="0.25">
      <c r="A340" s="4">
        <v>28</v>
      </c>
      <c r="B340" s="4">
        <f t="shared" si="20"/>
        <v>1</v>
      </c>
      <c r="C340" s="4">
        <f t="shared" si="21"/>
        <v>1</v>
      </c>
      <c r="D340" s="4">
        <v>3</v>
      </c>
      <c r="E340" s="4">
        <v>125000</v>
      </c>
      <c r="F340" s="4">
        <f t="shared" si="22"/>
        <v>74281.73</v>
      </c>
      <c r="G340" s="4">
        <f t="shared" si="23"/>
        <v>50718.270000000004</v>
      </c>
      <c r="H340" s="4" t="str">
        <v>Male</v>
      </c>
      <c r="I340" s="4" t="str">
        <v>Bachelor's</v>
      </c>
    </row>
    <row r="341" spans="1:9" x14ac:dyDescent="0.25">
      <c r="A341" s="4">
        <v>26</v>
      </c>
      <c r="B341" s="4">
        <f t="shared" si="20"/>
        <v>2</v>
      </c>
      <c r="C341" s="4">
        <f t="shared" si="21"/>
        <v>2</v>
      </c>
      <c r="D341" s="4">
        <v>2</v>
      </c>
      <c r="E341" s="4">
        <v>120000</v>
      </c>
      <c r="F341" s="4">
        <f t="shared" si="22"/>
        <v>79565.17</v>
      </c>
      <c r="G341" s="4">
        <f t="shared" si="23"/>
        <v>40434.83</v>
      </c>
      <c r="H341" s="4" t="str">
        <v>Female</v>
      </c>
      <c r="I341" s="4" t="str">
        <v>Master's</v>
      </c>
    </row>
    <row r="342" spans="1:9" x14ac:dyDescent="0.25">
      <c r="A342" s="4">
        <v>27</v>
      </c>
      <c r="B342" s="4">
        <f t="shared" si="20"/>
        <v>1</v>
      </c>
      <c r="C342" s="4">
        <f t="shared" si="21"/>
        <v>1</v>
      </c>
      <c r="D342" s="4">
        <v>2</v>
      </c>
      <c r="E342" s="4">
        <v>110000</v>
      </c>
      <c r="F342" s="4">
        <f t="shared" si="22"/>
        <v>69068.09</v>
      </c>
      <c r="G342" s="4">
        <f t="shared" si="23"/>
        <v>40931.910000000003</v>
      </c>
      <c r="H342" s="4" t="str">
        <v>Male</v>
      </c>
      <c r="I342" s="4" t="str">
        <v>Bachelor's</v>
      </c>
    </row>
    <row r="343" spans="1:9" x14ac:dyDescent="0.25">
      <c r="A343" s="4">
        <v>30</v>
      </c>
      <c r="B343" s="4">
        <f t="shared" si="20"/>
        <v>2</v>
      </c>
      <c r="C343" s="4">
        <f t="shared" si="21"/>
        <v>3</v>
      </c>
      <c r="D343" s="4">
        <v>5</v>
      </c>
      <c r="E343" s="4">
        <v>180000</v>
      </c>
      <c r="F343" s="4">
        <f t="shared" si="22"/>
        <v>110340.23</v>
      </c>
      <c r="G343" s="4">
        <f t="shared" si="23"/>
        <v>69659.77</v>
      </c>
      <c r="H343" s="4" t="str">
        <v>Female</v>
      </c>
      <c r="I343" s="4" t="str">
        <v>PhD</v>
      </c>
    </row>
    <row r="344" spans="1:9" x14ac:dyDescent="0.25">
      <c r="A344" s="4">
        <v>29</v>
      </c>
      <c r="B344" s="4">
        <f t="shared" si="20"/>
        <v>1</v>
      </c>
      <c r="C344" s="4">
        <f t="shared" si="21"/>
        <v>1</v>
      </c>
      <c r="D344" s="4">
        <v>4</v>
      </c>
      <c r="E344" s="4">
        <v>140000</v>
      </c>
      <c r="F344" s="4">
        <f t="shared" si="22"/>
        <v>79495.37</v>
      </c>
      <c r="G344" s="4">
        <f t="shared" si="23"/>
        <v>60504.630000000005</v>
      </c>
      <c r="H344" s="4" t="str">
        <v>Male</v>
      </c>
      <c r="I344" s="4" t="str">
        <v>Bachelor's</v>
      </c>
    </row>
    <row r="345" spans="1:9" x14ac:dyDescent="0.25">
      <c r="A345" s="4">
        <v>26</v>
      </c>
      <c r="B345" s="4">
        <f t="shared" si="20"/>
        <v>1</v>
      </c>
      <c r="C345" s="4">
        <f t="shared" si="21"/>
        <v>1</v>
      </c>
      <c r="D345" s="4">
        <v>3</v>
      </c>
      <c r="E345" s="4">
        <v>130000</v>
      </c>
      <c r="F345" s="4">
        <f t="shared" si="22"/>
        <v>75380.53</v>
      </c>
      <c r="G345" s="4">
        <f t="shared" si="23"/>
        <v>54619.47</v>
      </c>
      <c r="H345" s="4" t="str">
        <v>Male</v>
      </c>
      <c r="I345" s="4" t="str">
        <v>Bachelor's</v>
      </c>
    </row>
    <row r="346" spans="1:9" x14ac:dyDescent="0.25">
      <c r="A346" s="4">
        <v>29</v>
      </c>
      <c r="B346" s="4">
        <f t="shared" si="20"/>
        <v>2</v>
      </c>
      <c r="C346" s="4">
        <f t="shared" si="21"/>
        <v>2</v>
      </c>
      <c r="D346" s="4">
        <v>6</v>
      </c>
      <c r="E346" s="4">
        <v>180000</v>
      </c>
      <c r="F346" s="4">
        <f t="shared" si="22"/>
        <v>100969.13</v>
      </c>
      <c r="G346" s="4">
        <f t="shared" si="23"/>
        <v>79030.87</v>
      </c>
      <c r="H346" s="4" t="str">
        <v>Female</v>
      </c>
      <c r="I346" s="4" t="str">
        <v>Master's</v>
      </c>
    </row>
    <row r="347" spans="1:9" x14ac:dyDescent="0.25">
      <c r="A347" s="4">
        <v>32</v>
      </c>
      <c r="B347" s="4">
        <f t="shared" si="20"/>
        <v>1</v>
      </c>
      <c r="C347" s="4">
        <f t="shared" si="21"/>
        <v>1</v>
      </c>
      <c r="D347" s="4">
        <v>8</v>
      </c>
      <c r="E347" s="4">
        <v>190000</v>
      </c>
      <c r="F347" s="4">
        <f t="shared" si="22"/>
        <v>100899.33</v>
      </c>
      <c r="G347" s="4">
        <f t="shared" si="23"/>
        <v>89100.67</v>
      </c>
      <c r="H347" s="4" t="str">
        <v>Male</v>
      </c>
      <c r="I347" s="4" t="str">
        <v>Bachelor's</v>
      </c>
    </row>
    <row r="348" spans="1:9" x14ac:dyDescent="0.25">
      <c r="A348" s="4">
        <v>27</v>
      </c>
      <c r="B348" s="4">
        <f t="shared" si="20"/>
        <v>2</v>
      </c>
      <c r="C348" s="4">
        <f t="shared" si="21"/>
        <v>1</v>
      </c>
      <c r="D348" s="4">
        <v>4</v>
      </c>
      <c r="E348" s="4">
        <v>150000</v>
      </c>
      <c r="F348" s="4">
        <f t="shared" si="22"/>
        <v>74858.31</v>
      </c>
      <c r="G348" s="4">
        <f t="shared" si="23"/>
        <v>75141.69</v>
      </c>
      <c r="H348" s="4" t="str">
        <v>Female</v>
      </c>
      <c r="I348" s="4" t="str">
        <v>Bachelor's</v>
      </c>
    </row>
    <row r="349" spans="1:9" x14ac:dyDescent="0.25">
      <c r="A349" s="4">
        <v>24</v>
      </c>
      <c r="B349" s="4">
        <f t="shared" si="20"/>
        <v>1</v>
      </c>
      <c r="C349" s="4">
        <f t="shared" si="21"/>
        <v>1</v>
      </c>
      <c r="D349" s="4">
        <v>1</v>
      </c>
      <c r="E349" s="4">
        <v>90000</v>
      </c>
      <c r="F349" s="4">
        <f t="shared" si="22"/>
        <v>64953.25</v>
      </c>
      <c r="G349" s="4">
        <f t="shared" si="23"/>
        <v>25046.75</v>
      </c>
      <c r="H349" s="4" t="str">
        <v>Male</v>
      </c>
      <c r="I349" s="4" t="str">
        <v>Bachelor's</v>
      </c>
    </row>
    <row r="350" spans="1:9" x14ac:dyDescent="0.25">
      <c r="A350" s="4">
        <v>31</v>
      </c>
      <c r="B350" s="4">
        <f t="shared" si="20"/>
        <v>2</v>
      </c>
      <c r="C350" s="4">
        <f t="shared" si="21"/>
        <v>2</v>
      </c>
      <c r="D350" s="4">
        <v>9</v>
      </c>
      <c r="E350" s="4">
        <v>195000</v>
      </c>
      <c r="F350" s="4">
        <f t="shared" si="22"/>
        <v>117159.45</v>
      </c>
      <c r="G350" s="4">
        <f t="shared" si="23"/>
        <v>77840.55</v>
      </c>
      <c r="H350" s="4" t="str">
        <v>Female</v>
      </c>
      <c r="I350" s="4" t="str">
        <v>Master's</v>
      </c>
    </row>
    <row r="351" spans="1:9" x14ac:dyDescent="0.25">
      <c r="A351" s="4">
        <v>28</v>
      </c>
      <c r="B351" s="4">
        <f t="shared" si="20"/>
        <v>1</v>
      </c>
      <c r="C351" s="4">
        <f t="shared" si="21"/>
        <v>1</v>
      </c>
      <c r="D351" s="4">
        <v>5</v>
      </c>
      <c r="E351" s="4">
        <v>160000</v>
      </c>
      <c r="F351" s="4">
        <f t="shared" si="22"/>
        <v>85807.81</v>
      </c>
      <c r="G351" s="4">
        <f t="shared" si="23"/>
        <v>74192.19</v>
      </c>
      <c r="H351" s="4" t="str">
        <v>Male</v>
      </c>
      <c r="I351" s="4" t="str">
        <v>Bachelor's</v>
      </c>
    </row>
    <row r="352" spans="1:9" x14ac:dyDescent="0.25">
      <c r="A352" s="4">
        <v>33</v>
      </c>
      <c r="B352" s="4">
        <f t="shared" si="20"/>
        <v>2</v>
      </c>
      <c r="C352" s="4">
        <f t="shared" si="21"/>
        <v>2</v>
      </c>
      <c r="D352" s="4">
        <v>11</v>
      </c>
      <c r="E352" s="4">
        <v>198000</v>
      </c>
      <c r="F352" s="4">
        <f t="shared" si="22"/>
        <v>127586.73</v>
      </c>
      <c r="G352" s="4">
        <f t="shared" si="23"/>
        <v>70413.27</v>
      </c>
      <c r="H352" s="4" t="str">
        <v>Female</v>
      </c>
      <c r="I352" s="4" t="str">
        <v>Master's</v>
      </c>
    </row>
    <row r="353" spans="1:9" x14ac:dyDescent="0.25">
      <c r="A353" s="4">
        <v>25</v>
      </c>
      <c r="B353" s="4">
        <f t="shared" si="20"/>
        <v>1</v>
      </c>
      <c r="C353" s="4">
        <f t="shared" si="21"/>
        <v>1</v>
      </c>
      <c r="D353" s="4">
        <v>2</v>
      </c>
      <c r="E353" s="4">
        <v>110000</v>
      </c>
      <c r="F353" s="4">
        <f t="shared" si="22"/>
        <v>70166.89</v>
      </c>
      <c r="G353" s="4">
        <f t="shared" si="23"/>
        <v>39833.11</v>
      </c>
      <c r="H353" s="4" t="str">
        <v>Male</v>
      </c>
      <c r="I353" s="4" t="str">
        <v>Bachelor's</v>
      </c>
    </row>
    <row r="354" spans="1:9" x14ac:dyDescent="0.25">
      <c r="A354" s="4">
        <v>30</v>
      </c>
      <c r="B354" s="4">
        <f t="shared" si="20"/>
        <v>2</v>
      </c>
      <c r="C354" s="4">
        <f t="shared" si="21"/>
        <v>3</v>
      </c>
      <c r="D354" s="4">
        <v>7</v>
      </c>
      <c r="E354" s="4">
        <v>185000</v>
      </c>
      <c r="F354" s="4">
        <f t="shared" si="22"/>
        <v>121866.31</v>
      </c>
      <c r="G354" s="4">
        <f t="shared" si="23"/>
        <v>63133.69</v>
      </c>
      <c r="H354" s="4" t="str">
        <v>Female</v>
      </c>
      <c r="I354" s="4" t="str">
        <v>PhD</v>
      </c>
    </row>
    <row r="355" spans="1:9" x14ac:dyDescent="0.25">
      <c r="A355" s="4">
        <v>27</v>
      </c>
      <c r="B355" s="4">
        <f t="shared" si="20"/>
        <v>1</v>
      </c>
      <c r="C355" s="4">
        <f t="shared" si="21"/>
        <v>1</v>
      </c>
      <c r="D355" s="4">
        <v>4</v>
      </c>
      <c r="E355" s="4">
        <v>140000</v>
      </c>
      <c r="F355" s="4">
        <f t="shared" si="22"/>
        <v>80594.17</v>
      </c>
      <c r="G355" s="4">
        <f t="shared" si="23"/>
        <v>59405.83</v>
      </c>
      <c r="H355" s="4" t="str">
        <v>Male</v>
      </c>
      <c r="I355" s="4" t="str">
        <v>Bachelor's</v>
      </c>
    </row>
    <row r="356" spans="1:9" x14ac:dyDescent="0.25">
      <c r="A356" s="4">
        <v>34</v>
      </c>
      <c r="B356" s="4">
        <f t="shared" si="20"/>
        <v>2</v>
      </c>
      <c r="C356" s="4">
        <f t="shared" si="21"/>
        <v>2</v>
      </c>
      <c r="D356" s="4">
        <v>12</v>
      </c>
      <c r="E356" s="4">
        <v>196000</v>
      </c>
      <c r="F356" s="4">
        <f t="shared" si="22"/>
        <v>132800.37</v>
      </c>
      <c r="G356" s="4">
        <f t="shared" si="23"/>
        <v>63199.630000000005</v>
      </c>
      <c r="H356" s="4" t="str">
        <v>Female</v>
      </c>
      <c r="I356" s="4" t="str">
        <v>Master's</v>
      </c>
    </row>
    <row r="357" spans="1:9" x14ac:dyDescent="0.25">
      <c r="A357" s="4">
        <v>23</v>
      </c>
      <c r="B357" s="4">
        <f t="shared" si="20"/>
        <v>1</v>
      </c>
      <c r="C357" s="4">
        <f t="shared" si="21"/>
        <v>1</v>
      </c>
      <c r="D357" s="4">
        <v>1</v>
      </c>
      <c r="E357" s="4">
        <v>95000</v>
      </c>
      <c r="F357" s="4">
        <f t="shared" si="22"/>
        <v>65502.65</v>
      </c>
      <c r="G357" s="4">
        <f t="shared" si="23"/>
        <v>29497.35</v>
      </c>
      <c r="H357" s="4" t="str">
        <v>Male</v>
      </c>
      <c r="I357" s="4" t="str">
        <v>Bachelor's</v>
      </c>
    </row>
    <row r="358" spans="1:9" x14ac:dyDescent="0.25">
      <c r="A358" s="4">
        <v>32</v>
      </c>
      <c r="B358" s="4">
        <f t="shared" si="20"/>
        <v>2</v>
      </c>
      <c r="C358" s="4">
        <f t="shared" si="21"/>
        <v>3</v>
      </c>
      <c r="D358" s="4">
        <v>10</v>
      </c>
      <c r="E358" s="4">
        <v>193000</v>
      </c>
      <c r="F358" s="4">
        <f t="shared" si="22"/>
        <v>138056.63</v>
      </c>
      <c r="G358" s="4">
        <f t="shared" si="23"/>
        <v>54943.369999999995</v>
      </c>
      <c r="H358" s="4" t="str">
        <v>Female</v>
      </c>
      <c r="I358" s="4" t="str">
        <v>PhD</v>
      </c>
    </row>
    <row r="359" spans="1:9" x14ac:dyDescent="0.25">
      <c r="A359" s="4">
        <v>29</v>
      </c>
      <c r="B359" s="4">
        <f t="shared" si="20"/>
        <v>1</v>
      </c>
      <c r="C359" s="4">
        <f t="shared" si="21"/>
        <v>1</v>
      </c>
      <c r="D359" s="4">
        <v>6</v>
      </c>
      <c r="E359" s="4">
        <v>175000</v>
      </c>
      <c r="F359" s="4">
        <f t="shared" si="22"/>
        <v>91021.45</v>
      </c>
      <c r="G359" s="4">
        <f t="shared" si="23"/>
        <v>83978.55</v>
      </c>
      <c r="H359" s="4" t="str">
        <v>Male</v>
      </c>
      <c r="I359" s="4" t="str">
        <v>Bachelor's</v>
      </c>
    </row>
    <row r="360" spans="1:9" x14ac:dyDescent="0.25">
      <c r="A360" s="4">
        <v>30</v>
      </c>
      <c r="B360" s="4">
        <f t="shared" si="20"/>
        <v>2</v>
      </c>
      <c r="C360" s="4">
        <f t="shared" si="21"/>
        <v>1</v>
      </c>
      <c r="D360" s="4">
        <v>5</v>
      </c>
      <c r="E360" s="4">
        <v>160000</v>
      </c>
      <c r="F360" s="4">
        <f t="shared" si="22"/>
        <v>78973.149999999994</v>
      </c>
      <c r="G360" s="4">
        <f t="shared" si="23"/>
        <v>81026.850000000006</v>
      </c>
      <c r="H360" s="4" t="str">
        <v>Female</v>
      </c>
      <c r="I360" s="4" t="str">
        <v>Bachelor's</v>
      </c>
    </row>
    <row r="361" spans="1:9" x14ac:dyDescent="0.25">
      <c r="A361" s="4">
        <v>31</v>
      </c>
      <c r="B361" s="4">
        <f t="shared" si="20"/>
        <v>2</v>
      </c>
      <c r="C361" s="4">
        <f t="shared" si="21"/>
        <v>2</v>
      </c>
      <c r="D361" s="4">
        <v>6</v>
      </c>
      <c r="E361" s="4">
        <v>180000</v>
      </c>
      <c r="F361" s="4">
        <f t="shared" si="22"/>
        <v>99870.329999999987</v>
      </c>
      <c r="G361" s="4">
        <f t="shared" si="23"/>
        <v>80129.670000000013</v>
      </c>
      <c r="H361" s="4" t="str">
        <v>Female</v>
      </c>
      <c r="I361" s="4" t="str">
        <v>Master's</v>
      </c>
    </row>
    <row r="362" spans="1:9" x14ac:dyDescent="0.25">
      <c r="A362" s="4">
        <v>31</v>
      </c>
      <c r="B362" s="4">
        <f t="shared" si="20"/>
        <v>1</v>
      </c>
      <c r="C362" s="4">
        <f t="shared" si="21"/>
        <v>1</v>
      </c>
      <c r="D362" s="4">
        <v>9</v>
      </c>
      <c r="E362" s="4">
        <v>195000</v>
      </c>
      <c r="F362" s="4">
        <f t="shared" si="22"/>
        <v>107211.76999999999</v>
      </c>
      <c r="G362" s="4">
        <f t="shared" si="23"/>
        <v>87788.23000000001</v>
      </c>
      <c r="H362" s="4" t="str">
        <v>Male</v>
      </c>
      <c r="I362" s="4" t="str">
        <v>Bachelor's</v>
      </c>
    </row>
    <row r="363" spans="1:9" x14ac:dyDescent="0.25">
      <c r="A363" s="4">
        <v>28</v>
      </c>
      <c r="B363" s="4">
        <f t="shared" si="20"/>
        <v>2</v>
      </c>
      <c r="C363" s="4">
        <f t="shared" si="21"/>
        <v>1</v>
      </c>
      <c r="D363" s="4">
        <v>5</v>
      </c>
      <c r="E363" s="4">
        <v>160000</v>
      </c>
      <c r="F363" s="4">
        <f t="shared" si="22"/>
        <v>80071.95</v>
      </c>
      <c r="G363" s="4">
        <f t="shared" si="23"/>
        <v>79928.05</v>
      </c>
      <c r="H363" s="4" t="str">
        <v>Female</v>
      </c>
      <c r="I363" s="4" t="str">
        <v>Bachelor's</v>
      </c>
    </row>
    <row r="364" spans="1:9" x14ac:dyDescent="0.25">
      <c r="A364" s="4">
        <v>33</v>
      </c>
      <c r="B364" s="4">
        <f t="shared" si="20"/>
        <v>1</v>
      </c>
      <c r="C364" s="4">
        <f t="shared" si="21"/>
        <v>2</v>
      </c>
      <c r="D364" s="4">
        <v>11</v>
      </c>
      <c r="E364" s="4">
        <v>198000</v>
      </c>
      <c r="F364" s="4">
        <f t="shared" si="22"/>
        <v>133322.59</v>
      </c>
      <c r="G364" s="4">
        <f t="shared" si="23"/>
        <v>64677.41</v>
      </c>
      <c r="H364" s="4" t="str">
        <v>Male</v>
      </c>
      <c r="I364" s="4" t="str">
        <v>Master's</v>
      </c>
    </row>
    <row r="365" spans="1:9" x14ac:dyDescent="0.25">
      <c r="A365" s="4">
        <v>26</v>
      </c>
      <c r="B365" s="4">
        <f t="shared" si="20"/>
        <v>2</v>
      </c>
      <c r="C365" s="4">
        <f t="shared" si="21"/>
        <v>1</v>
      </c>
      <c r="D365" s="4">
        <v>3</v>
      </c>
      <c r="E365" s="4">
        <v>130000</v>
      </c>
      <c r="F365" s="4">
        <f t="shared" si="22"/>
        <v>69644.67</v>
      </c>
      <c r="G365" s="4">
        <f t="shared" si="23"/>
        <v>60355.33</v>
      </c>
      <c r="H365" s="4" t="str">
        <v>Female</v>
      </c>
      <c r="I365" s="4" t="str">
        <v>Bachelor's</v>
      </c>
    </row>
    <row r="366" spans="1:9" x14ac:dyDescent="0.25">
      <c r="A366" s="4">
        <v>30</v>
      </c>
      <c r="B366" s="4">
        <f t="shared" si="20"/>
        <v>1</v>
      </c>
      <c r="C366" s="4">
        <f t="shared" si="21"/>
        <v>3</v>
      </c>
      <c r="D366" s="4">
        <v>7</v>
      </c>
      <c r="E366" s="4">
        <v>185000</v>
      </c>
      <c r="F366" s="4">
        <f t="shared" si="22"/>
        <v>127602.17</v>
      </c>
      <c r="G366" s="4">
        <f t="shared" si="23"/>
        <v>57397.83</v>
      </c>
      <c r="H366" s="4" t="str">
        <v>Male</v>
      </c>
      <c r="I366" s="4" t="str">
        <v>PhD</v>
      </c>
    </row>
    <row r="367" spans="1:9" x14ac:dyDescent="0.25">
      <c r="A367" s="4">
        <v>27</v>
      </c>
      <c r="B367" s="4">
        <f t="shared" si="20"/>
        <v>2</v>
      </c>
      <c r="C367" s="4">
        <f t="shared" si="21"/>
        <v>1</v>
      </c>
      <c r="D367" s="4">
        <v>4</v>
      </c>
      <c r="E367" s="4">
        <v>140000</v>
      </c>
      <c r="F367" s="4">
        <f t="shared" si="22"/>
        <v>74858.31</v>
      </c>
      <c r="G367" s="4">
        <f t="shared" si="23"/>
        <v>65141.69</v>
      </c>
      <c r="H367" s="4" t="str">
        <v>Female</v>
      </c>
      <c r="I367" s="4" t="str">
        <v>Bachelor's</v>
      </c>
    </row>
    <row r="368" spans="1:9" x14ac:dyDescent="0.25">
      <c r="A368" s="4">
        <v>34</v>
      </c>
      <c r="B368" s="4">
        <f t="shared" si="20"/>
        <v>1</v>
      </c>
      <c r="C368" s="4">
        <f t="shared" si="21"/>
        <v>2</v>
      </c>
      <c r="D368" s="4">
        <v>12</v>
      </c>
      <c r="E368" s="4">
        <v>196000</v>
      </c>
      <c r="F368" s="4">
        <f t="shared" si="22"/>
        <v>138536.22999999998</v>
      </c>
      <c r="G368" s="4">
        <f t="shared" si="23"/>
        <v>57463.770000000019</v>
      </c>
      <c r="H368" s="4" t="str">
        <v>Male</v>
      </c>
      <c r="I368" s="4" t="str">
        <v>Master's</v>
      </c>
    </row>
    <row r="369" spans="1:9" x14ac:dyDescent="0.25">
      <c r="A369" s="4">
        <v>25</v>
      </c>
      <c r="B369" s="4">
        <f t="shared" si="20"/>
        <v>2</v>
      </c>
      <c r="C369" s="4">
        <f t="shared" si="21"/>
        <v>1</v>
      </c>
      <c r="D369" s="4">
        <v>2</v>
      </c>
      <c r="E369" s="4">
        <v>110000</v>
      </c>
      <c r="F369" s="4">
        <f t="shared" si="22"/>
        <v>64431.03</v>
      </c>
      <c r="G369" s="4">
        <f t="shared" si="23"/>
        <v>45568.97</v>
      </c>
      <c r="H369" s="4" t="str">
        <v>Female</v>
      </c>
      <c r="I369" s="4" t="str">
        <v>Bachelor's</v>
      </c>
    </row>
    <row r="370" spans="1:9" x14ac:dyDescent="0.25">
      <c r="A370" s="4">
        <v>30</v>
      </c>
      <c r="B370" s="4">
        <f t="shared" si="20"/>
        <v>1</v>
      </c>
      <c r="C370" s="4">
        <f t="shared" si="21"/>
        <v>1</v>
      </c>
      <c r="D370" s="4">
        <v>5</v>
      </c>
      <c r="E370" s="4">
        <v>160000</v>
      </c>
      <c r="F370" s="4">
        <f t="shared" si="22"/>
        <v>84709.01</v>
      </c>
      <c r="G370" s="4">
        <f t="shared" si="23"/>
        <v>75290.990000000005</v>
      </c>
      <c r="H370" s="4" t="str">
        <v>Male</v>
      </c>
      <c r="I370" s="4" t="str">
        <v>Bachelor's</v>
      </c>
    </row>
    <row r="371" spans="1:9" x14ac:dyDescent="0.25">
      <c r="A371" s="4">
        <v>31</v>
      </c>
      <c r="B371" s="4">
        <f t="shared" si="20"/>
        <v>2</v>
      </c>
      <c r="C371" s="4">
        <f t="shared" si="21"/>
        <v>3</v>
      </c>
      <c r="D371" s="4">
        <v>9</v>
      </c>
      <c r="E371" s="4">
        <v>195000</v>
      </c>
      <c r="F371" s="4">
        <f t="shared" si="22"/>
        <v>132842.99</v>
      </c>
      <c r="G371" s="4">
        <f t="shared" si="23"/>
        <v>62157.010000000009</v>
      </c>
      <c r="H371" s="4" t="str">
        <v>Female</v>
      </c>
      <c r="I371" s="4" t="str">
        <v>PhD</v>
      </c>
    </row>
    <row r="372" spans="1:9" x14ac:dyDescent="0.25">
      <c r="A372" s="4">
        <v>25</v>
      </c>
      <c r="B372" s="4">
        <f t="shared" si="20"/>
        <v>1</v>
      </c>
      <c r="C372" s="4">
        <f t="shared" si="21"/>
        <v>1</v>
      </c>
      <c r="D372" s="4">
        <v>2</v>
      </c>
      <c r="E372" s="4">
        <v>125000</v>
      </c>
      <c r="F372" s="4">
        <f t="shared" si="22"/>
        <v>70166.89</v>
      </c>
      <c r="G372" s="4">
        <f t="shared" si="23"/>
        <v>54833.11</v>
      </c>
      <c r="H372" s="4" t="str">
        <v>Male</v>
      </c>
      <c r="I372" s="4" t="str">
        <v>Bachelor's</v>
      </c>
    </row>
    <row r="373" spans="1:9" x14ac:dyDescent="0.25">
      <c r="A373" s="4">
        <v>28</v>
      </c>
      <c r="B373" s="4">
        <f t="shared" si="20"/>
        <v>2</v>
      </c>
      <c r="C373" s="4">
        <f t="shared" si="21"/>
        <v>2</v>
      </c>
      <c r="D373" s="4">
        <v>6</v>
      </c>
      <c r="E373" s="4">
        <v>175000</v>
      </c>
      <c r="F373" s="4">
        <f t="shared" si="22"/>
        <v>101518.53</v>
      </c>
      <c r="G373" s="4">
        <f t="shared" si="23"/>
        <v>73481.47</v>
      </c>
      <c r="H373" s="4" t="str">
        <v>Female</v>
      </c>
      <c r="I373" s="4" t="str">
        <v>Master's</v>
      </c>
    </row>
    <row r="374" spans="1:9" x14ac:dyDescent="0.25">
      <c r="A374" s="4">
        <v>30</v>
      </c>
      <c r="B374" s="4">
        <f t="shared" si="20"/>
        <v>1</v>
      </c>
      <c r="C374" s="4">
        <f t="shared" si="21"/>
        <v>1</v>
      </c>
      <c r="D374" s="4">
        <v>8</v>
      </c>
      <c r="E374" s="4">
        <v>190000</v>
      </c>
      <c r="F374" s="4">
        <f t="shared" si="22"/>
        <v>101998.13</v>
      </c>
      <c r="G374" s="4">
        <f t="shared" si="23"/>
        <v>88001.87</v>
      </c>
      <c r="H374" s="4" t="str">
        <v>Male</v>
      </c>
      <c r="I374" s="4" t="str">
        <v>Bachelor's</v>
      </c>
    </row>
    <row r="375" spans="1:9" x14ac:dyDescent="0.25">
      <c r="A375" s="4">
        <v>24</v>
      </c>
      <c r="B375" s="4">
        <f t="shared" si="20"/>
        <v>1</v>
      </c>
      <c r="C375" s="4">
        <f t="shared" si="21"/>
        <v>1</v>
      </c>
      <c r="D375" s="4">
        <v>1</v>
      </c>
      <c r="E375" s="4">
        <v>95000</v>
      </c>
      <c r="F375" s="4">
        <f t="shared" si="22"/>
        <v>64953.25</v>
      </c>
      <c r="G375" s="4">
        <f t="shared" si="23"/>
        <v>30046.75</v>
      </c>
      <c r="H375" s="4" t="str">
        <v>Male</v>
      </c>
      <c r="I375" s="4" t="str">
        <v>Bachelor's</v>
      </c>
    </row>
    <row r="376" spans="1:9" x14ac:dyDescent="0.25">
      <c r="A376" s="4">
        <v>31</v>
      </c>
      <c r="B376" s="4">
        <f t="shared" si="20"/>
        <v>1</v>
      </c>
      <c r="C376" s="4">
        <f t="shared" si="21"/>
        <v>2</v>
      </c>
      <c r="D376" s="4">
        <v>9</v>
      </c>
      <c r="E376" s="4">
        <v>195000</v>
      </c>
      <c r="F376" s="4">
        <f t="shared" si="22"/>
        <v>122895.31</v>
      </c>
      <c r="G376" s="4">
        <f t="shared" si="23"/>
        <v>72104.69</v>
      </c>
      <c r="H376" s="4" t="str">
        <v>Male</v>
      </c>
      <c r="I376" s="4" t="str">
        <v>Master's</v>
      </c>
    </row>
    <row r="377" spans="1:9" x14ac:dyDescent="0.25">
      <c r="A377" s="4">
        <v>23</v>
      </c>
      <c r="B377" s="4">
        <f t="shared" si="20"/>
        <v>1</v>
      </c>
      <c r="C377" s="4">
        <f t="shared" si="21"/>
        <v>1</v>
      </c>
      <c r="D377" s="4">
        <v>1</v>
      </c>
      <c r="E377" s="4">
        <v>90000</v>
      </c>
      <c r="F377" s="4">
        <f t="shared" si="22"/>
        <v>65502.65</v>
      </c>
      <c r="G377" s="4">
        <f t="shared" si="23"/>
        <v>24497.35</v>
      </c>
      <c r="H377" s="4" t="str">
        <v>Male</v>
      </c>
      <c r="I377" s="4" t="str">
        <v>Bachelor's</v>
      </c>
    </row>
    <row r="378" spans="1:9" x14ac:dyDescent="0.25">
      <c r="A378" s="4">
        <v>29</v>
      </c>
      <c r="B378" s="4">
        <f t="shared" si="20"/>
        <v>1</v>
      </c>
      <c r="C378" s="4">
        <f t="shared" si="21"/>
        <v>1</v>
      </c>
      <c r="D378" s="4">
        <v>6</v>
      </c>
      <c r="E378" s="4">
        <v>170000</v>
      </c>
      <c r="F378" s="4">
        <f t="shared" si="22"/>
        <v>91021.45</v>
      </c>
      <c r="G378" s="4">
        <f t="shared" si="23"/>
        <v>78978.55</v>
      </c>
      <c r="H378" s="4" t="str">
        <v>Male</v>
      </c>
      <c r="I378" s="4" t="str">
        <v>Bachelor's</v>
      </c>
    </row>
    <row r="379" spans="1:9" x14ac:dyDescent="0.25">
      <c r="A379" s="4">
        <v>26</v>
      </c>
      <c r="B379" s="4">
        <f t="shared" si="20"/>
        <v>1</v>
      </c>
      <c r="C379" s="4">
        <f t="shared" si="21"/>
        <v>1</v>
      </c>
      <c r="D379" s="4">
        <v>3</v>
      </c>
      <c r="E379" s="4">
        <v>135000</v>
      </c>
      <c r="F379" s="4">
        <f t="shared" si="22"/>
        <v>75380.53</v>
      </c>
      <c r="G379" s="4">
        <f t="shared" si="23"/>
        <v>59619.47</v>
      </c>
      <c r="H379" s="4" t="str">
        <v>Male</v>
      </c>
      <c r="I379" s="4" t="str">
        <v>Bachelor's</v>
      </c>
    </row>
    <row r="380" spans="1:9" x14ac:dyDescent="0.25">
      <c r="A380" s="4">
        <v>25</v>
      </c>
      <c r="B380" s="4">
        <f t="shared" si="20"/>
        <v>1</v>
      </c>
      <c r="C380" s="4">
        <f t="shared" si="21"/>
        <v>1</v>
      </c>
      <c r="D380" s="4">
        <v>2</v>
      </c>
      <c r="E380" s="4">
        <v>115000</v>
      </c>
      <c r="F380" s="4">
        <f t="shared" si="22"/>
        <v>70166.89</v>
      </c>
      <c r="G380" s="4">
        <f t="shared" si="23"/>
        <v>44833.11</v>
      </c>
      <c r="H380" s="4" t="str">
        <v>Male</v>
      </c>
      <c r="I380" s="4" t="str">
        <v>Bachelor's</v>
      </c>
    </row>
    <row r="381" spans="1:9" x14ac:dyDescent="0.25">
      <c r="A381" s="4">
        <v>27</v>
      </c>
      <c r="B381" s="4">
        <f t="shared" si="20"/>
        <v>2</v>
      </c>
      <c r="C381" s="4">
        <f t="shared" si="21"/>
        <v>2</v>
      </c>
      <c r="D381" s="4">
        <v>4</v>
      </c>
      <c r="E381" s="4">
        <v>150000</v>
      </c>
      <c r="F381" s="4">
        <f t="shared" si="22"/>
        <v>90541.85</v>
      </c>
      <c r="G381" s="4">
        <f t="shared" si="23"/>
        <v>59458.149999999994</v>
      </c>
      <c r="H381" s="4" t="str">
        <v>Female</v>
      </c>
      <c r="I381" s="4" t="str">
        <v>Master's</v>
      </c>
    </row>
    <row r="382" spans="1:9" x14ac:dyDescent="0.25">
      <c r="A382" s="4">
        <v>24</v>
      </c>
      <c r="B382" s="4">
        <f t="shared" si="20"/>
        <v>2</v>
      </c>
      <c r="C382" s="4">
        <f t="shared" si="21"/>
        <v>1</v>
      </c>
      <c r="D382" s="4">
        <v>3</v>
      </c>
      <c r="E382" s="4">
        <v>125000</v>
      </c>
      <c r="F382" s="4">
        <f t="shared" si="22"/>
        <v>70743.47</v>
      </c>
      <c r="G382" s="4">
        <f t="shared" si="23"/>
        <v>54256.53</v>
      </c>
      <c r="H382" s="4" t="str">
        <v>Female</v>
      </c>
      <c r="I382" s="4" t="str">
        <v>Bachelor's</v>
      </c>
    </row>
    <row r="383" spans="1:9" x14ac:dyDescent="0.25">
      <c r="A383" s="4">
        <v>31</v>
      </c>
      <c r="B383" s="4">
        <f t="shared" si="20"/>
        <v>1</v>
      </c>
      <c r="C383" s="4">
        <f t="shared" si="21"/>
        <v>2</v>
      </c>
      <c r="D383" s="4">
        <v>7</v>
      </c>
      <c r="E383" s="4">
        <v>180000</v>
      </c>
      <c r="F383" s="4">
        <f t="shared" si="22"/>
        <v>111369.23</v>
      </c>
      <c r="G383" s="4">
        <f t="shared" si="23"/>
        <v>68630.77</v>
      </c>
      <c r="H383" s="4" t="str">
        <v>Male</v>
      </c>
      <c r="I383" s="4" t="str">
        <v>Master's</v>
      </c>
    </row>
    <row r="384" spans="1:9" x14ac:dyDescent="0.25">
      <c r="A384" s="4">
        <v>33</v>
      </c>
      <c r="B384" s="4">
        <f t="shared" si="20"/>
        <v>2</v>
      </c>
      <c r="C384" s="4">
        <f t="shared" si="21"/>
        <v>2</v>
      </c>
      <c r="D384" s="4">
        <v>10</v>
      </c>
      <c r="E384" s="4">
        <v>195000</v>
      </c>
      <c r="F384" s="4">
        <f t="shared" si="22"/>
        <v>121823.69</v>
      </c>
      <c r="G384" s="4">
        <f t="shared" si="23"/>
        <v>73176.31</v>
      </c>
      <c r="H384" s="4" t="str">
        <v>Female</v>
      </c>
      <c r="I384" s="4" t="str">
        <v>Master's</v>
      </c>
    </row>
    <row r="385" spans="1:9" x14ac:dyDescent="0.25">
      <c r="A385" s="4">
        <v>30</v>
      </c>
      <c r="B385" s="4">
        <f t="shared" si="20"/>
        <v>2</v>
      </c>
      <c r="C385" s="4">
        <f t="shared" si="21"/>
        <v>3</v>
      </c>
      <c r="D385" s="4">
        <v>6</v>
      </c>
      <c r="E385" s="4">
        <v>170000</v>
      </c>
      <c r="F385" s="4">
        <f t="shared" si="22"/>
        <v>116103.26999999999</v>
      </c>
      <c r="G385" s="4">
        <f t="shared" si="23"/>
        <v>53896.73000000001</v>
      </c>
      <c r="H385" s="4" t="str">
        <v>Female</v>
      </c>
      <c r="I385" s="4" t="str">
        <v>PhD</v>
      </c>
    </row>
    <row r="386" spans="1:9" x14ac:dyDescent="0.25">
      <c r="A386" s="4">
        <v>34</v>
      </c>
      <c r="B386" s="4">
        <f t="shared" ref="B386:B449" si="24">IF(H386 = "Male", 1, IF(H386 = "Female", 2, IF(H386 = "Other", 3)))</f>
        <v>2</v>
      </c>
      <c r="C386" s="4">
        <f t="shared" ref="C386:C449" si="25">IF(I386 = "High School", 0, IF(I386 = "Bachelor's", 1, IF(I386 = "Master's", 2, IF(I386 = "PhD", 3))))</f>
        <v>2</v>
      </c>
      <c r="D386" s="4">
        <v>11</v>
      </c>
      <c r="E386" s="4">
        <v>196000</v>
      </c>
      <c r="F386" s="4">
        <f t="shared" si="22"/>
        <v>127037.33</v>
      </c>
      <c r="G386" s="4">
        <f t="shared" si="23"/>
        <v>68962.67</v>
      </c>
      <c r="H386" s="4" t="str">
        <v>Female</v>
      </c>
      <c r="I386" s="4" t="str">
        <v>Master's</v>
      </c>
    </row>
    <row r="387" spans="1:9" x14ac:dyDescent="0.25">
      <c r="A387" s="4">
        <v>23</v>
      </c>
      <c r="B387" s="4">
        <f t="shared" si="24"/>
        <v>1</v>
      </c>
      <c r="C387" s="4">
        <f t="shared" si="25"/>
        <v>1</v>
      </c>
      <c r="D387" s="4">
        <v>1</v>
      </c>
      <c r="E387" s="4">
        <v>92000</v>
      </c>
      <c r="F387" s="4">
        <f t="shared" ref="F387:F450" si="26">62428.13 + (-549.4*A387) + (-5735.86*B387) + (15683.54*C387) + (5763.04*D387)</f>
        <v>65502.65</v>
      </c>
      <c r="G387" s="4">
        <f t="shared" ref="G387:G450" si="27">E387-F387</f>
        <v>26497.35</v>
      </c>
      <c r="H387" s="4" t="str">
        <v>Male</v>
      </c>
      <c r="I387" s="4" t="str">
        <v>Bachelor's</v>
      </c>
    </row>
    <row r="388" spans="1:9" x14ac:dyDescent="0.25">
      <c r="A388" s="4">
        <v>32</v>
      </c>
      <c r="B388" s="4">
        <f t="shared" si="24"/>
        <v>2</v>
      </c>
      <c r="C388" s="4">
        <f t="shared" si="25"/>
        <v>3</v>
      </c>
      <c r="D388" s="4">
        <v>9</v>
      </c>
      <c r="E388" s="4">
        <v>195000</v>
      </c>
      <c r="F388" s="4">
        <f t="shared" si="26"/>
        <v>132293.59000000003</v>
      </c>
      <c r="G388" s="4">
        <f t="shared" si="27"/>
        <v>62706.409999999974</v>
      </c>
      <c r="H388" s="4" t="str">
        <v>Female</v>
      </c>
      <c r="I388" s="4" t="str">
        <v>PhD</v>
      </c>
    </row>
    <row r="389" spans="1:9" x14ac:dyDescent="0.25">
      <c r="A389" s="4">
        <v>28</v>
      </c>
      <c r="B389" s="4">
        <f t="shared" si="24"/>
        <v>1</v>
      </c>
      <c r="C389" s="4">
        <f t="shared" si="25"/>
        <v>1</v>
      </c>
      <c r="D389" s="4">
        <v>5</v>
      </c>
      <c r="E389" s="4">
        <v>165000</v>
      </c>
      <c r="F389" s="4">
        <f t="shared" si="26"/>
        <v>85807.81</v>
      </c>
      <c r="G389" s="4">
        <f t="shared" si="27"/>
        <v>79192.19</v>
      </c>
      <c r="H389" s="4" t="str">
        <v>Male</v>
      </c>
      <c r="I389" s="4" t="str">
        <v>Bachelor's</v>
      </c>
    </row>
    <row r="390" spans="1:9" x14ac:dyDescent="0.25">
      <c r="A390" s="4">
        <v>25</v>
      </c>
      <c r="B390" s="4">
        <f t="shared" si="24"/>
        <v>1</v>
      </c>
      <c r="C390" s="4">
        <f t="shared" si="25"/>
        <v>1</v>
      </c>
      <c r="D390" s="4">
        <v>3</v>
      </c>
      <c r="E390" s="4">
        <v>135000</v>
      </c>
      <c r="F390" s="4">
        <f t="shared" si="26"/>
        <v>75929.929999999993</v>
      </c>
      <c r="G390" s="4">
        <f t="shared" si="27"/>
        <v>59070.070000000007</v>
      </c>
      <c r="H390" s="4" t="str">
        <v>Male</v>
      </c>
      <c r="I390" s="4" t="str">
        <v>Bachelor's</v>
      </c>
    </row>
    <row r="391" spans="1:9" x14ac:dyDescent="0.25">
      <c r="A391" s="4">
        <v>33</v>
      </c>
      <c r="B391" s="4">
        <f t="shared" si="24"/>
        <v>2</v>
      </c>
      <c r="C391" s="4">
        <f t="shared" si="25"/>
        <v>2</v>
      </c>
      <c r="D391" s="4">
        <v>11</v>
      </c>
      <c r="E391" s="4">
        <v>196000</v>
      </c>
      <c r="F391" s="4">
        <f t="shared" si="26"/>
        <v>127586.73</v>
      </c>
      <c r="G391" s="4">
        <f t="shared" si="27"/>
        <v>68413.27</v>
      </c>
      <c r="H391" s="4" t="str">
        <v>Female</v>
      </c>
      <c r="I391" s="4" t="str">
        <v>Master's</v>
      </c>
    </row>
    <row r="392" spans="1:9" x14ac:dyDescent="0.25">
      <c r="A392" s="4">
        <v>24</v>
      </c>
      <c r="B392" s="4">
        <f t="shared" si="24"/>
        <v>1</v>
      </c>
      <c r="C392" s="4">
        <f t="shared" si="25"/>
        <v>1</v>
      </c>
      <c r="D392" s="4">
        <v>1</v>
      </c>
      <c r="E392" s="4">
        <v>92000</v>
      </c>
      <c r="F392" s="4">
        <f t="shared" si="26"/>
        <v>64953.25</v>
      </c>
      <c r="G392" s="4">
        <f t="shared" si="27"/>
        <v>27046.75</v>
      </c>
      <c r="H392" s="4" t="str">
        <v>Male</v>
      </c>
      <c r="I392" s="4" t="str">
        <v>Bachelor's</v>
      </c>
    </row>
    <row r="393" spans="1:9" x14ac:dyDescent="0.25">
      <c r="A393" s="4">
        <v>32</v>
      </c>
      <c r="B393" s="4">
        <f t="shared" si="24"/>
        <v>1</v>
      </c>
      <c r="C393" s="4">
        <f t="shared" si="25"/>
        <v>1</v>
      </c>
      <c r="D393" s="4">
        <v>5</v>
      </c>
      <c r="E393" s="4">
        <v>135000</v>
      </c>
      <c r="F393" s="4">
        <f t="shared" si="26"/>
        <v>83610.210000000006</v>
      </c>
      <c r="G393" s="4">
        <f t="shared" si="27"/>
        <v>51389.789999999994</v>
      </c>
      <c r="H393" s="4" t="str">
        <v>Male</v>
      </c>
      <c r="I393" s="4" t="str">
        <v>Bachelor's</v>
      </c>
    </row>
    <row r="394" spans="1:9" x14ac:dyDescent="0.25">
      <c r="A394" s="4">
        <v>27</v>
      </c>
      <c r="B394" s="4">
        <f t="shared" si="24"/>
        <v>2</v>
      </c>
      <c r="C394" s="4">
        <f t="shared" si="25"/>
        <v>2</v>
      </c>
      <c r="D394" s="4">
        <v>3</v>
      </c>
      <c r="E394" s="4">
        <v>180000</v>
      </c>
      <c r="F394" s="4">
        <f t="shared" si="26"/>
        <v>84778.81</v>
      </c>
      <c r="G394" s="4">
        <f t="shared" si="27"/>
        <v>95221.19</v>
      </c>
      <c r="H394" s="4" t="str">
        <v>Female</v>
      </c>
      <c r="I394" s="4" t="str">
        <v>Master's</v>
      </c>
    </row>
    <row r="395" spans="1:9" x14ac:dyDescent="0.25">
      <c r="A395" s="4">
        <v>40</v>
      </c>
      <c r="B395" s="4">
        <f t="shared" si="24"/>
        <v>1</v>
      </c>
      <c r="C395" s="4">
        <f t="shared" si="25"/>
        <v>1</v>
      </c>
      <c r="D395" s="4">
        <v>12</v>
      </c>
      <c r="E395" s="4">
        <v>195000</v>
      </c>
      <c r="F395" s="4">
        <f t="shared" si="26"/>
        <v>119556.29</v>
      </c>
      <c r="G395" s="4">
        <f t="shared" si="27"/>
        <v>75443.710000000006</v>
      </c>
      <c r="H395" s="4" t="str">
        <v>Male</v>
      </c>
      <c r="I395" s="4" t="str">
        <v>Bachelor's</v>
      </c>
    </row>
    <row r="396" spans="1:9" x14ac:dyDescent="0.25">
      <c r="A396" s="4">
        <v>35</v>
      </c>
      <c r="B396" s="4">
        <f t="shared" si="24"/>
        <v>2</v>
      </c>
      <c r="C396" s="4">
        <f t="shared" si="25"/>
        <v>1</v>
      </c>
      <c r="D396" s="4">
        <v>8</v>
      </c>
      <c r="E396" s="4">
        <v>165000</v>
      </c>
      <c r="F396" s="4">
        <f t="shared" si="26"/>
        <v>93515.26999999999</v>
      </c>
      <c r="G396" s="4">
        <f t="shared" si="27"/>
        <v>71484.73000000001</v>
      </c>
      <c r="H396" s="4" t="str">
        <v>Female</v>
      </c>
      <c r="I396" s="4" t="str">
        <v>Bachelor's</v>
      </c>
    </row>
    <row r="397" spans="1:9" x14ac:dyDescent="0.25">
      <c r="A397" s="4">
        <v>43</v>
      </c>
      <c r="B397" s="4">
        <f t="shared" si="24"/>
        <v>1</v>
      </c>
      <c r="C397" s="4">
        <f t="shared" si="25"/>
        <v>2</v>
      </c>
      <c r="D397" s="4">
        <v>15</v>
      </c>
      <c r="E397" s="4">
        <v>198000</v>
      </c>
      <c r="F397" s="4">
        <f t="shared" si="26"/>
        <v>150880.75</v>
      </c>
      <c r="G397" s="4">
        <f t="shared" si="27"/>
        <v>47119.25</v>
      </c>
      <c r="H397" s="4" t="str">
        <v>Male</v>
      </c>
      <c r="I397" s="4" t="str">
        <v>Master's</v>
      </c>
    </row>
    <row r="398" spans="1:9" x14ac:dyDescent="0.25">
      <c r="A398" s="4">
        <v>29</v>
      </c>
      <c r="B398" s="4">
        <f t="shared" si="24"/>
        <v>2</v>
      </c>
      <c r="C398" s="4">
        <f t="shared" si="25"/>
        <v>1</v>
      </c>
      <c r="D398" s="4">
        <v>4</v>
      </c>
      <c r="E398" s="4">
        <v>150000</v>
      </c>
      <c r="F398" s="4">
        <f t="shared" si="26"/>
        <v>73759.509999999995</v>
      </c>
      <c r="G398" s="4">
        <f t="shared" si="27"/>
        <v>76240.490000000005</v>
      </c>
      <c r="H398" s="4" t="str">
        <v>Female</v>
      </c>
      <c r="I398" s="4" t="str">
        <v>Bachelor's</v>
      </c>
    </row>
    <row r="399" spans="1:9" x14ac:dyDescent="0.25">
      <c r="A399" s="4">
        <v>36</v>
      </c>
      <c r="B399" s="4">
        <f t="shared" si="24"/>
        <v>1</v>
      </c>
      <c r="C399" s="4">
        <f t="shared" si="25"/>
        <v>1</v>
      </c>
      <c r="D399" s="4">
        <v>9</v>
      </c>
      <c r="E399" s="4">
        <v>162000</v>
      </c>
      <c r="F399" s="4">
        <f t="shared" si="26"/>
        <v>104464.76999999999</v>
      </c>
      <c r="G399" s="4">
        <f t="shared" si="27"/>
        <v>57535.23000000001</v>
      </c>
      <c r="H399" s="4" t="str">
        <v>Male</v>
      </c>
      <c r="I399" s="4" t="str">
        <v>Bachelor's</v>
      </c>
    </row>
    <row r="400" spans="1:9" x14ac:dyDescent="0.25">
      <c r="A400" s="4">
        <v>31</v>
      </c>
      <c r="B400" s="4">
        <f t="shared" si="24"/>
        <v>1</v>
      </c>
      <c r="C400" s="4">
        <f t="shared" si="25"/>
        <v>2</v>
      </c>
      <c r="D400" s="4">
        <v>6</v>
      </c>
      <c r="E400" s="4">
        <v>175000</v>
      </c>
      <c r="F400" s="4">
        <f t="shared" si="26"/>
        <v>105606.19</v>
      </c>
      <c r="G400" s="4">
        <f t="shared" si="27"/>
        <v>69393.81</v>
      </c>
      <c r="H400" s="4" t="str">
        <v>Male</v>
      </c>
      <c r="I400" s="4" t="str">
        <v>Master's</v>
      </c>
    </row>
    <row r="401" spans="1:9" x14ac:dyDescent="0.25">
      <c r="A401" s="4">
        <v>42</v>
      </c>
      <c r="B401" s="4">
        <f t="shared" si="24"/>
        <v>2</v>
      </c>
      <c r="C401" s="4">
        <f t="shared" si="25"/>
        <v>1</v>
      </c>
      <c r="D401" s="4">
        <v>13</v>
      </c>
      <c r="E401" s="4">
        <v>197000</v>
      </c>
      <c r="F401" s="4">
        <f t="shared" si="26"/>
        <v>118484.67000000001</v>
      </c>
      <c r="G401" s="4">
        <f t="shared" si="27"/>
        <v>78515.329999999987</v>
      </c>
      <c r="H401" s="4" t="str">
        <v>Female</v>
      </c>
      <c r="I401" s="4" t="str">
        <v>Bachelor's</v>
      </c>
    </row>
    <row r="402" spans="1:9" x14ac:dyDescent="0.25">
      <c r="A402" s="4">
        <v>33</v>
      </c>
      <c r="B402" s="4">
        <f t="shared" si="24"/>
        <v>1</v>
      </c>
      <c r="C402" s="4">
        <f t="shared" si="25"/>
        <v>1</v>
      </c>
      <c r="D402" s="4">
        <v>7</v>
      </c>
      <c r="E402" s="4">
        <v>142000</v>
      </c>
      <c r="F402" s="4">
        <f t="shared" si="26"/>
        <v>94586.889999999985</v>
      </c>
      <c r="G402" s="4">
        <f t="shared" si="27"/>
        <v>47413.110000000015</v>
      </c>
      <c r="H402" s="4" t="str">
        <v>Male</v>
      </c>
      <c r="I402" s="4" t="str">
        <v>Bachelor's</v>
      </c>
    </row>
    <row r="403" spans="1:9" x14ac:dyDescent="0.25">
      <c r="A403" s="4">
        <v>29</v>
      </c>
      <c r="B403" s="4">
        <f t="shared" si="24"/>
        <v>2</v>
      </c>
      <c r="C403" s="4">
        <f t="shared" si="25"/>
        <v>2</v>
      </c>
      <c r="D403" s="4">
        <v>4</v>
      </c>
      <c r="E403" s="4">
        <v>182000</v>
      </c>
      <c r="F403" s="4">
        <f t="shared" si="26"/>
        <v>89443.05</v>
      </c>
      <c r="G403" s="4">
        <f t="shared" si="27"/>
        <v>92556.95</v>
      </c>
      <c r="H403" s="4" t="str">
        <v>Female</v>
      </c>
      <c r="I403" s="4" t="str">
        <v>Master's</v>
      </c>
    </row>
    <row r="404" spans="1:9" x14ac:dyDescent="0.25">
      <c r="A404" s="4">
        <v>41</v>
      </c>
      <c r="B404" s="4">
        <f t="shared" si="24"/>
        <v>1</v>
      </c>
      <c r="C404" s="4">
        <f t="shared" si="25"/>
        <v>1</v>
      </c>
      <c r="D404" s="4">
        <v>11</v>
      </c>
      <c r="E404" s="4">
        <v>185000</v>
      </c>
      <c r="F404" s="4">
        <f t="shared" si="26"/>
        <v>113243.85</v>
      </c>
      <c r="G404" s="4">
        <f t="shared" si="27"/>
        <v>71756.149999999994</v>
      </c>
      <c r="H404" s="4" t="str">
        <v>Male</v>
      </c>
      <c r="I404" s="4" t="str">
        <v>Bachelor's</v>
      </c>
    </row>
    <row r="405" spans="1:9" x14ac:dyDescent="0.25">
      <c r="A405" s="4">
        <v>35</v>
      </c>
      <c r="B405" s="4">
        <f t="shared" si="24"/>
        <v>2</v>
      </c>
      <c r="C405" s="4">
        <f t="shared" si="25"/>
        <v>1</v>
      </c>
      <c r="D405" s="4">
        <v>8</v>
      </c>
      <c r="E405" s="4">
        <v>170000</v>
      </c>
      <c r="F405" s="4">
        <f t="shared" si="26"/>
        <v>93515.26999999999</v>
      </c>
      <c r="G405" s="4">
        <f t="shared" si="27"/>
        <v>76484.73000000001</v>
      </c>
      <c r="H405" s="4" t="str">
        <v>Female</v>
      </c>
      <c r="I405" s="4" t="str">
        <v>Bachelor's</v>
      </c>
    </row>
    <row r="406" spans="1:9" x14ac:dyDescent="0.25">
      <c r="A406" s="4">
        <v>27</v>
      </c>
      <c r="B406" s="4">
        <f t="shared" si="24"/>
        <v>1</v>
      </c>
      <c r="C406" s="4">
        <f t="shared" si="25"/>
        <v>1</v>
      </c>
      <c r="D406" s="4">
        <v>4</v>
      </c>
      <c r="E406" s="4">
        <v>160000</v>
      </c>
      <c r="F406" s="4">
        <f t="shared" si="26"/>
        <v>80594.17</v>
      </c>
      <c r="G406" s="4">
        <f t="shared" si="27"/>
        <v>79405.83</v>
      </c>
      <c r="H406" s="4" t="str">
        <v>Male</v>
      </c>
      <c r="I406" s="4" t="str">
        <v>Bachelor's</v>
      </c>
    </row>
    <row r="407" spans="1:9" x14ac:dyDescent="0.25">
      <c r="A407" s="4">
        <v>32</v>
      </c>
      <c r="B407" s="4">
        <f t="shared" si="24"/>
        <v>1</v>
      </c>
      <c r="C407" s="4">
        <f t="shared" si="25"/>
        <v>1</v>
      </c>
      <c r="D407" s="4">
        <v>8</v>
      </c>
      <c r="E407" s="4">
        <v>180000</v>
      </c>
      <c r="F407" s="4">
        <f t="shared" si="26"/>
        <v>100899.33</v>
      </c>
      <c r="G407" s="4">
        <f t="shared" si="27"/>
        <v>79100.67</v>
      </c>
      <c r="H407" s="4" t="str">
        <v>Male</v>
      </c>
      <c r="I407" s="4" t="str">
        <v>Bachelor's</v>
      </c>
    </row>
    <row r="408" spans="1:9" x14ac:dyDescent="0.25">
      <c r="A408" s="4">
        <v>29</v>
      </c>
      <c r="B408" s="4">
        <f t="shared" si="24"/>
        <v>2</v>
      </c>
      <c r="C408" s="4">
        <f t="shared" si="25"/>
        <v>2</v>
      </c>
      <c r="D408" s="4">
        <v>6</v>
      </c>
      <c r="E408" s="4">
        <v>150000</v>
      </c>
      <c r="F408" s="4">
        <f t="shared" si="26"/>
        <v>100969.13</v>
      </c>
      <c r="G408" s="4">
        <f t="shared" si="27"/>
        <v>49030.869999999995</v>
      </c>
      <c r="H408" s="4" t="str">
        <v>Female</v>
      </c>
      <c r="I408" s="4" t="str">
        <v>Master's</v>
      </c>
    </row>
    <row r="409" spans="1:9" x14ac:dyDescent="0.25">
      <c r="A409" s="4">
        <v>30</v>
      </c>
      <c r="B409" s="4">
        <f t="shared" si="24"/>
        <v>1</v>
      </c>
      <c r="C409" s="4">
        <f t="shared" si="25"/>
        <v>1</v>
      </c>
      <c r="D409" s="4">
        <v>5</v>
      </c>
      <c r="E409" s="4">
        <v>140000</v>
      </c>
      <c r="F409" s="4">
        <f t="shared" si="26"/>
        <v>84709.01</v>
      </c>
      <c r="G409" s="4">
        <f t="shared" si="27"/>
        <v>55290.990000000005</v>
      </c>
      <c r="H409" s="4" t="str">
        <v>Male</v>
      </c>
      <c r="I409" s="4" t="str">
        <v>Bachelor's</v>
      </c>
    </row>
    <row r="410" spans="1:9" x14ac:dyDescent="0.25">
      <c r="A410" s="4">
        <v>24</v>
      </c>
      <c r="B410" s="4">
        <f t="shared" si="24"/>
        <v>1</v>
      </c>
      <c r="C410" s="4">
        <f t="shared" si="25"/>
        <v>1</v>
      </c>
      <c r="D410" s="4">
        <v>2</v>
      </c>
      <c r="E410" s="4">
        <v>100000</v>
      </c>
      <c r="F410" s="4">
        <f t="shared" si="26"/>
        <v>70716.289999999994</v>
      </c>
      <c r="G410" s="4">
        <f t="shared" si="27"/>
        <v>29283.710000000006</v>
      </c>
      <c r="H410" s="4" t="str">
        <v>Male</v>
      </c>
      <c r="I410" s="4" t="str">
        <v>Bachelor's</v>
      </c>
    </row>
    <row r="411" spans="1:9" x14ac:dyDescent="0.25">
      <c r="A411" s="4">
        <v>33</v>
      </c>
      <c r="B411" s="4">
        <f t="shared" si="24"/>
        <v>2</v>
      </c>
      <c r="C411" s="4">
        <f t="shared" si="25"/>
        <v>2</v>
      </c>
      <c r="D411" s="4">
        <v>11</v>
      </c>
      <c r="E411" s="4">
        <v>190000</v>
      </c>
      <c r="F411" s="4">
        <f t="shared" si="26"/>
        <v>127586.73</v>
      </c>
      <c r="G411" s="4">
        <f t="shared" si="27"/>
        <v>62413.270000000004</v>
      </c>
      <c r="H411" s="4" t="str">
        <v>Female</v>
      </c>
      <c r="I411" s="4" t="str">
        <v>Master's</v>
      </c>
    </row>
    <row r="412" spans="1:9" x14ac:dyDescent="0.25">
      <c r="A412" s="4">
        <v>26</v>
      </c>
      <c r="B412" s="4">
        <f t="shared" si="24"/>
        <v>1</v>
      </c>
      <c r="C412" s="4">
        <f t="shared" si="25"/>
        <v>1</v>
      </c>
      <c r="D412" s="4">
        <v>3</v>
      </c>
      <c r="E412" s="4">
        <v>120000</v>
      </c>
      <c r="F412" s="4">
        <f t="shared" si="26"/>
        <v>75380.53</v>
      </c>
      <c r="G412" s="4">
        <f t="shared" si="27"/>
        <v>44619.47</v>
      </c>
      <c r="H412" s="4" t="str">
        <v>Male</v>
      </c>
      <c r="I412" s="4" t="str">
        <v>Bachelor's</v>
      </c>
    </row>
    <row r="413" spans="1:9" x14ac:dyDescent="0.25">
      <c r="A413" s="4">
        <v>30</v>
      </c>
      <c r="B413" s="4">
        <f t="shared" si="24"/>
        <v>2</v>
      </c>
      <c r="C413" s="4">
        <f t="shared" si="25"/>
        <v>3</v>
      </c>
      <c r="D413" s="4">
        <v>7</v>
      </c>
      <c r="E413" s="4">
        <v>170000</v>
      </c>
      <c r="F413" s="4">
        <f t="shared" si="26"/>
        <v>121866.31</v>
      </c>
      <c r="G413" s="4">
        <f t="shared" si="27"/>
        <v>48133.69</v>
      </c>
      <c r="H413" s="4" t="str">
        <v>Female</v>
      </c>
      <c r="I413" s="4" t="str">
        <v>PhD</v>
      </c>
    </row>
    <row r="414" spans="1:9" x14ac:dyDescent="0.25">
      <c r="A414" s="4">
        <v>31</v>
      </c>
      <c r="B414" s="4">
        <f t="shared" si="24"/>
        <v>1</v>
      </c>
      <c r="C414" s="4">
        <f t="shared" si="25"/>
        <v>1</v>
      </c>
      <c r="D414" s="4">
        <v>9</v>
      </c>
      <c r="E414" s="4">
        <v>190000</v>
      </c>
      <c r="F414" s="4">
        <f t="shared" si="26"/>
        <v>107211.76999999999</v>
      </c>
      <c r="G414" s="4">
        <f t="shared" si="27"/>
        <v>82788.23000000001</v>
      </c>
      <c r="H414" s="4" t="str">
        <v>Male</v>
      </c>
      <c r="I414" s="4" t="str">
        <v>Bachelor's</v>
      </c>
    </row>
    <row r="415" spans="1:9" x14ac:dyDescent="0.25">
      <c r="A415" s="4">
        <v>28</v>
      </c>
      <c r="B415" s="4">
        <f t="shared" si="24"/>
        <v>2</v>
      </c>
      <c r="C415" s="4">
        <f t="shared" si="25"/>
        <v>1</v>
      </c>
      <c r="D415" s="4">
        <v>5</v>
      </c>
      <c r="E415" s="4">
        <v>150000</v>
      </c>
      <c r="F415" s="4">
        <f t="shared" si="26"/>
        <v>80071.95</v>
      </c>
      <c r="G415" s="4">
        <f t="shared" si="27"/>
        <v>69928.05</v>
      </c>
      <c r="H415" s="4" t="str">
        <v>Female</v>
      </c>
      <c r="I415" s="4" t="str">
        <v>Bachelor's</v>
      </c>
    </row>
    <row r="416" spans="1:9" x14ac:dyDescent="0.25">
      <c r="A416" s="4">
        <v>26</v>
      </c>
      <c r="B416" s="4">
        <f t="shared" si="24"/>
        <v>2</v>
      </c>
      <c r="C416" s="4">
        <f t="shared" si="25"/>
        <v>1</v>
      </c>
      <c r="D416" s="4">
        <v>3</v>
      </c>
      <c r="E416" s="4">
        <v>120000</v>
      </c>
      <c r="F416" s="4">
        <f t="shared" si="26"/>
        <v>69644.67</v>
      </c>
      <c r="G416" s="4">
        <f t="shared" si="27"/>
        <v>50355.33</v>
      </c>
      <c r="H416" s="4" t="str">
        <v>Female</v>
      </c>
      <c r="I416" s="4" t="str">
        <v>Bachelor's</v>
      </c>
    </row>
    <row r="417" spans="1:9" x14ac:dyDescent="0.25">
      <c r="A417" s="4">
        <v>30</v>
      </c>
      <c r="B417" s="4">
        <f t="shared" si="24"/>
        <v>1</v>
      </c>
      <c r="C417" s="4">
        <f t="shared" si="25"/>
        <v>3</v>
      </c>
      <c r="D417" s="4">
        <v>7</v>
      </c>
      <c r="E417" s="4">
        <v>170000</v>
      </c>
      <c r="F417" s="4">
        <f t="shared" si="26"/>
        <v>127602.17</v>
      </c>
      <c r="G417" s="4">
        <f t="shared" si="27"/>
        <v>42397.83</v>
      </c>
      <c r="H417" s="4" t="str">
        <v>Male</v>
      </c>
      <c r="I417" s="4" t="str">
        <v>PhD</v>
      </c>
    </row>
    <row r="418" spans="1:9" x14ac:dyDescent="0.25">
      <c r="A418" s="4">
        <v>27</v>
      </c>
      <c r="B418" s="4">
        <f t="shared" si="24"/>
        <v>2</v>
      </c>
      <c r="C418" s="4">
        <f t="shared" si="25"/>
        <v>1</v>
      </c>
      <c r="D418" s="4">
        <v>4</v>
      </c>
      <c r="E418" s="4">
        <v>130000</v>
      </c>
      <c r="F418" s="4">
        <f t="shared" si="26"/>
        <v>74858.31</v>
      </c>
      <c r="G418" s="4">
        <f t="shared" si="27"/>
        <v>55141.69</v>
      </c>
      <c r="H418" s="4" t="str">
        <v>Female</v>
      </c>
      <c r="I418" s="4" t="str">
        <v>Bachelor's</v>
      </c>
    </row>
    <row r="419" spans="1:9" x14ac:dyDescent="0.25">
      <c r="A419" s="4">
        <v>24</v>
      </c>
      <c r="B419" s="4">
        <f t="shared" si="24"/>
        <v>1</v>
      </c>
      <c r="C419" s="4">
        <f t="shared" si="25"/>
        <v>1</v>
      </c>
      <c r="D419" s="4">
        <v>2</v>
      </c>
      <c r="E419" s="4">
        <v>95000</v>
      </c>
      <c r="F419" s="4">
        <f t="shared" si="26"/>
        <v>70716.289999999994</v>
      </c>
      <c r="G419" s="4">
        <f t="shared" si="27"/>
        <v>24283.710000000006</v>
      </c>
      <c r="H419" s="4" t="str">
        <v>Male</v>
      </c>
      <c r="I419" s="4" t="str">
        <v>Bachelor's</v>
      </c>
    </row>
    <row r="420" spans="1:9" x14ac:dyDescent="0.25">
      <c r="A420" s="4">
        <v>33</v>
      </c>
      <c r="B420" s="4">
        <f t="shared" si="24"/>
        <v>1</v>
      </c>
      <c r="C420" s="4">
        <f t="shared" si="25"/>
        <v>2</v>
      </c>
      <c r="D420" s="4">
        <v>11</v>
      </c>
      <c r="E420" s="4">
        <v>195000</v>
      </c>
      <c r="F420" s="4">
        <f t="shared" si="26"/>
        <v>133322.59</v>
      </c>
      <c r="G420" s="4">
        <f t="shared" si="27"/>
        <v>61677.41</v>
      </c>
      <c r="H420" s="4" t="str">
        <v>Male</v>
      </c>
      <c r="I420" s="4" t="str">
        <v>Master's</v>
      </c>
    </row>
    <row r="421" spans="1:9" x14ac:dyDescent="0.25">
      <c r="A421" s="4">
        <v>25</v>
      </c>
      <c r="B421" s="4">
        <f t="shared" si="24"/>
        <v>1</v>
      </c>
      <c r="C421" s="4">
        <f t="shared" si="25"/>
        <v>1</v>
      </c>
      <c r="D421" s="4">
        <v>2</v>
      </c>
      <c r="E421" s="4">
        <v>100000</v>
      </c>
      <c r="F421" s="4">
        <f t="shared" si="26"/>
        <v>70166.89</v>
      </c>
      <c r="G421" s="4">
        <f t="shared" si="27"/>
        <v>29833.11</v>
      </c>
      <c r="H421" s="4" t="str">
        <v>Male</v>
      </c>
      <c r="I421" s="4" t="str">
        <v>Bachelor's</v>
      </c>
    </row>
    <row r="422" spans="1:9" x14ac:dyDescent="0.25">
      <c r="A422" s="4">
        <v>28</v>
      </c>
      <c r="B422" s="4">
        <f t="shared" si="24"/>
        <v>1</v>
      </c>
      <c r="C422" s="4">
        <f t="shared" si="25"/>
        <v>1</v>
      </c>
      <c r="D422" s="4">
        <v>5</v>
      </c>
      <c r="E422" s="4">
        <v>150000</v>
      </c>
      <c r="F422" s="4">
        <f t="shared" si="26"/>
        <v>85807.81</v>
      </c>
      <c r="G422" s="4">
        <f t="shared" si="27"/>
        <v>64192.19</v>
      </c>
      <c r="H422" s="4" t="str">
        <v>Male</v>
      </c>
      <c r="I422" s="4" t="str">
        <v>Bachelor's</v>
      </c>
    </row>
    <row r="423" spans="1:9" x14ac:dyDescent="0.25">
      <c r="A423" s="4">
        <v>29</v>
      </c>
      <c r="B423" s="4">
        <f t="shared" si="24"/>
        <v>2</v>
      </c>
      <c r="C423" s="4">
        <f t="shared" si="25"/>
        <v>2</v>
      </c>
      <c r="D423" s="4">
        <v>6</v>
      </c>
      <c r="E423" s="4">
        <v>150000</v>
      </c>
      <c r="F423" s="4">
        <f t="shared" si="26"/>
        <v>100969.13</v>
      </c>
      <c r="G423" s="4">
        <f t="shared" si="27"/>
        <v>49030.869999999995</v>
      </c>
      <c r="H423" s="4" t="str">
        <v>Female</v>
      </c>
      <c r="I423" s="4" t="str">
        <v>Master's</v>
      </c>
    </row>
    <row r="424" spans="1:9" x14ac:dyDescent="0.25">
      <c r="A424" s="4">
        <v>33</v>
      </c>
      <c r="B424" s="4">
        <f t="shared" si="24"/>
        <v>2</v>
      </c>
      <c r="C424" s="4">
        <f t="shared" si="25"/>
        <v>2</v>
      </c>
      <c r="D424" s="4">
        <v>11</v>
      </c>
      <c r="E424" s="4">
        <v>195000</v>
      </c>
      <c r="F424" s="4">
        <f t="shared" si="26"/>
        <v>127586.73</v>
      </c>
      <c r="G424" s="4">
        <f t="shared" si="27"/>
        <v>67413.27</v>
      </c>
      <c r="H424" s="4" t="str">
        <v>Female</v>
      </c>
      <c r="I424" s="4" t="str">
        <v>Master's</v>
      </c>
    </row>
    <row r="425" spans="1:9" x14ac:dyDescent="0.25">
      <c r="A425" s="4">
        <v>31</v>
      </c>
      <c r="B425" s="4">
        <f t="shared" si="24"/>
        <v>2</v>
      </c>
      <c r="C425" s="4">
        <f t="shared" si="25"/>
        <v>2</v>
      </c>
      <c r="D425" s="4">
        <v>6</v>
      </c>
      <c r="E425" s="4">
        <v>170000</v>
      </c>
      <c r="F425" s="4">
        <f t="shared" si="26"/>
        <v>99870.329999999987</v>
      </c>
      <c r="G425" s="4">
        <f t="shared" si="27"/>
        <v>70129.670000000013</v>
      </c>
      <c r="H425" s="4" t="str">
        <v>Female</v>
      </c>
      <c r="I425" s="4" t="str">
        <v>Master's</v>
      </c>
    </row>
    <row r="426" spans="1:9" x14ac:dyDescent="0.25">
      <c r="A426" s="4">
        <v>32</v>
      </c>
      <c r="B426" s="4">
        <f t="shared" si="24"/>
        <v>1</v>
      </c>
      <c r="C426" s="4">
        <f t="shared" si="25"/>
        <v>1</v>
      </c>
      <c r="D426" s="4">
        <v>8</v>
      </c>
      <c r="E426" s="4">
        <v>180000</v>
      </c>
      <c r="F426" s="4">
        <f t="shared" si="26"/>
        <v>100899.33</v>
      </c>
      <c r="G426" s="4">
        <f t="shared" si="27"/>
        <v>79100.67</v>
      </c>
      <c r="H426" s="4" t="str">
        <v>Male</v>
      </c>
      <c r="I426" s="4" t="str">
        <v>Bachelor's</v>
      </c>
    </row>
    <row r="427" spans="1:9" x14ac:dyDescent="0.25">
      <c r="A427" s="4">
        <v>34</v>
      </c>
      <c r="B427" s="4">
        <f t="shared" si="24"/>
        <v>2</v>
      </c>
      <c r="C427" s="4">
        <f t="shared" si="25"/>
        <v>2</v>
      </c>
      <c r="D427" s="4">
        <v>12</v>
      </c>
      <c r="E427" s="4">
        <v>190000</v>
      </c>
      <c r="F427" s="4">
        <f t="shared" si="26"/>
        <v>132800.37</v>
      </c>
      <c r="G427" s="4">
        <f t="shared" si="27"/>
        <v>57199.630000000005</v>
      </c>
      <c r="H427" s="4" t="str">
        <v>Female</v>
      </c>
      <c r="I427" s="4" t="str">
        <v>Master's</v>
      </c>
    </row>
    <row r="428" spans="1:9" x14ac:dyDescent="0.25">
      <c r="A428" s="4">
        <v>25</v>
      </c>
      <c r="B428" s="4">
        <f t="shared" si="24"/>
        <v>2</v>
      </c>
      <c r="C428" s="4">
        <f t="shared" si="25"/>
        <v>1</v>
      </c>
      <c r="D428" s="4">
        <v>2</v>
      </c>
      <c r="E428" s="4">
        <v>100000</v>
      </c>
      <c r="F428" s="4">
        <f t="shared" si="26"/>
        <v>64431.03</v>
      </c>
      <c r="G428" s="4">
        <f t="shared" si="27"/>
        <v>35568.97</v>
      </c>
      <c r="H428" s="4" t="str">
        <v>Female</v>
      </c>
      <c r="I428" s="4" t="str">
        <v>Bachelor's</v>
      </c>
    </row>
    <row r="429" spans="1:9" x14ac:dyDescent="0.25">
      <c r="A429" s="4">
        <v>29</v>
      </c>
      <c r="B429" s="4">
        <f t="shared" si="24"/>
        <v>1</v>
      </c>
      <c r="C429" s="4">
        <f t="shared" si="25"/>
        <v>1</v>
      </c>
      <c r="D429" s="4">
        <v>7</v>
      </c>
      <c r="E429" s="4">
        <v>180000</v>
      </c>
      <c r="F429" s="4">
        <f t="shared" si="26"/>
        <v>96784.489999999991</v>
      </c>
      <c r="G429" s="4">
        <f t="shared" si="27"/>
        <v>83215.510000000009</v>
      </c>
      <c r="H429" s="4" t="str">
        <v>Male</v>
      </c>
      <c r="I429" s="4" t="str">
        <v>Bachelor's</v>
      </c>
    </row>
    <row r="430" spans="1:9" x14ac:dyDescent="0.25">
      <c r="A430" s="4">
        <v>27</v>
      </c>
      <c r="B430" s="4">
        <f t="shared" si="24"/>
        <v>2</v>
      </c>
      <c r="C430" s="4">
        <f t="shared" si="25"/>
        <v>1</v>
      </c>
      <c r="D430" s="4">
        <v>5</v>
      </c>
      <c r="E430" s="4">
        <v>120000</v>
      </c>
      <c r="F430" s="4">
        <f t="shared" si="26"/>
        <v>80621.350000000006</v>
      </c>
      <c r="G430" s="4">
        <f t="shared" si="27"/>
        <v>39378.649999999994</v>
      </c>
      <c r="H430" s="4" t="str">
        <v>Female</v>
      </c>
      <c r="I430" s="4" t="str">
        <v>Bachelor's</v>
      </c>
    </row>
    <row r="431" spans="1:9" x14ac:dyDescent="0.25">
      <c r="A431" s="4">
        <v>33</v>
      </c>
      <c r="B431" s="4">
        <f t="shared" si="24"/>
        <v>1</v>
      </c>
      <c r="C431" s="4">
        <f t="shared" si="25"/>
        <v>2</v>
      </c>
      <c r="D431" s="4">
        <v>10</v>
      </c>
      <c r="E431" s="4">
        <v>195000</v>
      </c>
      <c r="F431" s="4">
        <f t="shared" si="26"/>
        <v>127559.54999999999</v>
      </c>
      <c r="G431" s="4">
        <f t="shared" si="27"/>
        <v>67440.450000000012</v>
      </c>
      <c r="H431" s="4" t="str">
        <v>Male</v>
      </c>
      <c r="I431" s="4" t="str">
        <v>Master's</v>
      </c>
    </row>
    <row r="432" spans="1:9" x14ac:dyDescent="0.25">
      <c r="A432" s="4">
        <v>28</v>
      </c>
      <c r="B432" s="4">
        <f t="shared" si="24"/>
        <v>1</v>
      </c>
      <c r="C432" s="4">
        <f t="shared" si="25"/>
        <v>1</v>
      </c>
      <c r="D432" s="4">
        <v>4</v>
      </c>
      <c r="E432" s="4">
        <v>160000</v>
      </c>
      <c r="F432" s="4">
        <f t="shared" si="26"/>
        <v>80044.77</v>
      </c>
      <c r="G432" s="4">
        <f t="shared" si="27"/>
        <v>79955.23</v>
      </c>
      <c r="H432" s="4" t="str">
        <v>Male</v>
      </c>
      <c r="I432" s="4" t="str">
        <v>Bachelor's</v>
      </c>
    </row>
    <row r="433" spans="1:9" x14ac:dyDescent="0.25">
      <c r="A433" s="4">
        <v>26</v>
      </c>
      <c r="B433" s="4">
        <f t="shared" si="24"/>
        <v>2</v>
      </c>
      <c r="C433" s="4">
        <f t="shared" si="25"/>
        <v>1</v>
      </c>
      <c r="D433" s="4">
        <v>3</v>
      </c>
      <c r="E433" s="4">
        <v>100000</v>
      </c>
      <c r="F433" s="4">
        <f t="shared" si="26"/>
        <v>69644.67</v>
      </c>
      <c r="G433" s="4">
        <f t="shared" si="27"/>
        <v>30355.33</v>
      </c>
      <c r="H433" s="4" t="str">
        <v>Female</v>
      </c>
      <c r="I433" s="4" t="str">
        <v>Bachelor's</v>
      </c>
    </row>
    <row r="434" spans="1:9" x14ac:dyDescent="0.25">
      <c r="A434" s="4">
        <v>31</v>
      </c>
      <c r="B434" s="4">
        <f t="shared" si="24"/>
        <v>1</v>
      </c>
      <c r="C434" s="4">
        <f t="shared" si="25"/>
        <v>1</v>
      </c>
      <c r="D434" s="4">
        <v>8</v>
      </c>
      <c r="E434" s="4">
        <v>190000</v>
      </c>
      <c r="F434" s="4">
        <f t="shared" si="26"/>
        <v>101448.73</v>
      </c>
      <c r="G434" s="4">
        <f t="shared" si="27"/>
        <v>88551.27</v>
      </c>
      <c r="H434" s="4" t="str">
        <v>Male</v>
      </c>
      <c r="I434" s="4" t="str">
        <v>Bachelor's</v>
      </c>
    </row>
    <row r="435" spans="1:9" x14ac:dyDescent="0.25">
      <c r="A435" s="4">
        <v>30</v>
      </c>
      <c r="B435" s="4">
        <f t="shared" si="24"/>
        <v>1</v>
      </c>
      <c r="C435" s="4">
        <f t="shared" si="25"/>
        <v>2</v>
      </c>
      <c r="D435" s="4">
        <v>6</v>
      </c>
      <c r="E435" s="4">
        <v>170000</v>
      </c>
      <c r="F435" s="4">
        <f t="shared" si="26"/>
        <v>106155.59</v>
      </c>
      <c r="G435" s="4">
        <f t="shared" si="27"/>
        <v>63844.41</v>
      </c>
      <c r="H435" s="4" t="str">
        <v>Male</v>
      </c>
      <c r="I435" s="4" t="str">
        <v>Master's</v>
      </c>
    </row>
    <row r="436" spans="1:9" x14ac:dyDescent="0.25">
      <c r="A436" s="4">
        <v>32</v>
      </c>
      <c r="B436" s="4">
        <f t="shared" si="24"/>
        <v>2</v>
      </c>
      <c r="C436" s="4">
        <f t="shared" si="25"/>
        <v>1</v>
      </c>
      <c r="D436" s="4">
        <v>9</v>
      </c>
      <c r="E436" s="4">
        <v>185000</v>
      </c>
      <c r="F436" s="4">
        <f t="shared" si="26"/>
        <v>100926.51000000001</v>
      </c>
      <c r="G436" s="4">
        <f t="shared" si="27"/>
        <v>84073.489999999991</v>
      </c>
      <c r="H436" s="4" t="str">
        <v>Female</v>
      </c>
      <c r="I436" s="4" t="str">
        <v>Bachelor's</v>
      </c>
    </row>
    <row r="437" spans="1:9" x14ac:dyDescent="0.25">
      <c r="A437" s="4">
        <v>29</v>
      </c>
      <c r="B437" s="4">
        <f t="shared" si="24"/>
        <v>1</v>
      </c>
      <c r="C437" s="4">
        <f t="shared" si="25"/>
        <v>1</v>
      </c>
      <c r="D437" s="4">
        <v>7</v>
      </c>
      <c r="E437" s="4">
        <v>130000</v>
      </c>
      <c r="F437" s="4">
        <f t="shared" si="26"/>
        <v>96784.489999999991</v>
      </c>
      <c r="G437" s="4">
        <f t="shared" si="27"/>
        <v>33215.510000000009</v>
      </c>
      <c r="H437" s="4" t="str">
        <v>Male</v>
      </c>
      <c r="I437" s="4" t="str">
        <v>Bachelor's</v>
      </c>
    </row>
    <row r="438" spans="1:9" x14ac:dyDescent="0.25">
      <c r="A438" s="4">
        <v>35</v>
      </c>
      <c r="B438" s="4">
        <f t="shared" si="24"/>
        <v>2</v>
      </c>
      <c r="C438" s="4">
        <f t="shared" si="25"/>
        <v>1</v>
      </c>
      <c r="D438" s="4">
        <v>12</v>
      </c>
      <c r="E438" s="4">
        <v>190000</v>
      </c>
      <c r="F438" s="4">
        <f t="shared" si="26"/>
        <v>116567.43</v>
      </c>
      <c r="G438" s="4">
        <f t="shared" si="27"/>
        <v>73432.570000000007</v>
      </c>
      <c r="H438" s="4" t="str">
        <v>Female</v>
      </c>
      <c r="I438" s="4" t="str">
        <v>Bachelor's</v>
      </c>
    </row>
    <row r="439" spans="1:9" x14ac:dyDescent="0.25">
      <c r="A439" s="4">
        <v>27</v>
      </c>
      <c r="B439" s="4">
        <f t="shared" si="24"/>
        <v>1</v>
      </c>
      <c r="C439" s="4">
        <f t="shared" si="25"/>
        <v>1</v>
      </c>
      <c r="D439" s="4">
        <v>5</v>
      </c>
      <c r="E439" s="4">
        <v>150000</v>
      </c>
      <c r="F439" s="4">
        <f t="shared" si="26"/>
        <v>86357.21</v>
      </c>
      <c r="G439" s="4">
        <f t="shared" si="27"/>
        <v>63642.789999999994</v>
      </c>
      <c r="H439" s="4" t="str">
        <v>Male</v>
      </c>
      <c r="I439" s="4" t="str">
        <v>Bachelor's</v>
      </c>
    </row>
    <row r="440" spans="1:9" x14ac:dyDescent="0.25">
      <c r="A440" s="4">
        <v>28</v>
      </c>
      <c r="B440" s="4">
        <f t="shared" si="24"/>
        <v>2</v>
      </c>
      <c r="C440" s="4">
        <f t="shared" si="25"/>
        <v>2</v>
      </c>
      <c r="D440" s="4">
        <v>6</v>
      </c>
      <c r="E440" s="4">
        <v>150000</v>
      </c>
      <c r="F440" s="4">
        <f t="shared" si="26"/>
        <v>101518.53</v>
      </c>
      <c r="G440" s="4">
        <f t="shared" si="27"/>
        <v>48481.47</v>
      </c>
      <c r="H440" s="4" t="str">
        <v>Female</v>
      </c>
      <c r="I440" s="4" t="str">
        <v>Master's</v>
      </c>
    </row>
    <row r="441" spans="1:9" x14ac:dyDescent="0.25">
      <c r="A441" s="4">
        <v>37</v>
      </c>
      <c r="B441" s="4">
        <f t="shared" si="24"/>
        <v>1</v>
      </c>
      <c r="C441" s="4">
        <f t="shared" si="25"/>
        <v>3</v>
      </c>
      <c r="D441" s="4">
        <v>14</v>
      </c>
      <c r="E441" s="4">
        <v>195000</v>
      </c>
      <c r="F441" s="4">
        <f t="shared" si="26"/>
        <v>164097.65</v>
      </c>
      <c r="G441" s="4">
        <f t="shared" si="27"/>
        <v>30902.350000000006</v>
      </c>
      <c r="H441" s="4" t="str">
        <v>Male</v>
      </c>
      <c r="I441" s="4" t="str">
        <v>PhD</v>
      </c>
    </row>
    <row r="442" spans="1:9" x14ac:dyDescent="0.25">
      <c r="A442" s="4">
        <v>26</v>
      </c>
      <c r="B442" s="4">
        <f t="shared" si="24"/>
        <v>1</v>
      </c>
      <c r="C442" s="4">
        <f t="shared" si="25"/>
        <v>1</v>
      </c>
      <c r="D442" s="4">
        <v>3</v>
      </c>
      <c r="E442" s="4">
        <v>110000</v>
      </c>
      <c r="F442" s="4">
        <f t="shared" si="26"/>
        <v>75380.53</v>
      </c>
      <c r="G442" s="4">
        <f t="shared" si="27"/>
        <v>34619.47</v>
      </c>
      <c r="H442" s="4" t="str">
        <v>Male</v>
      </c>
      <c r="I442" s="4" t="str">
        <v>Bachelor's</v>
      </c>
    </row>
    <row r="443" spans="1:9" x14ac:dyDescent="0.25">
      <c r="A443" s="4">
        <v>30</v>
      </c>
      <c r="B443" s="4">
        <f t="shared" si="24"/>
        <v>2</v>
      </c>
      <c r="C443" s="4">
        <f t="shared" si="25"/>
        <v>1</v>
      </c>
      <c r="D443" s="4">
        <v>8</v>
      </c>
      <c r="E443" s="4">
        <v>180000</v>
      </c>
      <c r="F443" s="4">
        <f t="shared" si="26"/>
        <v>96262.26999999999</v>
      </c>
      <c r="G443" s="4">
        <f t="shared" si="27"/>
        <v>83737.73000000001</v>
      </c>
      <c r="H443" s="4" t="str">
        <v>Female</v>
      </c>
      <c r="I443" s="4" t="str">
        <v>Bachelor's</v>
      </c>
    </row>
    <row r="444" spans="1:9" x14ac:dyDescent="0.25">
      <c r="A444" s="4">
        <v>31</v>
      </c>
      <c r="B444" s="4">
        <f t="shared" si="24"/>
        <v>1</v>
      </c>
      <c r="C444" s="4">
        <f t="shared" si="25"/>
        <v>2</v>
      </c>
      <c r="D444" s="4">
        <v>9</v>
      </c>
      <c r="E444" s="4">
        <v>185000</v>
      </c>
      <c r="F444" s="4">
        <f t="shared" si="26"/>
        <v>122895.31</v>
      </c>
      <c r="G444" s="4">
        <f t="shared" si="27"/>
        <v>62104.69</v>
      </c>
      <c r="H444" s="4" t="str">
        <v>Male</v>
      </c>
      <c r="I444" s="4" t="str">
        <v>Master's</v>
      </c>
    </row>
    <row r="445" spans="1:9" x14ac:dyDescent="0.25">
      <c r="A445" s="4">
        <v>29</v>
      </c>
      <c r="B445" s="4">
        <f t="shared" si="24"/>
        <v>2</v>
      </c>
      <c r="C445" s="4">
        <f t="shared" si="25"/>
        <v>1</v>
      </c>
      <c r="D445" s="4">
        <v>7</v>
      </c>
      <c r="E445" s="4">
        <v>130000</v>
      </c>
      <c r="F445" s="4">
        <f t="shared" si="26"/>
        <v>91048.63</v>
      </c>
      <c r="G445" s="4">
        <f t="shared" si="27"/>
        <v>38951.369999999995</v>
      </c>
      <c r="H445" s="4" t="str">
        <v>Female</v>
      </c>
      <c r="I445" s="4" t="str">
        <v>Bachelor's</v>
      </c>
    </row>
    <row r="446" spans="1:9" x14ac:dyDescent="0.25">
      <c r="A446" s="4">
        <v>32</v>
      </c>
      <c r="B446" s="4">
        <f t="shared" si="24"/>
        <v>1</v>
      </c>
      <c r="C446" s="4">
        <f t="shared" si="25"/>
        <v>1</v>
      </c>
      <c r="D446" s="4">
        <v>10</v>
      </c>
      <c r="E446" s="4">
        <v>190000</v>
      </c>
      <c r="F446" s="4">
        <f t="shared" si="26"/>
        <v>112425.41</v>
      </c>
      <c r="G446" s="4">
        <f t="shared" si="27"/>
        <v>77574.59</v>
      </c>
      <c r="H446" s="4" t="str">
        <v>Male</v>
      </c>
      <c r="I446" s="4" t="str">
        <v>Bachelor's</v>
      </c>
    </row>
    <row r="447" spans="1:9" x14ac:dyDescent="0.25">
      <c r="A447" s="4">
        <v>28</v>
      </c>
      <c r="B447" s="4">
        <f t="shared" si="24"/>
        <v>2</v>
      </c>
      <c r="C447" s="4">
        <f t="shared" si="25"/>
        <v>2</v>
      </c>
      <c r="D447" s="4">
        <v>6</v>
      </c>
      <c r="E447" s="4">
        <v>155000</v>
      </c>
      <c r="F447" s="4">
        <f t="shared" si="26"/>
        <v>101518.53</v>
      </c>
      <c r="G447" s="4">
        <f t="shared" si="27"/>
        <v>53481.47</v>
      </c>
      <c r="H447" s="4" t="str">
        <v>Female</v>
      </c>
      <c r="I447" s="4" t="str">
        <v>Master's</v>
      </c>
    </row>
    <row r="448" spans="1:9" x14ac:dyDescent="0.25">
      <c r="A448" s="4">
        <v>34</v>
      </c>
      <c r="B448" s="4">
        <f t="shared" si="24"/>
        <v>1</v>
      </c>
      <c r="C448" s="4">
        <f t="shared" si="25"/>
        <v>1</v>
      </c>
      <c r="D448" s="4">
        <v>12</v>
      </c>
      <c r="E448" s="4">
        <v>195000</v>
      </c>
      <c r="F448" s="4">
        <f t="shared" si="26"/>
        <v>122852.69</v>
      </c>
      <c r="G448" s="4">
        <f t="shared" si="27"/>
        <v>72147.31</v>
      </c>
      <c r="H448" s="4" t="str">
        <v>Male</v>
      </c>
      <c r="I448" s="4" t="str">
        <v>Bachelor's</v>
      </c>
    </row>
    <row r="449" spans="1:9" x14ac:dyDescent="0.25">
      <c r="A449" s="4">
        <v>25</v>
      </c>
      <c r="B449" s="4">
        <f t="shared" si="24"/>
        <v>2</v>
      </c>
      <c r="C449" s="4">
        <f t="shared" si="25"/>
        <v>1</v>
      </c>
      <c r="D449" s="4">
        <v>2</v>
      </c>
      <c r="E449" s="4">
        <v>90000</v>
      </c>
      <c r="F449" s="4">
        <f t="shared" si="26"/>
        <v>64431.03</v>
      </c>
      <c r="G449" s="4">
        <f t="shared" si="27"/>
        <v>25568.97</v>
      </c>
      <c r="H449" s="4" t="str">
        <v>Female</v>
      </c>
      <c r="I449" s="4" t="str">
        <v>Bachelor's</v>
      </c>
    </row>
    <row r="450" spans="1:9" x14ac:dyDescent="0.25">
      <c r="A450" s="4">
        <v>30</v>
      </c>
      <c r="B450" s="4">
        <f t="shared" ref="B450:B513" si="28">IF(H450 = "Male", 1, IF(H450 = "Female", 2, IF(H450 = "Other", 3)))</f>
        <v>1</v>
      </c>
      <c r="C450" s="4">
        <f t="shared" ref="C450:C513" si="29">IF(I450 = "High School", 0, IF(I450 = "Bachelor's", 1, IF(I450 = "Master's", 2, IF(I450 = "PhD", 3))))</f>
        <v>1</v>
      </c>
      <c r="D450" s="4">
        <v>8</v>
      </c>
      <c r="E450" s="4">
        <v>185000</v>
      </c>
      <c r="F450" s="4">
        <f t="shared" si="26"/>
        <v>101998.13</v>
      </c>
      <c r="G450" s="4">
        <f t="shared" si="27"/>
        <v>83001.87</v>
      </c>
      <c r="H450" s="4" t="str">
        <v>Male</v>
      </c>
      <c r="I450" s="4" t="str">
        <v>Bachelor's</v>
      </c>
    </row>
    <row r="451" spans="1:9" x14ac:dyDescent="0.25">
      <c r="A451" s="4">
        <v>29</v>
      </c>
      <c r="B451" s="4">
        <f t="shared" si="28"/>
        <v>2</v>
      </c>
      <c r="C451" s="4">
        <f t="shared" si="29"/>
        <v>1</v>
      </c>
      <c r="D451" s="4">
        <v>6</v>
      </c>
      <c r="E451" s="4">
        <v>120000</v>
      </c>
      <c r="F451" s="4">
        <f t="shared" ref="F451:F514" si="30">62428.13 + (-549.4*A451) + (-5735.86*B451) + (15683.54*C451) + (5763.04*D451)</f>
        <v>85285.59</v>
      </c>
      <c r="G451" s="4">
        <f t="shared" ref="G451:G514" si="31">E451-F451</f>
        <v>34714.410000000003</v>
      </c>
      <c r="H451" s="4" t="str">
        <v>Female</v>
      </c>
      <c r="I451" s="4" t="str">
        <v>Bachelor's</v>
      </c>
    </row>
    <row r="452" spans="1:9" x14ac:dyDescent="0.25">
      <c r="A452" s="4">
        <v>31</v>
      </c>
      <c r="B452" s="4">
        <f t="shared" si="28"/>
        <v>1</v>
      </c>
      <c r="C452" s="4">
        <f t="shared" si="29"/>
        <v>1</v>
      </c>
      <c r="D452" s="4">
        <v>9</v>
      </c>
      <c r="E452" s="4">
        <v>180000</v>
      </c>
      <c r="F452" s="4">
        <f t="shared" si="30"/>
        <v>107211.76999999999</v>
      </c>
      <c r="G452" s="4">
        <f t="shared" si="31"/>
        <v>72788.23000000001</v>
      </c>
      <c r="H452" s="4" t="str">
        <v>Male</v>
      </c>
      <c r="I452" s="4" t="str">
        <v>Bachelor's</v>
      </c>
    </row>
    <row r="453" spans="1:9" x14ac:dyDescent="0.25">
      <c r="A453" s="4">
        <v>27</v>
      </c>
      <c r="B453" s="4">
        <f t="shared" si="28"/>
        <v>2</v>
      </c>
      <c r="C453" s="4">
        <f t="shared" si="29"/>
        <v>1</v>
      </c>
      <c r="D453" s="4">
        <v>5</v>
      </c>
      <c r="E453" s="4">
        <v>125000</v>
      </c>
      <c r="F453" s="4">
        <f t="shared" si="30"/>
        <v>80621.350000000006</v>
      </c>
      <c r="G453" s="4">
        <f t="shared" si="31"/>
        <v>44378.649999999994</v>
      </c>
      <c r="H453" s="4" t="str">
        <v>Female</v>
      </c>
      <c r="I453" s="4" t="str">
        <v>Bachelor's</v>
      </c>
    </row>
    <row r="454" spans="1:9" x14ac:dyDescent="0.25">
      <c r="A454" s="4">
        <v>28</v>
      </c>
      <c r="B454" s="4">
        <f t="shared" si="28"/>
        <v>1</v>
      </c>
      <c r="C454" s="4">
        <f t="shared" si="29"/>
        <v>1</v>
      </c>
      <c r="D454" s="4">
        <v>7</v>
      </c>
      <c r="E454" s="4">
        <v>175000</v>
      </c>
      <c r="F454" s="4">
        <f t="shared" si="30"/>
        <v>97333.89</v>
      </c>
      <c r="G454" s="4">
        <f t="shared" si="31"/>
        <v>77666.11</v>
      </c>
      <c r="H454" s="4" t="str">
        <v>Male</v>
      </c>
      <c r="I454" s="4" t="str">
        <v>Bachelor's</v>
      </c>
    </row>
    <row r="455" spans="1:9" x14ac:dyDescent="0.25">
      <c r="A455" s="4">
        <v>44</v>
      </c>
      <c r="B455" s="4">
        <f t="shared" si="28"/>
        <v>1</v>
      </c>
      <c r="C455" s="4">
        <f t="shared" si="29"/>
        <v>3</v>
      </c>
      <c r="D455" s="4">
        <v>18</v>
      </c>
      <c r="E455" s="4">
        <v>190000</v>
      </c>
      <c r="F455" s="4">
        <f t="shared" si="30"/>
        <v>183304.01</v>
      </c>
      <c r="G455" s="4">
        <f t="shared" si="31"/>
        <v>6695.9899999999907</v>
      </c>
      <c r="H455" s="4" t="str">
        <v>Male</v>
      </c>
      <c r="I455" s="4" t="str">
        <v>PhD</v>
      </c>
    </row>
    <row r="456" spans="1:9" x14ac:dyDescent="0.25">
      <c r="A456" s="4">
        <v>33</v>
      </c>
      <c r="B456" s="4">
        <f t="shared" si="28"/>
        <v>2</v>
      </c>
      <c r="C456" s="4">
        <f t="shared" si="29"/>
        <v>2</v>
      </c>
      <c r="D456" s="4">
        <v>5</v>
      </c>
      <c r="E456" s="4">
        <v>110000</v>
      </c>
      <c r="F456" s="4">
        <f t="shared" si="30"/>
        <v>93008.489999999991</v>
      </c>
      <c r="G456" s="4">
        <f t="shared" si="31"/>
        <v>16991.510000000009</v>
      </c>
      <c r="H456" s="4" t="str">
        <v>Female</v>
      </c>
      <c r="I456" s="4" t="str">
        <v>Master's</v>
      </c>
    </row>
    <row r="457" spans="1:9" x14ac:dyDescent="0.25">
      <c r="A457" s="4">
        <v>50</v>
      </c>
      <c r="B457" s="4">
        <f t="shared" si="28"/>
        <v>1</v>
      </c>
      <c r="C457" s="4">
        <f t="shared" si="29"/>
        <v>3</v>
      </c>
      <c r="D457" s="4">
        <v>16</v>
      </c>
      <c r="E457" s="4">
        <v>195000</v>
      </c>
      <c r="F457" s="4">
        <f t="shared" si="30"/>
        <v>168481.53</v>
      </c>
      <c r="G457" s="4">
        <f t="shared" si="31"/>
        <v>26518.47</v>
      </c>
      <c r="H457" s="4" t="str">
        <v>Male</v>
      </c>
      <c r="I457" s="4" t="str">
        <v>PhD</v>
      </c>
    </row>
    <row r="458" spans="1:9" x14ac:dyDescent="0.25">
      <c r="A458" s="4">
        <v>27</v>
      </c>
      <c r="B458" s="4">
        <f t="shared" si="28"/>
        <v>2</v>
      </c>
      <c r="C458" s="4">
        <f t="shared" si="29"/>
        <v>2</v>
      </c>
      <c r="D458" s="4">
        <v>3</v>
      </c>
      <c r="E458" s="4">
        <v>100000</v>
      </c>
      <c r="F458" s="4">
        <f t="shared" si="30"/>
        <v>84778.81</v>
      </c>
      <c r="G458" s="4">
        <f t="shared" si="31"/>
        <v>15221.190000000002</v>
      </c>
      <c r="H458" s="4" t="str">
        <v>Female</v>
      </c>
      <c r="I458" s="4" t="str">
        <v>Master's</v>
      </c>
    </row>
    <row r="459" spans="1:9" x14ac:dyDescent="0.25">
      <c r="A459" s="4">
        <v>25</v>
      </c>
      <c r="B459" s="4">
        <f t="shared" si="28"/>
        <v>1</v>
      </c>
      <c r="C459" s="4">
        <f t="shared" si="29"/>
        <v>1</v>
      </c>
      <c r="D459" s="4">
        <v>1</v>
      </c>
      <c r="E459" s="4">
        <v>60000</v>
      </c>
      <c r="F459" s="4">
        <f t="shared" si="30"/>
        <v>64403.85</v>
      </c>
      <c r="G459" s="4">
        <f t="shared" si="31"/>
        <v>-4403.8499999999985</v>
      </c>
      <c r="H459" s="4" t="str">
        <v>Male</v>
      </c>
      <c r="I459" s="4" t="str">
        <v>Bachelor's</v>
      </c>
    </row>
    <row r="460" spans="1:9" x14ac:dyDescent="0.25">
      <c r="A460" s="4">
        <v>35</v>
      </c>
      <c r="B460" s="4">
        <f t="shared" si="28"/>
        <v>1</v>
      </c>
      <c r="C460" s="4">
        <f t="shared" si="29"/>
        <v>2</v>
      </c>
      <c r="D460" s="4">
        <v>8</v>
      </c>
      <c r="E460" s="4">
        <v>155000</v>
      </c>
      <c r="F460" s="4">
        <f t="shared" si="30"/>
        <v>114934.67000000001</v>
      </c>
      <c r="G460" s="4">
        <f t="shared" si="31"/>
        <v>40065.329999999987</v>
      </c>
      <c r="H460" s="4" t="str">
        <v>Male</v>
      </c>
      <c r="I460" s="4" t="str">
        <v>Master's</v>
      </c>
    </row>
    <row r="461" spans="1:9" x14ac:dyDescent="0.25">
      <c r="A461" s="4">
        <v>47</v>
      </c>
      <c r="B461" s="4">
        <f t="shared" si="28"/>
        <v>2</v>
      </c>
      <c r="C461" s="4">
        <f t="shared" si="29"/>
        <v>3</v>
      </c>
      <c r="D461" s="4">
        <v>12</v>
      </c>
      <c r="E461" s="4">
        <v>175000</v>
      </c>
      <c r="F461" s="4">
        <f t="shared" si="30"/>
        <v>141341.71000000002</v>
      </c>
      <c r="G461" s="4">
        <f t="shared" si="31"/>
        <v>33658.289999999979</v>
      </c>
      <c r="H461" s="4" t="str">
        <v>Female</v>
      </c>
      <c r="I461" s="4" t="str">
        <v>PhD</v>
      </c>
    </row>
    <row r="462" spans="1:9" x14ac:dyDescent="0.25">
      <c r="A462" s="4">
        <v>46</v>
      </c>
      <c r="B462" s="4">
        <f t="shared" si="28"/>
        <v>2</v>
      </c>
      <c r="C462" s="4">
        <f t="shared" si="29"/>
        <v>2</v>
      </c>
      <c r="D462" s="4">
        <v>13</v>
      </c>
      <c r="E462" s="4">
        <v>180000</v>
      </c>
      <c r="F462" s="4">
        <f t="shared" si="30"/>
        <v>131970.60999999999</v>
      </c>
      <c r="G462" s="4">
        <f t="shared" si="31"/>
        <v>48029.390000000014</v>
      </c>
      <c r="H462" s="4" t="str">
        <v>Female</v>
      </c>
      <c r="I462" s="4" t="str">
        <v>Master's</v>
      </c>
    </row>
    <row r="463" spans="1:9" x14ac:dyDescent="0.25">
      <c r="A463" s="4">
        <v>32</v>
      </c>
      <c r="B463" s="4">
        <f t="shared" si="28"/>
        <v>1</v>
      </c>
      <c r="C463" s="4">
        <f t="shared" si="29"/>
        <v>1</v>
      </c>
      <c r="D463" s="4">
        <v>4</v>
      </c>
      <c r="E463" s="4">
        <v>95000</v>
      </c>
      <c r="F463" s="4">
        <f t="shared" si="30"/>
        <v>77847.17</v>
      </c>
      <c r="G463" s="4">
        <f t="shared" si="31"/>
        <v>17152.830000000002</v>
      </c>
      <c r="H463" s="4" t="str">
        <v>Male</v>
      </c>
      <c r="I463" s="4" t="str">
        <v>Bachelor's</v>
      </c>
    </row>
    <row r="464" spans="1:9" x14ac:dyDescent="0.25">
      <c r="A464" s="4">
        <v>61</v>
      </c>
      <c r="B464" s="4">
        <f t="shared" si="28"/>
        <v>1</v>
      </c>
      <c r="C464" s="4">
        <f t="shared" si="29"/>
        <v>3</v>
      </c>
      <c r="D464" s="4">
        <v>20</v>
      </c>
      <c r="E464" s="4">
        <v>200000</v>
      </c>
      <c r="F464" s="4">
        <f t="shared" si="30"/>
        <v>185490.28999999998</v>
      </c>
      <c r="G464" s="4">
        <f t="shared" si="31"/>
        <v>14509.710000000021</v>
      </c>
      <c r="H464" s="4" t="str">
        <v>Male</v>
      </c>
      <c r="I464" s="4" t="str">
        <v>PhD</v>
      </c>
    </row>
    <row r="465" spans="1:9" x14ac:dyDescent="0.25">
      <c r="A465" s="4">
        <v>41</v>
      </c>
      <c r="B465" s="4">
        <f t="shared" si="28"/>
        <v>1</v>
      </c>
      <c r="C465" s="4">
        <f t="shared" si="29"/>
        <v>2</v>
      </c>
      <c r="D465" s="4">
        <v>11</v>
      </c>
      <c r="E465" s="4">
        <v>165000</v>
      </c>
      <c r="F465" s="4">
        <f t="shared" si="30"/>
        <v>128927.39</v>
      </c>
      <c r="G465" s="4">
        <f t="shared" si="31"/>
        <v>36072.61</v>
      </c>
      <c r="H465" s="4" t="str">
        <v>Male</v>
      </c>
      <c r="I465" s="4" t="str">
        <v>Master's</v>
      </c>
    </row>
    <row r="466" spans="1:9" x14ac:dyDescent="0.25">
      <c r="A466" s="4">
        <v>37</v>
      </c>
      <c r="B466" s="4">
        <f t="shared" si="28"/>
        <v>1</v>
      </c>
      <c r="C466" s="4">
        <f t="shared" si="29"/>
        <v>2</v>
      </c>
      <c r="D466" s="4">
        <v>9</v>
      </c>
      <c r="E466" s="4">
        <v>145000</v>
      </c>
      <c r="F466" s="4">
        <f t="shared" si="30"/>
        <v>119598.91</v>
      </c>
      <c r="G466" s="4">
        <f t="shared" si="31"/>
        <v>25401.089999999997</v>
      </c>
      <c r="H466" s="4" t="str">
        <v>Male</v>
      </c>
      <c r="I466" s="4" t="str">
        <v>Master's</v>
      </c>
    </row>
    <row r="467" spans="1:9" x14ac:dyDescent="0.25">
      <c r="A467" s="4">
        <v>53</v>
      </c>
      <c r="B467" s="4">
        <f t="shared" si="28"/>
        <v>1</v>
      </c>
      <c r="C467" s="4">
        <f t="shared" si="29"/>
        <v>3</v>
      </c>
      <c r="D467" s="4">
        <v>19</v>
      </c>
      <c r="E467" s="4">
        <v>195000</v>
      </c>
      <c r="F467" s="4">
        <f t="shared" si="30"/>
        <v>184122.45</v>
      </c>
      <c r="G467" s="4">
        <f t="shared" si="31"/>
        <v>10877.549999999988</v>
      </c>
      <c r="H467" s="4" t="str">
        <v>Male</v>
      </c>
      <c r="I467" s="4" t="str">
        <v>PhD</v>
      </c>
    </row>
    <row r="468" spans="1:9" x14ac:dyDescent="0.25">
      <c r="A468" s="4">
        <v>30</v>
      </c>
      <c r="B468" s="4">
        <f t="shared" si="28"/>
        <v>2</v>
      </c>
      <c r="C468" s="4">
        <f t="shared" si="29"/>
        <v>1</v>
      </c>
      <c r="D468" s="4">
        <v>2</v>
      </c>
      <c r="E468" s="4">
        <v>75000</v>
      </c>
      <c r="F468" s="4">
        <f t="shared" si="30"/>
        <v>61684.03</v>
      </c>
      <c r="G468" s="4">
        <f t="shared" si="31"/>
        <v>13315.970000000001</v>
      </c>
      <c r="H468" s="4" t="str">
        <v>Female</v>
      </c>
      <c r="I468" s="4" t="str">
        <v>Bachelor's</v>
      </c>
    </row>
    <row r="469" spans="1:9" x14ac:dyDescent="0.25">
      <c r="A469" s="4">
        <v>26</v>
      </c>
      <c r="B469" s="4">
        <f t="shared" si="28"/>
        <v>2</v>
      </c>
      <c r="C469" s="4">
        <f t="shared" si="29"/>
        <v>2</v>
      </c>
      <c r="D469" s="4">
        <v>3</v>
      </c>
      <c r="E469" s="4">
        <v>90000</v>
      </c>
      <c r="F469" s="4">
        <f t="shared" si="30"/>
        <v>85328.209999999992</v>
      </c>
      <c r="G469" s="4">
        <f t="shared" si="31"/>
        <v>4671.7900000000081</v>
      </c>
      <c r="H469" s="4" t="str">
        <v>Female</v>
      </c>
      <c r="I469" s="4" t="str">
        <v>Master's</v>
      </c>
    </row>
    <row r="470" spans="1:9" x14ac:dyDescent="0.25">
      <c r="A470" s="4">
        <v>37</v>
      </c>
      <c r="B470" s="4">
        <f t="shared" si="28"/>
        <v>2</v>
      </c>
      <c r="C470" s="4">
        <f t="shared" si="29"/>
        <v>2</v>
      </c>
      <c r="D470" s="4">
        <v>9</v>
      </c>
      <c r="E470" s="4">
        <v>155000</v>
      </c>
      <c r="F470" s="4">
        <f t="shared" si="30"/>
        <v>113863.05</v>
      </c>
      <c r="G470" s="4">
        <f t="shared" si="31"/>
        <v>41136.949999999997</v>
      </c>
      <c r="H470" s="4" t="str">
        <v>Female</v>
      </c>
      <c r="I470" s="4" t="str">
        <v>Master's</v>
      </c>
    </row>
    <row r="471" spans="1:9" x14ac:dyDescent="0.25">
      <c r="A471" s="4">
        <v>32</v>
      </c>
      <c r="B471" s="4">
        <f t="shared" si="28"/>
        <v>1</v>
      </c>
      <c r="C471" s="4">
        <f t="shared" si="29"/>
        <v>1</v>
      </c>
      <c r="D471" s="4">
        <v>5</v>
      </c>
      <c r="E471" s="4">
        <v>115000</v>
      </c>
      <c r="F471" s="4">
        <f t="shared" si="30"/>
        <v>83610.210000000006</v>
      </c>
      <c r="G471" s="4">
        <f t="shared" si="31"/>
        <v>31389.789999999994</v>
      </c>
      <c r="H471" s="4" t="str">
        <v>Male</v>
      </c>
      <c r="I471" s="4" t="str">
        <v>Bachelor's</v>
      </c>
    </row>
    <row r="472" spans="1:9" x14ac:dyDescent="0.25">
      <c r="A472" s="4">
        <v>44</v>
      </c>
      <c r="B472" s="4">
        <f t="shared" si="28"/>
        <v>2</v>
      </c>
      <c r="C472" s="4">
        <f t="shared" si="29"/>
        <v>2</v>
      </c>
      <c r="D472" s="4">
        <v>12</v>
      </c>
      <c r="E472" s="4">
        <v>170000</v>
      </c>
      <c r="F472" s="4">
        <f t="shared" si="30"/>
        <v>127306.37</v>
      </c>
      <c r="G472" s="4">
        <f t="shared" si="31"/>
        <v>42693.630000000005</v>
      </c>
      <c r="H472" s="4" t="str">
        <v>Female</v>
      </c>
      <c r="I472" s="4" t="str">
        <v>Master's</v>
      </c>
    </row>
    <row r="473" spans="1:9" x14ac:dyDescent="0.25">
      <c r="A473" s="4">
        <v>50</v>
      </c>
      <c r="B473" s="4">
        <f t="shared" si="28"/>
        <v>2</v>
      </c>
      <c r="C473" s="4">
        <f t="shared" si="29"/>
        <v>3</v>
      </c>
      <c r="D473" s="4">
        <v>16</v>
      </c>
      <c r="E473" s="4">
        <v>190000</v>
      </c>
      <c r="F473" s="4">
        <f t="shared" si="30"/>
        <v>162745.66999999998</v>
      </c>
      <c r="G473" s="4">
        <f t="shared" si="31"/>
        <v>27254.330000000016</v>
      </c>
      <c r="H473" s="4" t="str">
        <v>Female</v>
      </c>
      <c r="I473" s="4" t="str">
        <v>PhD</v>
      </c>
    </row>
    <row r="474" spans="1:9" x14ac:dyDescent="0.25">
      <c r="A474" s="4">
        <v>27</v>
      </c>
      <c r="B474" s="4">
        <f t="shared" si="28"/>
        <v>1</v>
      </c>
      <c r="C474" s="4">
        <f t="shared" si="29"/>
        <v>1</v>
      </c>
      <c r="D474" s="4">
        <v>4</v>
      </c>
      <c r="E474" s="4">
        <v>115000</v>
      </c>
      <c r="F474" s="4">
        <f t="shared" si="30"/>
        <v>80594.17</v>
      </c>
      <c r="G474" s="4">
        <f t="shared" si="31"/>
        <v>34405.83</v>
      </c>
      <c r="H474" s="4" t="str">
        <v>Male</v>
      </c>
      <c r="I474" s="4" t="str">
        <v>Bachelor's</v>
      </c>
    </row>
    <row r="475" spans="1:9" x14ac:dyDescent="0.25">
      <c r="A475" s="4">
        <v>42</v>
      </c>
      <c r="B475" s="4">
        <f t="shared" si="28"/>
        <v>1</v>
      </c>
      <c r="C475" s="4">
        <f t="shared" si="29"/>
        <v>3</v>
      </c>
      <c r="D475" s="4">
        <v>14</v>
      </c>
      <c r="E475" s="4">
        <v>180000</v>
      </c>
      <c r="F475" s="4">
        <f t="shared" si="30"/>
        <v>161350.65</v>
      </c>
      <c r="G475" s="4">
        <f t="shared" si="31"/>
        <v>18649.350000000006</v>
      </c>
      <c r="H475" s="4" t="str">
        <v>Male</v>
      </c>
      <c r="I475" s="4" t="str">
        <v>PhD</v>
      </c>
    </row>
    <row r="476" spans="1:9" x14ac:dyDescent="0.25">
      <c r="A476" s="4">
        <v>57</v>
      </c>
      <c r="B476" s="4">
        <f t="shared" si="28"/>
        <v>1</v>
      </c>
      <c r="C476" s="4">
        <f t="shared" si="29"/>
        <v>3</v>
      </c>
      <c r="D476" s="4">
        <v>18</v>
      </c>
      <c r="E476" s="4">
        <v>195000</v>
      </c>
      <c r="F476" s="4">
        <f t="shared" si="30"/>
        <v>176161.81</v>
      </c>
      <c r="G476" s="4">
        <f t="shared" si="31"/>
        <v>18838.190000000002</v>
      </c>
      <c r="H476" s="4" t="str">
        <v>Male</v>
      </c>
      <c r="I476" s="4" t="str">
        <v>PhD</v>
      </c>
    </row>
    <row r="477" spans="1:9" x14ac:dyDescent="0.25">
      <c r="A477" s="4">
        <v>35</v>
      </c>
      <c r="B477" s="4">
        <f t="shared" si="28"/>
        <v>1</v>
      </c>
      <c r="C477" s="4">
        <f t="shared" si="29"/>
        <v>2</v>
      </c>
      <c r="D477" s="4">
        <v>7</v>
      </c>
      <c r="E477" s="4">
        <v>140000</v>
      </c>
      <c r="F477" s="4">
        <f t="shared" si="30"/>
        <v>109171.63</v>
      </c>
      <c r="G477" s="4">
        <f t="shared" si="31"/>
        <v>30828.369999999995</v>
      </c>
      <c r="H477" s="4" t="str">
        <v>Male</v>
      </c>
      <c r="I477" s="4" t="str">
        <v>Master's</v>
      </c>
    </row>
    <row r="478" spans="1:9" x14ac:dyDescent="0.25">
      <c r="A478" s="4">
        <v>62</v>
      </c>
      <c r="B478" s="4">
        <f t="shared" si="28"/>
        <v>1</v>
      </c>
      <c r="C478" s="4">
        <f t="shared" si="29"/>
        <v>3</v>
      </c>
      <c r="D478" s="4">
        <v>19</v>
      </c>
      <c r="E478" s="4">
        <v>200000</v>
      </c>
      <c r="F478" s="4">
        <f t="shared" si="30"/>
        <v>179177.84999999998</v>
      </c>
      <c r="G478" s="4">
        <f t="shared" si="31"/>
        <v>20822.150000000023</v>
      </c>
      <c r="H478" s="4" t="str">
        <v>Male</v>
      </c>
      <c r="I478" s="4" t="str">
        <v>PhD</v>
      </c>
    </row>
    <row r="479" spans="1:9" x14ac:dyDescent="0.25">
      <c r="A479" s="4">
        <v>26</v>
      </c>
      <c r="B479" s="4">
        <f t="shared" si="28"/>
        <v>2</v>
      </c>
      <c r="C479" s="4">
        <f t="shared" si="29"/>
        <v>2</v>
      </c>
      <c r="D479" s="4">
        <v>2</v>
      </c>
      <c r="E479" s="4">
        <v>70000</v>
      </c>
      <c r="F479" s="4">
        <f t="shared" si="30"/>
        <v>79565.17</v>
      </c>
      <c r="G479" s="4">
        <f t="shared" si="31"/>
        <v>-9565.1699999999983</v>
      </c>
      <c r="H479" s="4" t="str">
        <v>Female</v>
      </c>
      <c r="I479" s="4" t="str">
        <v>Master's</v>
      </c>
    </row>
    <row r="480" spans="1:9" x14ac:dyDescent="0.25">
      <c r="A480" s="4">
        <v>42</v>
      </c>
      <c r="B480" s="4">
        <f t="shared" si="28"/>
        <v>2</v>
      </c>
      <c r="C480" s="4">
        <f t="shared" si="29"/>
        <v>2</v>
      </c>
      <c r="D480" s="4">
        <v>11</v>
      </c>
      <c r="E480" s="4">
        <v>170000</v>
      </c>
      <c r="F480" s="4">
        <f t="shared" si="30"/>
        <v>122642.13</v>
      </c>
      <c r="G480" s="4">
        <f t="shared" si="31"/>
        <v>47357.869999999995</v>
      </c>
      <c r="H480" s="4" t="str">
        <v>Female</v>
      </c>
      <c r="I480" s="4" t="str">
        <v>Master's</v>
      </c>
    </row>
    <row r="481" spans="1:9" x14ac:dyDescent="0.25">
      <c r="A481" s="4">
        <v>41</v>
      </c>
      <c r="B481" s="4">
        <f t="shared" si="28"/>
        <v>2</v>
      </c>
      <c r="C481" s="4">
        <f t="shared" si="29"/>
        <v>3</v>
      </c>
      <c r="D481" s="4">
        <v>14</v>
      </c>
      <c r="E481" s="4">
        <v>185000</v>
      </c>
      <c r="F481" s="4">
        <f t="shared" si="30"/>
        <v>156164.19</v>
      </c>
      <c r="G481" s="4">
        <f t="shared" si="31"/>
        <v>28835.809999999998</v>
      </c>
      <c r="H481" s="4" t="str">
        <v>Female</v>
      </c>
      <c r="I481" s="4" t="str">
        <v>PhD</v>
      </c>
    </row>
    <row r="482" spans="1:9" x14ac:dyDescent="0.25">
      <c r="A482" s="4">
        <v>36</v>
      </c>
      <c r="B482" s="4">
        <f t="shared" si="28"/>
        <v>2</v>
      </c>
      <c r="C482" s="4">
        <f t="shared" si="29"/>
        <v>2</v>
      </c>
      <c r="D482" s="4">
        <v>8</v>
      </c>
      <c r="E482" s="4">
        <v>140000</v>
      </c>
      <c r="F482" s="4">
        <f t="shared" si="30"/>
        <v>108649.41</v>
      </c>
      <c r="G482" s="4">
        <f t="shared" si="31"/>
        <v>31350.589999999997</v>
      </c>
      <c r="H482" s="4" t="str">
        <v>Female</v>
      </c>
      <c r="I482" s="4" t="str">
        <v>Master's</v>
      </c>
    </row>
    <row r="483" spans="1:9" x14ac:dyDescent="0.25">
      <c r="A483" s="4">
        <v>49</v>
      </c>
      <c r="B483" s="4">
        <f t="shared" si="28"/>
        <v>1</v>
      </c>
      <c r="C483" s="4">
        <f t="shared" si="29"/>
        <v>3</v>
      </c>
      <c r="D483" s="4">
        <v>15</v>
      </c>
      <c r="E483" s="4">
        <v>185000</v>
      </c>
      <c r="F483" s="4">
        <f t="shared" si="30"/>
        <v>163267.89000000001</v>
      </c>
      <c r="G483" s="4">
        <f t="shared" si="31"/>
        <v>21732.109999999986</v>
      </c>
      <c r="H483" s="4" t="str">
        <v>Male</v>
      </c>
      <c r="I483" s="4" t="str">
        <v>PhD</v>
      </c>
    </row>
    <row r="484" spans="1:9" x14ac:dyDescent="0.25">
      <c r="A484" s="4">
        <v>49</v>
      </c>
      <c r="B484" s="4">
        <f t="shared" si="28"/>
        <v>1</v>
      </c>
      <c r="C484" s="4">
        <f t="shared" si="29"/>
        <v>3</v>
      </c>
      <c r="D484" s="4">
        <v>15</v>
      </c>
      <c r="E484" s="4">
        <v>185000</v>
      </c>
      <c r="F484" s="4">
        <f t="shared" si="30"/>
        <v>163267.89000000001</v>
      </c>
      <c r="G484" s="4">
        <f t="shared" si="31"/>
        <v>21732.109999999986</v>
      </c>
      <c r="H484" s="4" t="str">
        <v>Male</v>
      </c>
      <c r="I484" s="4" t="str">
        <v>PhD</v>
      </c>
    </row>
    <row r="485" spans="1:9" x14ac:dyDescent="0.25">
      <c r="A485" s="4">
        <v>47</v>
      </c>
      <c r="B485" s="4">
        <f t="shared" si="28"/>
        <v>1</v>
      </c>
      <c r="C485" s="4">
        <f t="shared" si="29"/>
        <v>3</v>
      </c>
      <c r="D485" s="4">
        <v>15</v>
      </c>
      <c r="E485" s="4">
        <v>180000</v>
      </c>
      <c r="F485" s="4">
        <f t="shared" si="30"/>
        <v>164366.69</v>
      </c>
      <c r="G485" s="4">
        <f t="shared" si="31"/>
        <v>15633.309999999998</v>
      </c>
      <c r="H485" s="4" t="str">
        <v>Male</v>
      </c>
      <c r="I485" s="4" t="str">
        <v>PhD</v>
      </c>
    </row>
    <row r="486" spans="1:9" x14ac:dyDescent="0.25">
      <c r="A486" s="4">
        <v>47</v>
      </c>
      <c r="B486" s="4">
        <f t="shared" si="28"/>
        <v>1</v>
      </c>
      <c r="C486" s="4">
        <f t="shared" si="29"/>
        <v>3</v>
      </c>
      <c r="D486" s="4">
        <v>14</v>
      </c>
      <c r="E486" s="4">
        <v>175000</v>
      </c>
      <c r="F486" s="4">
        <f t="shared" si="30"/>
        <v>158603.65</v>
      </c>
      <c r="G486" s="4">
        <f t="shared" si="31"/>
        <v>16396.350000000006</v>
      </c>
      <c r="H486" s="4" t="str">
        <v>Male</v>
      </c>
      <c r="I486" s="4" t="str">
        <v>PhD</v>
      </c>
    </row>
    <row r="487" spans="1:9" x14ac:dyDescent="0.25">
      <c r="A487" s="4">
        <v>26</v>
      </c>
      <c r="B487" s="4">
        <f t="shared" si="28"/>
        <v>1</v>
      </c>
      <c r="C487" s="4">
        <f t="shared" si="29"/>
        <v>1</v>
      </c>
      <c r="D487" s="4">
        <v>2</v>
      </c>
      <c r="E487" s="4">
        <v>70000</v>
      </c>
      <c r="F487" s="4">
        <f t="shared" si="30"/>
        <v>69617.489999999991</v>
      </c>
      <c r="G487" s="4">
        <f t="shared" si="31"/>
        <v>382.51000000000931</v>
      </c>
      <c r="H487" s="4" t="str">
        <v>Male</v>
      </c>
      <c r="I487" s="4" t="str">
        <v>Bachelor's</v>
      </c>
    </row>
    <row r="488" spans="1:9" x14ac:dyDescent="0.25">
      <c r="A488" s="4">
        <v>24</v>
      </c>
      <c r="B488" s="4">
        <f t="shared" si="28"/>
        <v>2</v>
      </c>
      <c r="C488" s="4">
        <f t="shared" si="29"/>
        <v>1</v>
      </c>
      <c r="D488" s="4">
        <v>1</v>
      </c>
      <c r="E488" s="4">
        <v>60000</v>
      </c>
      <c r="F488" s="4">
        <f t="shared" si="30"/>
        <v>59217.39</v>
      </c>
      <c r="G488" s="4">
        <f t="shared" si="31"/>
        <v>782.61000000000058</v>
      </c>
      <c r="H488" s="4" t="str">
        <v>Female</v>
      </c>
      <c r="I488" s="4" t="str">
        <v>Bachelor's</v>
      </c>
    </row>
    <row r="489" spans="1:9" x14ac:dyDescent="0.25">
      <c r="A489" s="4">
        <v>62</v>
      </c>
      <c r="B489" s="4">
        <f t="shared" si="28"/>
        <v>1</v>
      </c>
      <c r="C489" s="4">
        <f t="shared" si="29"/>
        <v>3</v>
      </c>
      <c r="D489" s="4">
        <v>20</v>
      </c>
      <c r="E489" s="4">
        <v>200000</v>
      </c>
      <c r="F489" s="4">
        <f t="shared" si="30"/>
        <v>184940.89</v>
      </c>
      <c r="G489" s="4">
        <f t="shared" si="31"/>
        <v>15059.109999999986</v>
      </c>
      <c r="H489" s="4" t="str">
        <v>Male</v>
      </c>
      <c r="I489" s="4" t="str">
        <v>PhD</v>
      </c>
    </row>
    <row r="490" spans="1:9" x14ac:dyDescent="0.25">
      <c r="A490" s="4">
        <v>42</v>
      </c>
      <c r="B490" s="4">
        <f t="shared" si="28"/>
        <v>1</v>
      </c>
      <c r="C490" s="4">
        <f t="shared" si="29"/>
        <v>3</v>
      </c>
      <c r="D490" s="4">
        <v>14</v>
      </c>
      <c r="E490" s="4">
        <v>170000</v>
      </c>
      <c r="F490" s="4">
        <f t="shared" si="30"/>
        <v>161350.65</v>
      </c>
      <c r="G490" s="4">
        <f t="shared" si="31"/>
        <v>8649.3500000000058</v>
      </c>
      <c r="H490" s="4" t="str">
        <v>Male</v>
      </c>
      <c r="I490" s="4" t="str">
        <v>PhD</v>
      </c>
    </row>
    <row r="491" spans="1:9" x14ac:dyDescent="0.25">
      <c r="A491" s="4">
        <v>41</v>
      </c>
      <c r="B491" s="4">
        <f t="shared" si="28"/>
        <v>2</v>
      </c>
      <c r="C491" s="4">
        <f t="shared" si="29"/>
        <v>2</v>
      </c>
      <c r="D491" s="4">
        <v>11</v>
      </c>
      <c r="E491" s="4">
        <v>165000</v>
      </c>
      <c r="F491" s="4">
        <f t="shared" si="30"/>
        <v>123191.53</v>
      </c>
      <c r="G491" s="4">
        <f t="shared" si="31"/>
        <v>41808.47</v>
      </c>
      <c r="H491" s="4" t="str">
        <v>Female</v>
      </c>
      <c r="I491" s="4" t="str">
        <v>Master's</v>
      </c>
    </row>
    <row r="492" spans="1:9" x14ac:dyDescent="0.25">
      <c r="A492" s="4">
        <v>23</v>
      </c>
      <c r="B492" s="4">
        <f t="shared" si="28"/>
        <v>1</v>
      </c>
      <c r="C492" s="4">
        <f t="shared" si="29"/>
        <v>1</v>
      </c>
      <c r="D492" s="4">
        <v>1</v>
      </c>
      <c r="E492" s="4">
        <v>55000</v>
      </c>
      <c r="F492" s="4">
        <f t="shared" si="30"/>
        <v>65502.65</v>
      </c>
      <c r="G492" s="4">
        <f t="shared" si="31"/>
        <v>-10502.650000000001</v>
      </c>
      <c r="H492" s="4" t="str">
        <v>Male</v>
      </c>
      <c r="I492" s="4" t="str">
        <v>Bachelor's</v>
      </c>
    </row>
    <row r="493" spans="1:9" x14ac:dyDescent="0.25">
      <c r="A493" s="4">
        <v>55</v>
      </c>
      <c r="B493" s="4">
        <f t="shared" si="28"/>
        <v>1</v>
      </c>
      <c r="C493" s="4">
        <f t="shared" si="29"/>
        <v>3</v>
      </c>
      <c r="D493" s="4">
        <v>17</v>
      </c>
      <c r="E493" s="4">
        <v>190000</v>
      </c>
      <c r="F493" s="4">
        <f t="shared" si="30"/>
        <v>171497.57</v>
      </c>
      <c r="G493" s="4">
        <f t="shared" si="31"/>
        <v>18502.429999999993</v>
      </c>
      <c r="H493" s="4" t="str">
        <v>Male</v>
      </c>
      <c r="I493" s="4" t="str">
        <v>PhD</v>
      </c>
    </row>
    <row r="494" spans="1:9" x14ac:dyDescent="0.25">
      <c r="A494" s="4">
        <v>33</v>
      </c>
      <c r="B494" s="4">
        <f t="shared" si="28"/>
        <v>2</v>
      </c>
      <c r="C494" s="4">
        <f t="shared" si="29"/>
        <v>1</v>
      </c>
      <c r="D494" s="4">
        <v>5</v>
      </c>
      <c r="E494" s="4">
        <v>105000</v>
      </c>
      <c r="F494" s="4">
        <f t="shared" si="30"/>
        <v>77324.95</v>
      </c>
      <c r="G494" s="4">
        <f t="shared" si="31"/>
        <v>27675.050000000003</v>
      </c>
      <c r="H494" s="4" t="str">
        <v>Female</v>
      </c>
      <c r="I494" s="4" t="str">
        <v>Bachelor's</v>
      </c>
    </row>
    <row r="495" spans="1:9" x14ac:dyDescent="0.25">
      <c r="A495" s="4">
        <v>31</v>
      </c>
      <c r="B495" s="4">
        <f t="shared" si="28"/>
        <v>1</v>
      </c>
      <c r="C495" s="4">
        <f t="shared" si="29"/>
        <v>2</v>
      </c>
      <c r="D495" s="4">
        <v>6</v>
      </c>
      <c r="E495" s="4">
        <v>130000</v>
      </c>
      <c r="F495" s="4">
        <f t="shared" si="30"/>
        <v>105606.19</v>
      </c>
      <c r="G495" s="4">
        <f t="shared" si="31"/>
        <v>24393.809999999998</v>
      </c>
      <c r="H495" s="4" t="str">
        <v>Male</v>
      </c>
      <c r="I495" s="4" t="str">
        <v>Master's</v>
      </c>
    </row>
    <row r="496" spans="1:9" x14ac:dyDescent="0.25">
      <c r="A496" s="4">
        <v>50</v>
      </c>
      <c r="B496" s="4">
        <f t="shared" si="28"/>
        <v>2</v>
      </c>
      <c r="C496" s="4">
        <f t="shared" si="29"/>
        <v>3</v>
      </c>
      <c r="D496" s="4">
        <v>16</v>
      </c>
      <c r="E496" s="4">
        <v>185000</v>
      </c>
      <c r="F496" s="4">
        <f t="shared" si="30"/>
        <v>162745.66999999998</v>
      </c>
      <c r="G496" s="4">
        <f t="shared" si="31"/>
        <v>22254.330000000016</v>
      </c>
      <c r="H496" s="4" t="str">
        <v>Female</v>
      </c>
      <c r="I496" s="4" t="str">
        <v>PhD</v>
      </c>
    </row>
    <row r="497" spans="1:9" x14ac:dyDescent="0.25">
      <c r="A497" s="4">
        <v>24</v>
      </c>
      <c r="B497" s="4">
        <f t="shared" si="28"/>
        <v>2</v>
      </c>
      <c r="C497" s="4">
        <f t="shared" si="29"/>
        <v>2</v>
      </c>
      <c r="D497" s="4">
        <v>1</v>
      </c>
      <c r="E497" s="4">
        <v>60000</v>
      </c>
      <c r="F497" s="4">
        <f t="shared" si="30"/>
        <v>74900.929999999993</v>
      </c>
      <c r="G497" s="4">
        <f t="shared" si="31"/>
        <v>-14900.929999999993</v>
      </c>
      <c r="H497" s="4" t="str">
        <v>Female</v>
      </c>
      <c r="I497" s="4" t="str">
        <v>Master's</v>
      </c>
    </row>
    <row r="498" spans="1:9" x14ac:dyDescent="0.25">
      <c r="A498" s="4">
        <v>56</v>
      </c>
      <c r="B498" s="4">
        <f t="shared" si="28"/>
        <v>1</v>
      </c>
      <c r="C498" s="4">
        <f t="shared" si="29"/>
        <v>3</v>
      </c>
      <c r="D498" s="4">
        <v>17</v>
      </c>
      <c r="E498" s="4">
        <v>195000</v>
      </c>
      <c r="F498" s="4">
        <f t="shared" si="30"/>
        <v>170948.16999999998</v>
      </c>
      <c r="G498" s="4">
        <f t="shared" si="31"/>
        <v>24051.830000000016</v>
      </c>
      <c r="H498" s="4" t="str">
        <v>Male</v>
      </c>
      <c r="I498" s="4" t="str">
        <v>PhD</v>
      </c>
    </row>
    <row r="499" spans="1:9" x14ac:dyDescent="0.25">
      <c r="A499" s="4">
        <v>24</v>
      </c>
      <c r="B499" s="4">
        <f t="shared" si="28"/>
        <v>1</v>
      </c>
      <c r="C499" s="4">
        <f t="shared" si="29"/>
        <v>1</v>
      </c>
      <c r="D499" s="4">
        <v>1</v>
      </c>
      <c r="E499" s="4">
        <v>60000</v>
      </c>
      <c r="F499" s="4">
        <f t="shared" si="30"/>
        <v>64953.25</v>
      </c>
      <c r="G499" s="4">
        <f t="shared" si="31"/>
        <v>-4953.25</v>
      </c>
      <c r="H499" s="4" t="str">
        <v>Male</v>
      </c>
      <c r="I499" s="4" t="str">
        <v>Bachelor's</v>
      </c>
    </row>
    <row r="500" spans="1:9" x14ac:dyDescent="0.25">
      <c r="A500" s="4">
        <v>37</v>
      </c>
      <c r="B500" s="4">
        <f t="shared" si="28"/>
        <v>1</v>
      </c>
      <c r="C500" s="4">
        <f t="shared" si="29"/>
        <v>2</v>
      </c>
      <c r="D500" s="4">
        <v>8</v>
      </c>
      <c r="E500" s="4">
        <v>150000</v>
      </c>
      <c r="F500" s="4">
        <f t="shared" si="30"/>
        <v>113835.87</v>
      </c>
      <c r="G500" s="4">
        <f t="shared" si="31"/>
        <v>36164.130000000005</v>
      </c>
      <c r="H500" s="4" t="str">
        <v>Male</v>
      </c>
      <c r="I500" s="4" t="str">
        <v>Master's</v>
      </c>
    </row>
    <row r="501" spans="1:9" x14ac:dyDescent="0.25">
      <c r="A501" s="4">
        <v>43</v>
      </c>
      <c r="B501" s="4">
        <f t="shared" si="28"/>
        <v>2</v>
      </c>
      <c r="C501" s="4">
        <f t="shared" si="29"/>
        <v>3</v>
      </c>
      <c r="D501" s="4">
        <v>13</v>
      </c>
      <c r="E501" s="4">
        <v>180000</v>
      </c>
      <c r="F501" s="4">
        <f t="shared" si="30"/>
        <v>149302.34999999998</v>
      </c>
      <c r="G501" s="4">
        <f t="shared" si="31"/>
        <v>30697.650000000023</v>
      </c>
      <c r="H501" s="4" t="str">
        <v>Female</v>
      </c>
      <c r="I501" s="4" t="str">
        <v>PhD</v>
      </c>
    </row>
    <row r="502" spans="1:9" x14ac:dyDescent="0.25">
      <c r="A502" s="4">
        <v>34</v>
      </c>
      <c r="B502" s="4">
        <f t="shared" si="28"/>
        <v>1</v>
      </c>
      <c r="C502" s="4">
        <f t="shared" si="29"/>
        <v>2</v>
      </c>
      <c r="D502" s="4">
        <v>6</v>
      </c>
      <c r="E502" s="4">
        <v>125000</v>
      </c>
      <c r="F502" s="4">
        <f t="shared" si="30"/>
        <v>103957.98999999999</v>
      </c>
      <c r="G502" s="4">
        <f t="shared" si="31"/>
        <v>21042.010000000009</v>
      </c>
      <c r="H502" s="4" t="str">
        <v>Male</v>
      </c>
      <c r="I502" s="4" t="str">
        <v>Master's</v>
      </c>
    </row>
    <row r="503" spans="1:9" x14ac:dyDescent="0.25">
      <c r="A503" s="4">
        <v>45</v>
      </c>
      <c r="B503" s="4">
        <f t="shared" si="28"/>
        <v>1</v>
      </c>
      <c r="C503" s="4">
        <f t="shared" si="29"/>
        <v>3</v>
      </c>
      <c r="D503" s="4">
        <v>15</v>
      </c>
      <c r="E503" s="4">
        <v>185000</v>
      </c>
      <c r="F503" s="4">
        <f t="shared" si="30"/>
        <v>165465.49</v>
      </c>
      <c r="G503" s="4">
        <f t="shared" si="31"/>
        <v>19534.510000000009</v>
      </c>
      <c r="H503" s="4" t="str">
        <v>Male</v>
      </c>
      <c r="I503" s="4" t="str">
        <v>PhD</v>
      </c>
    </row>
    <row r="504" spans="1:9" x14ac:dyDescent="0.25">
      <c r="A504" s="4">
        <v>29</v>
      </c>
      <c r="B504" s="4">
        <f t="shared" si="28"/>
        <v>1</v>
      </c>
      <c r="C504" s="4">
        <f t="shared" si="29"/>
        <v>1</v>
      </c>
      <c r="D504" s="4">
        <v>3</v>
      </c>
      <c r="E504" s="4">
        <v>90000</v>
      </c>
      <c r="F504" s="4">
        <f t="shared" si="30"/>
        <v>73732.33</v>
      </c>
      <c r="G504" s="4">
        <f t="shared" si="31"/>
        <v>16267.669999999998</v>
      </c>
      <c r="H504" s="4" t="str">
        <v>Male</v>
      </c>
      <c r="I504" s="4" t="str">
        <v>Bachelor's</v>
      </c>
    </row>
    <row r="505" spans="1:9" x14ac:dyDescent="0.25">
      <c r="A505" s="4">
        <v>29</v>
      </c>
      <c r="B505" s="4">
        <f t="shared" si="28"/>
        <v>1</v>
      </c>
      <c r="C505" s="4">
        <f t="shared" si="29"/>
        <v>1</v>
      </c>
      <c r="D505" s="4">
        <v>3</v>
      </c>
      <c r="E505" s="4">
        <v>80000</v>
      </c>
      <c r="F505" s="4">
        <f t="shared" si="30"/>
        <v>73732.33</v>
      </c>
      <c r="G505" s="4">
        <f t="shared" si="31"/>
        <v>6267.6699999999983</v>
      </c>
      <c r="H505" s="4" t="str">
        <v>Male</v>
      </c>
      <c r="I505" s="4" t="str">
        <v>Bachelor's</v>
      </c>
    </row>
    <row r="506" spans="1:9" x14ac:dyDescent="0.25">
      <c r="A506" s="4">
        <v>29</v>
      </c>
      <c r="B506" s="4">
        <f t="shared" si="28"/>
        <v>2</v>
      </c>
      <c r="C506" s="4">
        <f t="shared" si="29"/>
        <v>1</v>
      </c>
      <c r="D506" s="4">
        <v>3</v>
      </c>
      <c r="E506" s="4">
        <v>85000</v>
      </c>
      <c r="F506" s="4">
        <f t="shared" si="30"/>
        <v>67996.47</v>
      </c>
      <c r="G506" s="4">
        <f t="shared" si="31"/>
        <v>17003.53</v>
      </c>
      <c r="H506" s="4" t="str">
        <v>Female</v>
      </c>
      <c r="I506" s="4" t="str">
        <v>Bachelor's</v>
      </c>
    </row>
    <row r="507" spans="1:9" x14ac:dyDescent="0.25">
      <c r="A507" s="4">
        <v>48</v>
      </c>
      <c r="B507" s="4">
        <f t="shared" si="28"/>
        <v>1</v>
      </c>
      <c r="C507" s="4">
        <f t="shared" si="29"/>
        <v>3</v>
      </c>
      <c r="D507" s="4">
        <v>16</v>
      </c>
      <c r="E507" s="4">
        <v>190000</v>
      </c>
      <c r="F507" s="4">
        <f t="shared" si="30"/>
        <v>169580.33000000002</v>
      </c>
      <c r="G507" s="4">
        <f t="shared" si="31"/>
        <v>20419.669999999984</v>
      </c>
      <c r="H507" s="4" t="str">
        <v>Male</v>
      </c>
      <c r="I507" s="4" t="str">
        <v>PhD</v>
      </c>
    </row>
    <row r="508" spans="1:9" x14ac:dyDescent="0.25">
      <c r="A508" s="4">
        <v>43</v>
      </c>
      <c r="B508" s="4">
        <f t="shared" si="28"/>
        <v>2</v>
      </c>
      <c r="C508" s="4">
        <f t="shared" si="29"/>
        <v>2</v>
      </c>
      <c r="D508" s="4">
        <v>11</v>
      </c>
      <c r="E508" s="4">
        <v>160000</v>
      </c>
      <c r="F508" s="4">
        <f t="shared" si="30"/>
        <v>122092.73</v>
      </c>
      <c r="G508" s="4">
        <f t="shared" si="31"/>
        <v>37907.270000000004</v>
      </c>
      <c r="H508" s="4" t="str">
        <v>Female</v>
      </c>
      <c r="I508" s="4" t="str">
        <v>Master's</v>
      </c>
    </row>
    <row r="509" spans="1:9" x14ac:dyDescent="0.25">
      <c r="A509" s="4">
        <v>54</v>
      </c>
      <c r="B509" s="4">
        <f t="shared" si="28"/>
        <v>1</v>
      </c>
      <c r="C509" s="4">
        <f t="shared" si="29"/>
        <v>3</v>
      </c>
      <c r="D509" s="4">
        <v>17</v>
      </c>
      <c r="E509" s="4">
        <v>195000</v>
      </c>
      <c r="F509" s="4">
        <f t="shared" si="30"/>
        <v>172046.97</v>
      </c>
      <c r="G509" s="4">
        <f t="shared" si="31"/>
        <v>22953.03</v>
      </c>
      <c r="H509" s="4" t="str">
        <v>Male</v>
      </c>
      <c r="I509" s="4" t="str">
        <v>PhD</v>
      </c>
    </row>
    <row r="510" spans="1:9" x14ac:dyDescent="0.25">
      <c r="A510" s="4">
        <v>60</v>
      </c>
      <c r="B510" s="4">
        <f t="shared" si="28"/>
        <v>1</v>
      </c>
      <c r="C510" s="4">
        <f t="shared" si="29"/>
        <v>3</v>
      </c>
      <c r="D510" s="4">
        <v>18</v>
      </c>
      <c r="E510" s="4">
        <v>195000</v>
      </c>
      <c r="F510" s="4">
        <f t="shared" si="30"/>
        <v>174513.61</v>
      </c>
      <c r="G510" s="4">
        <f t="shared" si="31"/>
        <v>20486.390000000014</v>
      </c>
      <c r="H510" s="4" t="str">
        <v>Male</v>
      </c>
      <c r="I510" s="4" t="str">
        <v>PhD</v>
      </c>
    </row>
    <row r="511" spans="1:9" x14ac:dyDescent="0.25">
      <c r="A511" s="4">
        <v>54</v>
      </c>
      <c r="B511" s="4">
        <f t="shared" si="28"/>
        <v>2</v>
      </c>
      <c r="C511" s="4">
        <f t="shared" si="29"/>
        <v>3</v>
      </c>
      <c r="D511" s="4">
        <v>14</v>
      </c>
      <c r="E511" s="4">
        <v>190000</v>
      </c>
      <c r="F511" s="4">
        <f t="shared" si="30"/>
        <v>149021.99</v>
      </c>
      <c r="G511" s="4">
        <f t="shared" si="31"/>
        <v>40978.010000000009</v>
      </c>
      <c r="H511" s="4" t="str">
        <v>Female</v>
      </c>
      <c r="I511" s="4" t="str">
        <v>PhD</v>
      </c>
    </row>
    <row r="512" spans="1:9" x14ac:dyDescent="0.25">
      <c r="A512" s="4">
        <v>27</v>
      </c>
      <c r="B512" s="4">
        <f t="shared" si="28"/>
        <v>2</v>
      </c>
      <c r="C512" s="4">
        <f t="shared" si="29"/>
        <v>2</v>
      </c>
      <c r="D512" s="4">
        <v>3</v>
      </c>
      <c r="E512" s="4">
        <v>95000</v>
      </c>
      <c r="F512" s="4">
        <f t="shared" si="30"/>
        <v>84778.81</v>
      </c>
      <c r="G512" s="4">
        <f t="shared" si="31"/>
        <v>10221.190000000002</v>
      </c>
      <c r="H512" s="4" t="str">
        <v>Female</v>
      </c>
      <c r="I512" s="4" t="str">
        <v>Master's</v>
      </c>
    </row>
    <row r="513" spans="1:9" x14ac:dyDescent="0.25">
      <c r="A513" s="4">
        <v>23</v>
      </c>
      <c r="B513" s="4">
        <f t="shared" si="28"/>
        <v>1</v>
      </c>
      <c r="C513" s="4">
        <f t="shared" si="29"/>
        <v>1</v>
      </c>
      <c r="D513" s="4">
        <v>1</v>
      </c>
      <c r="E513" s="4">
        <v>55000</v>
      </c>
      <c r="F513" s="4">
        <f t="shared" si="30"/>
        <v>65502.65</v>
      </c>
      <c r="G513" s="4">
        <f t="shared" si="31"/>
        <v>-10502.650000000001</v>
      </c>
      <c r="H513" s="4" t="str">
        <v>Male</v>
      </c>
      <c r="I513" s="4" t="str">
        <v>Bachelor's</v>
      </c>
    </row>
    <row r="514" spans="1:9" x14ac:dyDescent="0.25">
      <c r="A514" s="4">
        <v>45</v>
      </c>
      <c r="B514" s="4">
        <f t="shared" ref="B514:B577" si="32">IF(H514 = "Male", 1, IF(H514 = "Female", 2, IF(H514 = "Other", 3)))</f>
        <v>1</v>
      </c>
      <c r="C514" s="4">
        <f t="shared" ref="C514:C577" si="33">IF(I514 = "High School", 0, IF(I514 = "Bachelor's", 1, IF(I514 = "Master's", 2, IF(I514 = "PhD", 3))))</f>
        <v>3</v>
      </c>
      <c r="D514" s="4">
        <v>13</v>
      </c>
      <c r="E514" s="4">
        <v>185000</v>
      </c>
      <c r="F514" s="4">
        <f t="shared" si="30"/>
        <v>153939.41</v>
      </c>
      <c r="G514" s="4">
        <f t="shared" si="31"/>
        <v>31060.589999999997</v>
      </c>
      <c r="H514" s="4" t="str">
        <v>Male</v>
      </c>
      <c r="I514" s="4" t="str">
        <v>PhD</v>
      </c>
    </row>
    <row r="515" spans="1:9" x14ac:dyDescent="0.25">
      <c r="A515" s="4">
        <v>32</v>
      </c>
      <c r="B515" s="4">
        <f t="shared" si="32"/>
        <v>2</v>
      </c>
      <c r="C515" s="4">
        <f t="shared" si="33"/>
        <v>2</v>
      </c>
      <c r="D515" s="4">
        <v>5</v>
      </c>
      <c r="E515" s="4">
        <v>120000</v>
      </c>
      <c r="F515" s="4">
        <f t="shared" ref="F515:F578" si="34">62428.13 + (-549.4*A515) + (-5735.86*B515) + (15683.54*C515) + (5763.04*D515)</f>
        <v>93557.89</v>
      </c>
      <c r="G515" s="4">
        <f t="shared" ref="G515:G578" si="35">E515-F515</f>
        <v>26442.11</v>
      </c>
      <c r="H515" s="4" t="str">
        <v>Female</v>
      </c>
      <c r="I515" s="4" t="str">
        <v>Master's</v>
      </c>
    </row>
    <row r="516" spans="1:9" x14ac:dyDescent="0.25">
      <c r="A516" s="4">
        <v>57</v>
      </c>
      <c r="B516" s="4">
        <f t="shared" si="32"/>
        <v>1</v>
      </c>
      <c r="C516" s="4">
        <f t="shared" si="33"/>
        <v>3</v>
      </c>
      <c r="D516" s="4">
        <v>16</v>
      </c>
      <c r="E516" s="4">
        <v>195000</v>
      </c>
      <c r="F516" s="4">
        <f t="shared" si="34"/>
        <v>164635.72999999998</v>
      </c>
      <c r="G516" s="4">
        <f t="shared" si="35"/>
        <v>30364.270000000019</v>
      </c>
      <c r="H516" s="4" t="str">
        <v>Male</v>
      </c>
      <c r="I516" s="4" t="str">
        <v>PhD</v>
      </c>
    </row>
    <row r="517" spans="1:9" x14ac:dyDescent="0.25">
      <c r="A517" s="4">
        <v>47</v>
      </c>
      <c r="B517" s="4">
        <f t="shared" si="32"/>
        <v>1</v>
      </c>
      <c r="C517" s="4">
        <f t="shared" si="33"/>
        <v>3</v>
      </c>
      <c r="D517" s="4">
        <v>14</v>
      </c>
      <c r="E517" s="4">
        <v>175000</v>
      </c>
      <c r="F517" s="4">
        <f t="shared" si="34"/>
        <v>158603.65</v>
      </c>
      <c r="G517" s="4">
        <f t="shared" si="35"/>
        <v>16396.350000000006</v>
      </c>
      <c r="H517" s="4" t="str">
        <v>Male</v>
      </c>
      <c r="I517" s="4" t="str">
        <v>PhD</v>
      </c>
    </row>
    <row r="518" spans="1:9" x14ac:dyDescent="0.25">
      <c r="A518" s="4">
        <v>25</v>
      </c>
      <c r="B518" s="4">
        <f t="shared" si="32"/>
        <v>2</v>
      </c>
      <c r="C518" s="4">
        <f t="shared" si="33"/>
        <v>2</v>
      </c>
      <c r="D518" s="4">
        <v>2</v>
      </c>
      <c r="E518" s="4">
        <v>75000</v>
      </c>
      <c r="F518" s="4">
        <f t="shared" si="34"/>
        <v>80114.569999999992</v>
      </c>
      <c r="G518" s="4">
        <f t="shared" si="35"/>
        <v>-5114.5699999999924</v>
      </c>
      <c r="H518" s="4" t="str">
        <v>Female</v>
      </c>
      <c r="I518" s="4" t="str">
        <v>Master's</v>
      </c>
    </row>
    <row r="519" spans="1:9" x14ac:dyDescent="0.25">
      <c r="A519" s="4">
        <v>58</v>
      </c>
      <c r="B519" s="4">
        <f t="shared" si="32"/>
        <v>1</v>
      </c>
      <c r="C519" s="4">
        <f t="shared" si="33"/>
        <v>3</v>
      </c>
      <c r="D519" s="4">
        <v>17</v>
      </c>
      <c r="E519" s="4">
        <v>200000</v>
      </c>
      <c r="F519" s="4">
        <f t="shared" si="34"/>
        <v>169849.37</v>
      </c>
      <c r="G519" s="4">
        <f t="shared" si="35"/>
        <v>30150.630000000005</v>
      </c>
      <c r="H519" s="4" t="str">
        <v>Male</v>
      </c>
      <c r="I519" s="4" t="str">
        <v>PhD</v>
      </c>
    </row>
    <row r="520" spans="1:9" x14ac:dyDescent="0.25">
      <c r="A520" s="4">
        <v>41</v>
      </c>
      <c r="B520" s="4">
        <f t="shared" si="32"/>
        <v>2</v>
      </c>
      <c r="C520" s="4">
        <f t="shared" si="33"/>
        <v>2</v>
      </c>
      <c r="D520" s="4">
        <v>12</v>
      </c>
      <c r="E520" s="4">
        <v>160000</v>
      </c>
      <c r="F520" s="4">
        <f t="shared" si="34"/>
        <v>128954.56999999999</v>
      </c>
      <c r="G520" s="4">
        <f t="shared" si="35"/>
        <v>31045.430000000008</v>
      </c>
      <c r="H520" s="4" t="str">
        <v>Female</v>
      </c>
      <c r="I520" s="4" t="str">
        <v>Master's</v>
      </c>
    </row>
    <row r="521" spans="1:9" x14ac:dyDescent="0.25">
      <c r="A521" s="4">
        <v>41</v>
      </c>
      <c r="B521" s="4">
        <f t="shared" si="32"/>
        <v>1</v>
      </c>
      <c r="C521" s="4">
        <f t="shared" si="33"/>
        <v>3</v>
      </c>
      <c r="D521" s="4">
        <v>12</v>
      </c>
      <c r="E521" s="4">
        <v>175000</v>
      </c>
      <c r="F521" s="4">
        <f t="shared" si="34"/>
        <v>150373.96999999997</v>
      </c>
      <c r="G521" s="4">
        <f t="shared" si="35"/>
        <v>24626.030000000028</v>
      </c>
      <c r="H521" s="4" t="str">
        <v>Male</v>
      </c>
      <c r="I521" s="4" t="str">
        <v>PhD</v>
      </c>
    </row>
    <row r="522" spans="1:9" x14ac:dyDescent="0.25">
      <c r="A522" s="4">
        <v>47</v>
      </c>
      <c r="B522" s="4">
        <f t="shared" si="32"/>
        <v>1</v>
      </c>
      <c r="C522" s="4">
        <f t="shared" si="33"/>
        <v>3</v>
      </c>
      <c r="D522" s="4">
        <v>15</v>
      </c>
      <c r="E522" s="4">
        <v>180000</v>
      </c>
      <c r="F522" s="4">
        <f t="shared" si="34"/>
        <v>164366.69</v>
      </c>
      <c r="G522" s="4">
        <f t="shared" si="35"/>
        <v>15633.309999999998</v>
      </c>
      <c r="H522" s="4" t="str">
        <v>Male</v>
      </c>
      <c r="I522" s="4" t="str">
        <v>PhD</v>
      </c>
    </row>
    <row r="523" spans="1:9" x14ac:dyDescent="0.25">
      <c r="A523" s="4">
        <v>32</v>
      </c>
      <c r="B523" s="4">
        <f t="shared" si="32"/>
        <v>1</v>
      </c>
      <c r="C523" s="4">
        <f t="shared" si="33"/>
        <v>1</v>
      </c>
      <c r="D523" s="4">
        <v>5</v>
      </c>
      <c r="E523" s="4">
        <v>120000</v>
      </c>
      <c r="F523" s="4">
        <f t="shared" si="34"/>
        <v>83610.210000000006</v>
      </c>
      <c r="G523" s="4">
        <f t="shared" si="35"/>
        <v>36389.789999999994</v>
      </c>
      <c r="H523" s="4" t="str">
        <v>Male</v>
      </c>
      <c r="I523" s="4" t="str">
        <v>Bachelor's</v>
      </c>
    </row>
    <row r="524" spans="1:9" x14ac:dyDescent="0.25">
      <c r="A524" s="4">
        <v>45</v>
      </c>
      <c r="B524" s="4">
        <f t="shared" si="32"/>
        <v>1</v>
      </c>
      <c r="C524" s="4">
        <f t="shared" si="33"/>
        <v>3</v>
      </c>
      <c r="D524" s="4">
        <v>14</v>
      </c>
      <c r="E524" s="4">
        <v>185000</v>
      </c>
      <c r="F524" s="4">
        <f t="shared" si="34"/>
        <v>159702.45000000001</v>
      </c>
      <c r="G524" s="4">
        <f t="shared" si="35"/>
        <v>25297.549999999988</v>
      </c>
      <c r="H524" s="4" t="str">
        <v>Male</v>
      </c>
      <c r="I524" s="4" t="str">
        <v>PhD</v>
      </c>
    </row>
    <row r="525" spans="1:9" x14ac:dyDescent="0.25">
      <c r="A525" s="4">
        <v>53</v>
      </c>
      <c r="B525" s="4">
        <f t="shared" si="32"/>
        <v>1</v>
      </c>
      <c r="C525" s="4">
        <f t="shared" si="33"/>
        <v>3</v>
      </c>
      <c r="D525" s="4">
        <v>18</v>
      </c>
      <c r="E525" s="4">
        <v>195000</v>
      </c>
      <c r="F525" s="4">
        <f t="shared" si="34"/>
        <v>178359.41</v>
      </c>
      <c r="G525" s="4">
        <f t="shared" si="35"/>
        <v>16640.589999999997</v>
      </c>
      <c r="H525" s="4" t="str">
        <v>Male</v>
      </c>
      <c r="I525" s="4" t="str">
        <v>PhD</v>
      </c>
    </row>
    <row r="526" spans="1:9" x14ac:dyDescent="0.25">
      <c r="A526" s="4">
        <v>47</v>
      </c>
      <c r="B526" s="4">
        <f t="shared" si="32"/>
        <v>2</v>
      </c>
      <c r="C526" s="4">
        <f t="shared" si="33"/>
        <v>3</v>
      </c>
      <c r="D526" s="4">
        <v>14</v>
      </c>
      <c r="E526" s="4">
        <v>170000</v>
      </c>
      <c r="F526" s="4">
        <f t="shared" si="34"/>
        <v>152867.79</v>
      </c>
      <c r="G526" s="4">
        <f t="shared" si="35"/>
        <v>17132.209999999992</v>
      </c>
      <c r="H526" s="4" t="str">
        <v>Female</v>
      </c>
      <c r="I526" s="4" t="str">
        <v>PhD</v>
      </c>
    </row>
    <row r="527" spans="1:9" x14ac:dyDescent="0.25">
      <c r="A527" s="4">
        <v>23</v>
      </c>
      <c r="B527" s="4">
        <f t="shared" si="32"/>
        <v>1</v>
      </c>
      <c r="C527" s="4">
        <f t="shared" si="33"/>
        <v>1</v>
      </c>
      <c r="D527" s="4">
        <v>1</v>
      </c>
      <c r="E527" s="4">
        <v>55000</v>
      </c>
      <c r="F527" s="4">
        <f t="shared" si="34"/>
        <v>65502.65</v>
      </c>
      <c r="G527" s="4">
        <f t="shared" si="35"/>
        <v>-10502.650000000001</v>
      </c>
      <c r="H527" s="4" t="str">
        <v>Male</v>
      </c>
      <c r="I527" s="4" t="str">
        <v>Bachelor's</v>
      </c>
    </row>
    <row r="528" spans="1:9" x14ac:dyDescent="0.25">
      <c r="A528" s="4">
        <v>33</v>
      </c>
      <c r="B528" s="4">
        <f t="shared" si="32"/>
        <v>1</v>
      </c>
      <c r="C528" s="4">
        <f t="shared" si="33"/>
        <v>2</v>
      </c>
      <c r="D528" s="4">
        <v>6</v>
      </c>
      <c r="E528" s="4">
        <v>130000</v>
      </c>
      <c r="F528" s="4">
        <f t="shared" si="34"/>
        <v>104507.38999999998</v>
      </c>
      <c r="G528" s="4">
        <f t="shared" si="35"/>
        <v>25492.610000000015</v>
      </c>
      <c r="H528" s="4" t="str">
        <v>Male</v>
      </c>
      <c r="I528" s="4" t="str">
        <v>Master's</v>
      </c>
    </row>
    <row r="529" spans="1:9" x14ac:dyDescent="0.25">
      <c r="A529" s="4">
        <v>42</v>
      </c>
      <c r="B529" s="4">
        <f t="shared" si="32"/>
        <v>1</v>
      </c>
      <c r="C529" s="4">
        <f t="shared" si="33"/>
        <v>3</v>
      </c>
      <c r="D529" s="4">
        <v>14</v>
      </c>
      <c r="E529" s="4">
        <v>180000</v>
      </c>
      <c r="F529" s="4">
        <f t="shared" si="34"/>
        <v>161350.65</v>
      </c>
      <c r="G529" s="4">
        <f t="shared" si="35"/>
        <v>18649.350000000006</v>
      </c>
      <c r="H529" s="4" t="str">
        <v>Male</v>
      </c>
      <c r="I529" s="4" t="str">
        <v>PhD</v>
      </c>
    </row>
    <row r="530" spans="1:9" x14ac:dyDescent="0.25">
      <c r="A530" s="4">
        <v>37</v>
      </c>
      <c r="B530" s="4">
        <f t="shared" si="32"/>
        <v>1</v>
      </c>
      <c r="C530" s="4">
        <f t="shared" si="33"/>
        <v>2</v>
      </c>
      <c r="D530" s="4">
        <v>9</v>
      </c>
      <c r="E530" s="4">
        <v>145000</v>
      </c>
      <c r="F530" s="4">
        <f t="shared" si="34"/>
        <v>119598.91</v>
      </c>
      <c r="G530" s="4">
        <f t="shared" si="35"/>
        <v>25401.089999999997</v>
      </c>
      <c r="H530" s="4" t="str">
        <v>Male</v>
      </c>
      <c r="I530" s="4" t="str">
        <v>Master's</v>
      </c>
    </row>
    <row r="531" spans="1:9" x14ac:dyDescent="0.25">
      <c r="A531" s="4">
        <v>44</v>
      </c>
      <c r="B531" s="4">
        <f t="shared" si="32"/>
        <v>2</v>
      </c>
      <c r="C531" s="4">
        <f t="shared" si="33"/>
        <v>2</v>
      </c>
      <c r="D531" s="4">
        <v>12</v>
      </c>
      <c r="E531" s="4">
        <v>170000</v>
      </c>
      <c r="F531" s="4">
        <f t="shared" si="34"/>
        <v>127306.37</v>
      </c>
      <c r="G531" s="4">
        <f t="shared" si="35"/>
        <v>42693.630000000005</v>
      </c>
      <c r="H531" s="4" t="str">
        <v>Female</v>
      </c>
      <c r="I531" s="4" t="str">
        <v>Master's</v>
      </c>
    </row>
    <row r="532" spans="1:9" x14ac:dyDescent="0.25">
      <c r="A532" s="4">
        <v>38</v>
      </c>
      <c r="B532" s="4">
        <f t="shared" si="32"/>
        <v>2</v>
      </c>
      <c r="C532" s="4">
        <f t="shared" si="33"/>
        <v>2</v>
      </c>
      <c r="D532" s="4">
        <v>10</v>
      </c>
      <c r="E532" s="4">
        <v>155000</v>
      </c>
      <c r="F532" s="4">
        <f t="shared" si="34"/>
        <v>119076.69</v>
      </c>
      <c r="G532" s="4">
        <f t="shared" si="35"/>
        <v>35923.31</v>
      </c>
      <c r="H532" s="4" t="str">
        <v>Female</v>
      </c>
      <c r="I532" s="4" t="str">
        <v>Master's</v>
      </c>
    </row>
    <row r="533" spans="1:9" x14ac:dyDescent="0.25">
      <c r="A533" s="4">
        <v>34</v>
      </c>
      <c r="B533" s="4">
        <f t="shared" si="32"/>
        <v>1</v>
      </c>
      <c r="C533" s="4">
        <f t="shared" si="33"/>
        <v>2</v>
      </c>
      <c r="D533" s="4">
        <v>6</v>
      </c>
      <c r="E533" s="4">
        <v>125000</v>
      </c>
      <c r="F533" s="4">
        <f t="shared" si="34"/>
        <v>103957.98999999999</v>
      </c>
      <c r="G533" s="4">
        <f t="shared" si="35"/>
        <v>21042.010000000009</v>
      </c>
      <c r="H533" s="4" t="str">
        <v>Male</v>
      </c>
      <c r="I533" s="4" t="str">
        <v>Master's</v>
      </c>
    </row>
    <row r="534" spans="1:9" x14ac:dyDescent="0.25">
      <c r="A534" s="4">
        <v>46</v>
      </c>
      <c r="B534" s="4">
        <f t="shared" si="32"/>
        <v>2</v>
      </c>
      <c r="C534" s="4">
        <f t="shared" si="33"/>
        <v>3</v>
      </c>
      <c r="D534" s="4">
        <v>14</v>
      </c>
      <c r="E534" s="4">
        <v>180000</v>
      </c>
      <c r="F534" s="4">
        <f t="shared" si="34"/>
        <v>153417.19</v>
      </c>
      <c r="G534" s="4">
        <f t="shared" si="35"/>
        <v>26582.809999999998</v>
      </c>
      <c r="H534" s="4" t="str">
        <v>Female</v>
      </c>
      <c r="I534" s="4" t="str">
        <v>PhD</v>
      </c>
    </row>
    <row r="535" spans="1:9" x14ac:dyDescent="0.25">
      <c r="A535" s="4">
        <v>30</v>
      </c>
      <c r="B535" s="4">
        <f t="shared" si="32"/>
        <v>1</v>
      </c>
      <c r="C535" s="4">
        <f t="shared" si="33"/>
        <v>1</v>
      </c>
      <c r="D535" s="4">
        <v>4</v>
      </c>
      <c r="E535" s="4">
        <v>95000</v>
      </c>
      <c r="F535" s="4">
        <f t="shared" si="34"/>
        <v>78945.97</v>
      </c>
      <c r="G535" s="4">
        <f t="shared" si="35"/>
        <v>16054.029999999999</v>
      </c>
      <c r="H535" s="4" t="str">
        <v>Male</v>
      </c>
      <c r="I535" s="4" t="str">
        <v>Bachelor's</v>
      </c>
    </row>
    <row r="536" spans="1:9" x14ac:dyDescent="0.25">
      <c r="A536" s="4">
        <v>44</v>
      </c>
      <c r="B536" s="4">
        <f t="shared" si="32"/>
        <v>2</v>
      </c>
      <c r="C536" s="4">
        <f t="shared" si="33"/>
        <v>2</v>
      </c>
      <c r="D536" s="4">
        <v>11</v>
      </c>
      <c r="E536" s="4">
        <v>170000</v>
      </c>
      <c r="F536" s="4">
        <f t="shared" si="34"/>
        <v>121543.33</v>
      </c>
      <c r="G536" s="4">
        <f t="shared" si="35"/>
        <v>48456.67</v>
      </c>
      <c r="H536" s="4" t="str">
        <v>Female</v>
      </c>
      <c r="I536" s="4" t="str">
        <v>Master's</v>
      </c>
    </row>
    <row r="537" spans="1:9" x14ac:dyDescent="0.25">
      <c r="A537" s="4">
        <v>42</v>
      </c>
      <c r="B537" s="4">
        <f t="shared" si="32"/>
        <v>1</v>
      </c>
      <c r="C537" s="4">
        <f t="shared" si="33"/>
        <v>3</v>
      </c>
      <c r="D537" s="4">
        <v>14</v>
      </c>
      <c r="E537" s="4">
        <v>175000</v>
      </c>
      <c r="F537" s="4">
        <f t="shared" si="34"/>
        <v>161350.65</v>
      </c>
      <c r="G537" s="4">
        <f t="shared" si="35"/>
        <v>13649.350000000006</v>
      </c>
      <c r="H537" s="4" t="str">
        <v>Male</v>
      </c>
      <c r="I537" s="4" t="str">
        <v>PhD</v>
      </c>
    </row>
    <row r="538" spans="1:9" x14ac:dyDescent="0.25">
      <c r="A538" s="4">
        <v>27</v>
      </c>
      <c r="B538" s="4">
        <f t="shared" si="32"/>
        <v>1</v>
      </c>
      <c r="C538" s="4">
        <f t="shared" si="33"/>
        <v>1</v>
      </c>
      <c r="D538" s="4">
        <v>3</v>
      </c>
      <c r="E538" s="4">
        <v>80000</v>
      </c>
      <c r="F538" s="4">
        <f t="shared" si="34"/>
        <v>74831.13</v>
      </c>
      <c r="G538" s="4">
        <f t="shared" si="35"/>
        <v>5168.8699999999953</v>
      </c>
      <c r="H538" s="4" t="str">
        <v>Male</v>
      </c>
      <c r="I538" s="4" t="str">
        <v>Bachelor's</v>
      </c>
    </row>
    <row r="539" spans="1:9" x14ac:dyDescent="0.25">
      <c r="A539" s="4">
        <v>54</v>
      </c>
      <c r="B539" s="4">
        <f t="shared" si="32"/>
        <v>1</v>
      </c>
      <c r="C539" s="4">
        <f t="shared" si="33"/>
        <v>3</v>
      </c>
      <c r="D539" s="4">
        <v>18</v>
      </c>
      <c r="E539" s="4">
        <v>195000</v>
      </c>
      <c r="F539" s="4">
        <f t="shared" si="34"/>
        <v>177810.01</v>
      </c>
      <c r="G539" s="4">
        <f t="shared" si="35"/>
        <v>17189.989999999991</v>
      </c>
      <c r="H539" s="4" t="str">
        <v>Male</v>
      </c>
      <c r="I539" s="4" t="str">
        <v>PhD</v>
      </c>
    </row>
    <row r="540" spans="1:9" x14ac:dyDescent="0.25">
      <c r="A540" s="4">
        <v>38</v>
      </c>
      <c r="B540" s="4">
        <f t="shared" si="32"/>
        <v>1</v>
      </c>
      <c r="C540" s="4">
        <f t="shared" si="33"/>
        <v>2</v>
      </c>
      <c r="D540" s="4">
        <v>10</v>
      </c>
      <c r="E540" s="4">
        <v>155000</v>
      </c>
      <c r="F540" s="4">
        <f t="shared" si="34"/>
        <v>124812.54999999999</v>
      </c>
      <c r="G540" s="4">
        <f t="shared" si="35"/>
        <v>30187.450000000012</v>
      </c>
      <c r="H540" s="4" t="str">
        <v>Male</v>
      </c>
      <c r="I540" s="4" t="str">
        <v>Master's</v>
      </c>
    </row>
    <row r="541" spans="1:9" x14ac:dyDescent="0.25">
      <c r="A541" s="4">
        <v>31</v>
      </c>
      <c r="B541" s="4">
        <f t="shared" si="32"/>
        <v>1</v>
      </c>
      <c r="C541" s="4">
        <f t="shared" si="33"/>
        <v>2</v>
      </c>
      <c r="D541" s="4">
        <v>6</v>
      </c>
      <c r="E541" s="4">
        <v>125000</v>
      </c>
      <c r="F541" s="4">
        <f t="shared" si="34"/>
        <v>105606.19</v>
      </c>
      <c r="G541" s="4">
        <f t="shared" si="35"/>
        <v>19393.809999999998</v>
      </c>
      <c r="H541" s="4" t="str">
        <v>Male</v>
      </c>
      <c r="I541" s="4" t="str">
        <v>Master's</v>
      </c>
    </row>
    <row r="542" spans="1:9" x14ac:dyDescent="0.25">
      <c r="A542" s="4">
        <v>28</v>
      </c>
      <c r="B542" s="4">
        <f t="shared" si="32"/>
        <v>2</v>
      </c>
      <c r="C542" s="4">
        <f t="shared" si="33"/>
        <v>2</v>
      </c>
      <c r="D542" s="4">
        <v>4</v>
      </c>
      <c r="E542" s="4">
        <v>110000</v>
      </c>
      <c r="F542" s="4">
        <f t="shared" si="34"/>
        <v>89992.450000000012</v>
      </c>
      <c r="G542" s="4">
        <f t="shared" si="35"/>
        <v>20007.549999999988</v>
      </c>
      <c r="H542" s="4" t="str">
        <v>Female</v>
      </c>
      <c r="I542" s="4" t="str">
        <v>Master's</v>
      </c>
    </row>
    <row r="543" spans="1:9" x14ac:dyDescent="0.25">
      <c r="A543" s="4">
        <v>30</v>
      </c>
      <c r="B543" s="4">
        <f t="shared" si="32"/>
        <v>2</v>
      </c>
      <c r="C543" s="4">
        <f t="shared" si="33"/>
        <v>2</v>
      </c>
      <c r="D543" s="4">
        <v>6</v>
      </c>
      <c r="E543" s="4">
        <v>130000</v>
      </c>
      <c r="F543" s="4">
        <f t="shared" si="34"/>
        <v>100419.72999999998</v>
      </c>
      <c r="G543" s="4">
        <f t="shared" si="35"/>
        <v>29580.270000000019</v>
      </c>
      <c r="H543" s="4" t="str">
        <v>Female</v>
      </c>
      <c r="I543" s="4" t="str">
        <v>Master's</v>
      </c>
    </row>
    <row r="544" spans="1:9" x14ac:dyDescent="0.25">
      <c r="A544" s="4">
        <v>54</v>
      </c>
      <c r="B544" s="4">
        <f t="shared" si="32"/>
        <v>1</v>
      </c>
      <c r="C544" s="4">
        <f t="shared" si="33"/>
        <v>3</v>
      </c>
      <c r="D544" s="4">
        <v>16</v>
      </c>
      <c r="E544" s="4">
        <v>190000</v>
      </c>
      <c r="F544" s="4">
        <f t="shared" si="34"/>
        <v>166283.93</v>
      </c>
      <c r="G544" s="4">
        <f t="shared" si="35"/>
        <v>23716.070000000007</v>
      </c>
      <c r="H544" s="4" t="str">
        <v>Male</v>
      </c>
      <c r="I544" s="4" t="str">
        <v>PhD</v>
      </c>
    </row>
    <row r="545" spans="1:9" x14ac:dyDescent="0.25">
      <c r="A545" s="4">
        <v>37</v>
      </c>
      <c r="B545" s="4">
        <f t="shared" si="32"/>
        <v>1</v>
      </c>
      <c r="C545" s="4">
        <f t="shared" si="33"/>
        <v>2</v>
      </c>
      <c r="D545" s="4">
        <v>9</v>
      </c>
      <c r="E545" s="4">
        <v>150000</v>
      </c>
      <c r="F545" s="4">
        <f t="shared" si="34"/>
        <v>119598.91</v>
      </c>
      <c r="G545" s="4">
        <f t="shared" si="35"/>
        <v>30401.089999999997</v>
      </c>
      <c r="H545" s="4" t="str">
        <v>Male</v>
      </c>
      <c r="I545" s="4" t="str">
        <v>Master's</v>
      </c>
    </row>
    <row r="546" spans="1:9" x14ac:dyDescent="0.25">
      <c r="A546" s="4">
        <v>31</v>
      </c>
      <c r="B546" s="4">
        <f t="shared" si="32"/>
        <v>1</v>
      </c>
      <c r="C546" s="4">
        <f t="shared" si="33"/>
        <v>2</v>
      </c>
      <c r="D546" s="4">
        <v>7</v>
      </c>
      <c r="E546" s="4">
        <v>140000</v>
      </c>
      <c r="F546" s="4">
        <f t="shared" si="34"/>
        <v>111369.23</v>
      </c>
      <c r="G546" s="4">
        <f t="shared" si="35"/>
        <v>28630.770000000004</v>
      </c>
      <c r="H546" s="4" t="str">
        <v>Male</v>
      </c>
      <c r="I546" s="4" t="str">
        <v>Master's</v>
      </c>
    </row>
    <row r="547" spans="1:9" x14ac:dyDescent="0.25">
      <c r="A547" s="4">
        <v>58</v>
      </c>
      <c r="B547" s="4">
        <f t="shared" si="32"/>
        <v>2</v>
      </c>
      <c r="C547" s="4">
        <f t="shared" si="33"/>
        <v>3</v>
      </c>
      <c r="D547" s="4">
        <v>17</v>
      </c>
      <c r="E547" s="4">
        <v>195000</v>
      </c>
      <c r="F547" s="4">
        <f t="shared" si="34"/>
        <v>164113.51</v>
      </c>
      <c r="G547" s="4">
        <f t="shared" si="35"/>
        <v>30886.489999999991</v>
      </c>
      <c r="H547" s="4" t="str">
        <v>Female</v>
      </c>
      <c r="I547" s="4" t="str">
        <v>PhD</v>
      </c>
    </row>
    <row r="548" spans="1:9" x14ac:dyDescent="0.25">
      <c r="A548" s="4">
        <v>23</v>
      </c>
      <c r="B548" s="4">
        <f t="shared" si="32"/>
        <v>2</v>
      </c>
      <c r="C548" s="4">
        <f t="shared" si="33"/>
        <v>1</v>
      </c>
      <c r="D548" s="4">
        <v>1</v>
      </c>
      <c r="E548" s="4">
        <v>55000</v>
      </c>
      <c r="F548" s="4">
        <f t="shared" si="34"/>
        <v>59766.79</v>
      </c>
      <c r="G548" s="4">
        <f t="shared" si="35"/>
        <v>-4766.7900000000009</v>
      </c>
      <c r="H548" s="4" t="str">
        <v>Female</v>
      </c>
      <c r="I548" s="4" t="str">
        <v>Bachelor's</v>
      </c>
    </row>
    <row r="549" spans="1:9" x14ac:dyDescent="0.25">
      <c r="A549" s="4">
        <v>52</v>
      </c>
      <c r="B549" s="4">
        <f t="shared" si="32"/>
        <v>2</v>
      </c>
      <c r="C549" s="4">
        <f t="shared" si="33"/>
        <v>3</v>
      </c>
      <c r="D549" s="4">
        <v>16</v>
      </c>
      <c r="E549" s="4">
        <v>190000</v>
      </c>
      <c r="F549" s="4">
        <f t="shared" si="34"/>
        <v>161646.87</v>
      </c>
      <c r="G549" s="4">
        <f t="shared" si="35"/>
        <v>28353.130000000005</v>
      </c>
      <c r="H549" s="4" t="str">
        <v>Female</v>
      </c>
      <c r="I549" s="4" t="str">
        <v>PhD</v>
      </c>
    </row>
    <row r="550" spans="1:9" x14ac:dyDescent="0.25">
      <c r="A550" s="4">
        <v>32</v>
      </c>
      <c r="B550" s="4">
        <f t="shared" si="32"/>
        <v>2</v>
      </c>
      <c r="C550" s="4">
        <f t="shared" si="33"/>
        <v>2</v>
      </c>
      <c r="D550" s="4">
        <v>6</v>
      </c>
      <c r="E550" s="4">
        <v>130000</v>
      </c>
      <c r="F550" s="4">
        <f t="shared" si="34"/>
        <v>99320.93</v>
      </c>
      <c r="G550" s="4">
        <f t="shared" si="35"/>
        <v>30679.070000000007</v>
      </c>
      <c r="H550" s="4" t="str">
        <v>Female</v>
      </c>
      <c r="I550" s="4" t="str">
        <v>Master's</v>
      </c>
    </row>
    <row r="551" spans="1:9" x14ac:dyDescent="0.25">
      <c r="A551" s="4">
        <v>32</v>
      </c>
      <c r="B551" s="4">
        <f t="shared" si="32"/>
        <v>1</v>
      </c>
      <c r="C551" s="4">
        <f t="shared" si="33"/>
        <v>2</v>
      </c>
      <c r="D551" s="4">
        <v>6</v>
      </c>
      <c r="E551" s="4">
        <v>130000</v>
      </c>
      <c r="F551" s="4">
        <f t="shared" si="34"/>
        <v>105056.79000000001</v>
      </c>
      <c r="G551" s="4">
        <f t="shared" si="35"/>
        <v>24943.209999999992</v>
      </c>
      <c r="H551" s="4" t="str">
        <v>Male</v>
      </c>
      <c r="I551" s="4" t="str">
        <v>Master's</v>
      </c>
    </row>
    <row r="552" spans="1:9" x14ac:dyDescent="0.25">
      <c r="A552" s="4">
        <v>34</v>
      </c>
      <c r="B552" s="4">
        <f t="shared" si="32"/>
        <v>1</v>
      </c>
      <c r="C552" s="4">
        <f t="shared" si="33"/>
        <v>2</v>
      </c>
      <c r="D552" s="4">
        <v>7</v>
      </c>
      <c r="E552" s="4">
        <v>140000</v>
      </c>
      <c r="F552" s="4">
        <f t="shared" si="34"/>
        <v>109721.03</v>
      </c>
      <c r="G552" s="4">
        <f t="shared" si="35"/>
        <v>30278.97</v>
      </c>
      <c r="H552" s="4" t="str">
        <v>Male</v>
      </c>
      <c r="I552" s="4" t="str">
        <v>Master's</v>
      </c>
    </row>
    <row r="553" spans="1:9" x14ac:dyDescent="0.25">
      <c r="A553" s="4">
        <v>28</v>
      </c>
      <c r="B553" s="4">
        <f t="shared" si="32"/>
        <v>1</v>
      </c>
      <c r="C553" s="4">
        <f t="shared" si="33"/>
        <v>1</v>
      </c>
      <c r="D553" s="4">
        <v>2</v>
      </c>
      <c r="E553" s="4">
        <v>70000</v>
      </c>
      <c r="F553" s="4">
        <f t="shared" si="34"/>
        <v>68518.69</v>
      </c>
      <c r="G553" s="4">
        <f t="shared" si="35"/>
        <v>1481.3099999999977</v>
      </c>
      <c r="H553" s="4" t="str">
        <v>Male</v>
      </c>
      <c r="I553" s="4" t="str">
        <v>Bachelor's</v>
      </c>
    </row>
    <row r="554" spans="1:9" x14ac:dyDescent="0.25">
      <c r="A554" s="4">
        <v>44</v>
      </c>
      <c r="B554" s="4">
        <f t="shared" si="32"/>
        <v>1</v>
      </c>
      <c r="C554" s="4">
        <f t="shared" si="33"/>
        <v>2</v>
      </c>
      <c r="D554" s="4">
        <v>11</v>
      </c>
      <c r="E554" s="4">
        <v>170000</v>
      </c>
      <c r="F554" s="4">
        <f t="shared" si="34"/>
        <v>127279.19</v>
      </c>
      <c r="G554" s="4">
        <f t="shared" si="35"/>
        <v>42720.81</v>
      </c>
      <c r="H554" s="4" t="str">
        <v>Male</v>
      </c>
      <c r="I554" s="4" t="str">
        <v>Master's</v>
      </c>
    </row>
    <row r="555" spans="1:9" x14ac:dyDescent="0.25">
      <c r="A555" s="4">
        <v>46</v>
      </c>
      <c r="B555" s="4">
        <f t="shared" si="32"/>
        <v>1</v>
      </c>
      <c r="C555" s="4">
        <f t="shared" si="33"/>
        <v>3</v>
      </c>
      <c r="D555" s="4">
        <v>14</v>
      </c>
      <c r="E555" s="4">
        <v>180000</v>
      </c>
      <c r="F555" s="4">
        <f t="shared" si="34"/>
        <v>159153.04999999999</v>
      </c>
      <c r="G555" s="4">
        <f t="shared" si="35"/>
        <v>20846.950000000012</v>
      </c>
      <c r="H555" s="4" t="str">
        <v>Male</v>
      </c>
      <c r="I555" s="4" t="str">
        <v>PhD</v>
      </c>
    </row>
    <row r="556" spans="1:9" x14ac:dyDescent="0.25">
      <c r="A556" s="4">
        <v>27</v>
      </c>
      <c r="B556" s="4">
        <f t="shared" si="32"/>
        <v>2</v>
      </c>
      <c r="C556" s="4">
        <f t="shared" si="33"/>
        <v>2</v>
      </c>
      <c r="D556" s="4">
        <v>2</v>
      </c>
      <c r="E556" s="4">
        <v>70000</v>
      </c>
      <c r="F556" s="4">
        <f t="shared" si="34"/>
        <v>79015.77</v>
      </c>
      <c r="G556" s="4">
        <f t="shared" si="35"/>
        <v>-9015.7700000000041</v>
      </c>
      <c r="H556" s="4" t="str">
        <v>Female</v>
      </c>
      <c r="I556" s="4" t="str">
        <v>Master's</v>
      </c>
    </row>
    <row r="557" spans="1:9" x14ac:dyDescent="0.25">
      <c r="A557" s="4">
        <v>23</v>
      </c>
      <c r="B557" s="4">
        <f t="shared" si="32"/>
        <v>2</v>
      </c>
      <c r="C557" s="4">
        <f t="shared" si="33"/>
        <v>1</v>
      </c>
      <c r="D557" s="4">
        <v>1</v>
      </c>
      <c r="E557" s="4">
        <v>55000</v>
      </c>
      <c r="F557" s="4">
        <f t="shared" si="34"/>
        <v>59766.79</v>
      </c>
      <c r="G557" s="4">
        <f t="shared" si="35"/>
        <v>-4766.7900000000009</v>
      </c>
      <c r="H557" s="4" t="str">
        <v>Female</v>
      </c>
      <c r="I557" s="4" t="str">
        <v>Bachelor's</v>
      </c>
    </row>
    <row r="558" spans="1:9" x14ac:dyDescent="0.25">
      <c r="A558" s="4">
        <v>43</v>
      </c>
      <c r="B558" s="4">
        <f t="shared" si="32"/>
        <v>1</v>
      </c>
      <c r="C558" s="4">
        <f t="shared" si="33"/>
        <v>3</v>
      </c>
      <c r="D558" s="4">
        <v>13</v>
      </c>
      <c r="E558" s="4">
        <v>180000</v>
      </c>
      <c r="F558" s="4">
        <f t="shared" si="34"/>
        <v>155038.21000000002</v>
      </c>
      <c r="G558" s="4">
        <f t="shared" si="35"/>
        <v>24961.789999999979</v>
      </c>
      <c r="H558" s="4" t="str">
        <v>Male</v>
      </c>
      <c r="I558" s="4" t="str">
        <v>PhD</v>
      </c>
    </row>
    <row r="559" spans="1:9" x14ac:dyDescent="0.25">
      <c r="A559" s="4">
        <v>28</v>
      </c>
      <c r="B559" s="4">
        <f t="shared" si="32"/>
        <v>2</v>
      </c>
      <c r="C559" s="4">
        <f t="shared" si="33"/>
        <v>1</v>
      </c>
      <c r="D559" s="4">
        <v>2</v>
      </c>
      <c r="E559" s="4">
        <v>70000</v>
      </c>
      <c r="F559" s="4">
        <f t="shared" si="34"/>
        <v>62782.83</v>
      </c>
      <c r="G559" s="4">
        <f t="shared" si="35"/>
        <v>7217.1699999999983</v>
      </c>
      <c r="H559" s="4" t="str">
        <v>Female</v>
      </c>
      <c r="I559" s="4" t="str">
        <v>Bachelor's</v>
      </c>
    </row>
    <row r="560" spans="1:9" x14ac:dyDescent="0.25">
      <c r="A560" s="4">
        <v>43</v>
      </c>
      <c r="B560" s="4">
        <f t="shared" si="32"/>
        <v>1</v>
      </c>
      <c r="C560" s="4">
        <f t="shared" si="33"/>
        <v>2</v>
      </c>
      <c r="D560" s="4">
        <v>12</v>
      </c>
      <c r="E560" s="4">
        <v>165000</v>
      </c>
      <c r="F560" s="4">
        <f t="shared" si="34"/>
        <v>133591.63</v>
      </c>
      <c r="G560" s="4">
        <f t="shared" si="35"/>
        <v>31408.369999999995</v>
      </c>
      <c r="H560" s="4" t="str">
        <v>Male</v>
      </c>
      <c r="I560" s="4" t="str">
        <v>Master's</v>
      </c>
    </row>
    <row r="561" spans="1:9" x14ac:dyDescent="0.25">
      <c r="A561" s="4">
        <v>43</v>
      </c>
      <c r="B561" s="4">
        <f t="shared" si="32"/>
        <v>1</v>
      </c>
      <c r="C561" s="4">
        <f t="shared" si="33"/>
        <v>3</v>
      </c>
      <c r="D561" s="4">
        <v>13</v>
      </c>
      <c r="E561" s="4">
        <v>185000</v>
      </c>
      <c r="F561" s="4">
        <f t="shared" si="34"/>
        <v>155038.21000000002</v>
      </c>
      <c r="G561" s="4">
        <f t="shared" si="35"/>
        <v>29961.789999999979</v>
      </c>
      <c r="H561" s="4" t="str">
        <v>Male</v>
      </c>
      <c r="I561" s="4" t="str">
        <v>PhD</v>
      </c>
    </row>
    <row r="562" spans="1:9" x14ac:dyDescent="0.25">
      <c r="A562" s="4">
        <v>36</v>
      </c>
      <c r="B562" s="4">
        <f t="shared" si="32"/>
        <v>1</v>
      </c>
      <c r="C562" s="4">
        <f t="shared" si="33"/>
        <v>2</v>
      </c>
      <c r="D562" s="4">
        <v>7</v>
      </c>
      <c r="E562" s="4">
        <v>140000</v>
      </c>
      <c r="F562" s="4">
        <f t="shared" si="34"/>
        <v>108622.23</v>
      </c>
      <c r="G562" s="4">
        <f t="shared" si="35"/>
        <v>31377.770000000004</v>
      </c>
      <c r="H562" s="4" t="str">
        <v>Male</v>
      </c>
      <c r="I562" s="4" t="str">
        <v>Master's</v>
      </c>
    </row>
    <row r="563" spans="1:9" x14ac:dyDescent="0.25">
      <c r="A563" s="4">
        <v>28</v>
      </c>
      <c r="B563" s="4">
        <f t="shared" si="32"/>
        <v>2</v>
      </c>
      <c r="C563" s="4">
        <f t="shared" si="33"/>
        <v>1</v>
      </c>
      <c r="D563" s="4">
        <v>3</v>
      </c>
      <c r="E563" s="4">
        <v>80000</v>
      </c>
      <c r="F563" s="4">
        <f t="shared" si="34"/>
        <v>68545.87</v>
      </c>
      <c r="G563" s="4">
        <f t="shared" si="35"/>
        <v>11454.130000000005</v>
      </c>
      <c r="H563" s="4" t="str">
        <v>Female</v>
      </c>
      <c r="I563" s="4" t="str">
        <v>Bachelor's</v>
      </c>
    </row>
    <row r="564" spans="1:9" x14ac:dyDescent="0.25">
      <c r="A564" s="4">
        <v>28</v>
      </c>
      <c r="B564" s="4">
        <f t="shared" si="32"/>
        <v>2</v>
      </c>
      <c r="C564" s="4">
        <f t="shared" si="33"/>
        <v>2</v>
      </c>
      <c r="D564" s="4">
        <v>3</v>
      </c>
      <c r="E564" s="4">
        <v>90000</v>
      </c>
      <c r="F564" s="4">
        <f t="shared" si="34"/>
        <v>84229.41</v>
      </c>
      <c r="G564" s="4">
        <f t="shared" si="35"/>
        <v>5770.5899999999965</v>
      </c>
      <c r="H564" s="4" t="str">
        <v>Female</v>
      </c>
      <c r="I564" s="4" t="str">
        <v>Master's</v>
      </c>
    </row>
    <row r="565" spans="1:9" x14ac:dyDescent="0.25">
      <c r="A565" s="4">
        <v>43</v>
      </c>
      <c r="B565" s="4">
        <f t="shared" si="32"/>
        <v>1</v>
      </c>
      <c r="C565" s="4">
        <f t="shared" si="33"/>
        <v>3</v>
      </c>
      <c r="D565" s="4">
        <v>12</v>
      </c>
      <c r="E565" s="4">
        <v>170000</v>
      </c>
      <c r="F565" s="4">
        <f t="shared" si="34"/>
        <v>149275.16999999998</v>
      </c>
      <c r="G565" s="4">
        <f t="shared" si="35"/>
        <v>20724.830000000016</v>
      </c>
      <c r="H565" s="4" t="str">
        <v>Male</v>
      </c>
      <c r="I565" s="4" t="str">
        <v>PhD</v>
      </c>
    </row>
    <row r="566" spans="1:9" x14ac:dyDescent="0.25">
      <c r="A566" s="4">
        <v>44</v>
      </c>
      <c r="B566" s="4">
        <f t="shared" si="32"/>
        <v>1</v>
      </c>
      <c r="C566" s="4">
        <f t="shared" si="33"/>
        <v>3</v>
      </c>
      <c r="D566" s="4">
        <v>12</v>
      </c>
      <c r="E566" s="4">
        <v>170000</v>
      </c>
      <c r="F566" s="4">
        <f t="shared" si="34"/>
        <v>148725.77000000002</v>
      </c>
      <c r="G566" s="4">
        <f t="shared" si="35"/>
        <v>21274.229999999981</v>
      </c>
      <c r="H566" s="4" t="str">
        <v>Male</v>
      </c>
      <c r="I566" s="4" t="str">
        <v>PhD</v>
      </c>
    </row>
    <row r="567" spans="1:9" x14ac:dyDescent="0.25">
      <c r="A567" s="4">
        <v>37</v>
      </c>
      <c r="B567" s="4">
        <f t="shared" si="32"/>
        <v>1</v>
      </c>
      <c r="C567" s="4">
        <f t="shared" si="33"/>
        <v>2</v>
      </c>
      <c r="D567" s="4">
        <v>10</v>
      </c>
      <c r="E567" s="4">
        <v>155000</v>
      </c>
      <c r="F567" s="4">
        <f t="shared" si="34"/>
        <v>125361.95000000001</v>
      </c>
      <c r="G567" s="4">
        <f t="shared" si="35"/>
        <v>29638.049999999988</v>
      </c>
      <c r="H567" s="4" t="str">
        <v>Male</v>
      </c>
      <c r="I567" s="4" t="str">
        <v>Master's</v>
      </c>
    </row>
    <row r="568" spans="1:9" x14ac:dyDescent="0.25">
      <c r="A568" s="4">
        <v>56</v>
      </c>
      <c r="B568" s="4">
        <f t="shared" si="32"/>
        <v>1</v>
      </c>
      <c r="C568" s="4">
        <f t="shared" si="33"/>
        <v>3</v>
      </c>
      <c r="D568" s="4">
        <v>18</v>
      </c>
      <c r="E568" s="4">
        <v>195000</v>
      </c>
      <c r="F568" s="4">
        <f t="shared" si="34"/>
        <v>176711.21000000002</v>
      </c>
      <c r="G568" s="4">
        <f t="shared" si="35"/>
        <v>18288.789999999979</v>
      </c>
      <c r="H568" s="4" t="str">
        <v>Male</v>
      </c>
      <c r="I568" s="4" t="str">
        <v>PhD</v>
      </c>
    </row>
    <row r="569" spans="1:9" x14ac:dyDescent="0.25">
      <c r="A569" s="4">
        <v>27</v>
      </c>
      <c r="B569" s="4">
        <f t="shared" si="32"/>
        <v>1</v>
      </c>
      <c r="C569" s="4">
        <f t="shared" si="33"/>
        <v>1</v>
      </c>
      <c r="D569" s="4">
        <v>2</v>
      </c>
      <c r="E569" s="4">
        <v>70000</v>
      </c>
      <c r="F569" s="4">
        <f t="shared" si="34"/>
        <v>69068.09</v>
      </c>
      <c r="G569" s="4">
        <f t="shared" si="35"/>
        <v>931.91000000000349</v>
      </c>
      <c r="H569" s="4" t="str">
        <v>Male</v>
      </c>
      <c r="I569" s="4" t="str">
        <v>Bachelor's</v>
      </c>
    </row>
    <row r="570" spans="1:9" x14ac:dyDescent="0.25">
      <c r="A570" s="4">
        <v>31</v>
      </c>
      <c r="B570" s="4">
        <f t="shared" si="32"/>
        <v>1</v>
      </c>
      <c r="C570" s="4">
        <f t="shared" si="33"/>
        <v>2</v>
      </c>
      <c r="D570" s="4">
        <v>7</v>
      </c>
      <c r="E570" s="4">
        <v>140000</v>
      </c>
      <c r="F570" s="4">
        <f t="shared" si="34"/>
        <v>111369.23</v>
      </c>
      <c r="G570" s="4">
        <f t="shared" si="35"/>
        <v>28630.770000000004</v>
      </c>
      <c r="H570" s="4" t="str">
        <v>Male</v>
      </c>
      <c r="I570" s="4" t="str">
        <v>Master's</v>
      </c>
    </row>
    <row r="571" spans="1:9" x14ac:dyDescent="0.25">
      <c r="A571" s="4">
        <v>50</v>
      </c>
      <c r="B571" s="4">
        <f t="shared" si="32"/>
        <v>1</v>
      </c>
      <c r="C571" s="4">
        <f t="shared" si="33"/>
        <v>3</v>
      </c>
      <c r="D571" s="4">
        <v>16</v>
      </c>
      <c r="E571" s="4">
        <v>190000</v>
      </c>
      <c r="F571" s="4">
        <f t="shared" si="34"/>
        <v>168481.53</v>
      </c>
      <c r="G571" s="4">
        <f t="shared" si="35"/>
        <v>21518.47</v>
      </c>
      <c r="H571" s="4" t="str">
        <v>Male</v>
      </c>
      <c r="I571" s="4" t="str">
        <v>PhD</v>
      </c>
    </row>
    <row r="572" spans="1:9" x14ac:dyDescent="0.25">
      <c r="A572" s="4">
        <v>33</v>
      </c>
      <c r="B572" s="4">
        <f t="shared" si="32"/>
        <v>1</v>
      </c>
      <c r="C572" s="4">
        <f t="shared" si="33"/>
        <v>2</v>
      </c>
      <c r="D572" s="4">
        <v>6</v>
      </c>
      <c r="E572" s="4">
        <v>130000</v>
      </c>
      <c r="F572" s="4">
        <f t="shared" si="34"/>
        <v>104507.38999999998</v>
      </c>
      <c r="G572" s="4">
        <f t="shared" si="35"/>
        <v>25492.610000000015</v>
      </c>
      <c r="H572" s="4" t="str">
        <v>Male</v>
      </c>
      <c r="I572" s="4" t="str">
        <v>Master's</v>
      </c>
    </row>
    <row r="573" spans="1:9" x14ac:dyDescent="0.25">
      <c r="A573" s="4">
        <v>41</v>
      </c>
      <c r="B573" s="4">
        <f t="shared" si="32"/>
        <v>1</v>
      </c>
      <c r="C573" s="4">
        <f t="shared" si="33"/>
        <v>3</v>
      </c>
      <c r="D573" s="4">
        <v>12</v>
      </c>
      <c r="E573" s="4">
        <v>165000</v>
      </c>
      <c r="F573" s="4">
        <f t="shared" si="34"/>
        <v>150373.96999999997</v>
      </c>
      <c r="G573" s="4">
        <f t="shared" si="35"/>
        <v>14626.030000000028</v>
      </c>
      <c r="H573" s="4" t="str">
        <v>Male</v>
      </c>
      <c r="I573" s="4" t="str">
        <v>PhD</v>
      </c>
    </row>
    <row r="574" spans="1:9" x14ac:dyDescent="0.25">
      <c r="A574" s="4">
        <v>24</v>
      </c>
      <c r="B574" s="4">
        <f t="shared" si="32"/>
        <v>2</v>
      </c>
      <c r="C574" s="4">
        <f t="shared" si="33"/>
        <v>1</v>
      </c>
      <c r="D574" s="4">
        <v>1</v>
      </c>
      <c r="E574" s="4">
        <v>55000</v>
      </c>
      <c r="F574" s="4">
        <f t="shared" si="34"/>
        <v>59217.39</v>
      </c>
      <c r="G574" s="4">
        <f t="shared" si="35"/>
        <v>-4217.3899999999994</v>
      </c>
      <c r="H574" s="4" t="str">
        <v>Female</v>
      </c>
      <c r="I574" s="4" t="str">
        <v>Bachelor's</v>
      </c>
    </row>
    <row r="575" spans="1:9" x14ac:dyDescent="0.25">
      <c r="A575" s="4">
        <v>43</v>
      </c>
      <c r="B575" s="4">
        <f t="shared" si="32"/>
        <v>1</v>
      </c>
      <c r="C575" s="4">
        <f t="shared" si="33"/>
        <v>3</v>
      </c>
      <c r="D575" s="4">
        <v>12</v>
      </c>
      <c r="E575" s="4">
        <v>165000</v>
      </c>
      <c r="F575" s="4">
        <f t="shared" si="34"/>
        <v>149275.16999999998</v>
      </c>
      <c r="G575" s="4">
        <f t="shared" si="35"/>
        <v>15724.830000000016</v>
      </c>
      <c r="H575" s="4" t="str">
        <v>Male</v>
      </c>
      <c r="I575" s="4" t="str">
        <v>PhD</v>
      </c>
    </row>
    <row r="576" spans="1:9" x14ac:dyDescent="0.25">
      <c r="A576" s="4">
        <v>58</v>
      </c>
      <c r="B576" s="4">
        <f t="shared" si="32"/>
        <v>1</v>
      </c>
      <c r="C576" s="4">
        <f t="shared" si="33"/>
        <v>3</v>
      </c>
      <c r="D576" s="4">
        <v>17</v>
      </c>
      <c r="E576" s="4">
        <v>195000</v>
      </c>
      <c r="F576" s="4">
        <f t="shared" si="34"/>
        <v>169849.37</v>
      </c>
      <c r="G576" s="4">
        <f t="shared" si="35"/>
        <v>25150.630000000005</v>
      </c>
      <c r="H576" s="4" t="str">
        <v>Male</v>
      </c>
      <c r="I576" s="4" t="str">
        <v>PhD</v>
      </c>
    </row>
    <row r="577" spans="1:9" x14ac:dyDescent="0.25">
      <c r="A577" s="4">
        <v>29</v>
      </c>
      <c r="B577" s="4">
        <f t="shared" si="32"/>
        <v>2</v>
      </c>
      <c r="C577" s="4">
        <f t="shared" si="33"/>
        <v>1</v>
      </c>
      <c r="D577" s="4">
        <v>3</v>
      </c>
      <c r="E577" s="4">
        <v>85000</v>
      </c>
      <c r="F577" s="4">
        <f t="shared" si="34"/>
        <v>67996.47</v>
      </c>
      <c r="G577" s="4">
        <f t="shared" si="35"/>
        <v>17003.53</v>
      </c>
      <c r="H577" s="4" t="str">
        <v>Female</v>
      </c>
      <c r="I577" s="4" t="str">
        <v>Bachelor's</v>
      </c>
    </row>
    <row r="578" spans="1:9" x14ac:dyDescent="0.25">
      <c r="A578" s="4">
        <v>52</v>
      </c>
      <c r="B578" s="4">
        <f t="shared" ref="B578:B641" si="36">IF(H578 = "Male", 1, IF(H578 = "Female", 2, IF(H578 = "Other", 3)))</f>
        <v>1</v>
      </c>
      <c r="C578" s="4">
        <f t="shared" ref="C578:C641" si="37">IF(I578 = "High School", 0, IF(I578 = "Bachelor's", 1, IF(I578 = "Master's", 2, IF(I578 = "PhD", 3))))</f>
        <v>3</v>
      </c>
      <c r="D578" s="4">
        <v>18</v>
      </c>
      <c r="E578" s="4">
        <v>200000</v>
      </c>
      <c r="F578" s="4">
        <f t="shared" si="34"/>
        <v>178908.81</v>
      </c>
      <c r="G578" s="4">
        <f t="shared" si="35"/>
        <v>21091.190000000002</v>
      </c>
      <c r="H578" s="4" t="str">
        <v>Male</v>
      </c>
      <c r="I578" s="4" t="str">
        <v>PhD</v>
      </c>
    </row>
    <row r="579" spans="1:9" x14ac:dyDescent="0.25">
      <c r="A579" s="4">
        <v>36</v>
      </c>
      <c r="B579" s="4">
        <f t="shared" si="36"/>
        <v>1</v>
      </c>
      <c r="C579" s="4">
        <f t="shared" si="37"/>
        <v>2</v>
      </c>
      <c r="D579" s="4">
        <v>8</v>
      </c>
      <c r="E579" s="4">
        <v>140000</v>
      </c>
      <c r="F579" s="4">
        <f t="shared" ref="F579:F642" si="38">62428.13 + (-549.4*A579) + (-5735.86*B579) + (15683.54*C579) + (5763.04*D579)</f>
        <v>114385.26999999999</v>
      </c>
      <c r="G579" s="4">
        <f t="shared" ref="G579:G642" si="39">E579-F579</f>
        <v>25614.73000000001</v>
      </c>
      <c r="H579" s="4" t="str">
        <v>Male</v>
      </c>
      <c r="I579" s="4" t="str">
        <v>Master's</v>
      </c>
    </row>
    <row r="580" spans="1:9" x14ac:dyDescent="0.25">
      <c r="A580" s="4">
        <v>26</v>
      </c>
      <c r="B580" s="4">
        <f t="shared" si="36"/>
        <v>1</v>
      </c>
      <c r="C580" s="4">
        <f t="shared" si="37"/>
        <v>1</v>
      </c>
      <c r="D580" s="4">
        <v>2</v>
      </c>
      <c r="E580" s="4">
        <v>65000</v>
      </c>
      <c r="F580" s="4">
        <f t="shared" si="38"/>
        <v>69617.489999999991</v>
      </c>
      <c r="G580" s="4">
        <f t="shared" si="39"/>
        <v>-4617.4899999999907</v>
      </c>
      <c r="H580" s="4" t="str">
        <v>Male</v>
      </c>
      <c r="I580" s="4" t="str">
        <v>Bachelor's</v>
      </c>
    </row>
    <row r="581" spans="1:9" x14ac:dyDescent="0.25">
      <c r="A581" s="4">
        <v>47</v>
      </c>
      <c r="B581" s="4">
        <f t="shared" si="36"/>
        <v>1</v>
      </c>
      <c r="C581" s="4">
        <f t="shared" si="37"/>
        <v>3</v>
      </c>
      <c r="D581" s="4">
        <v>16</v>
      </c>
      <c r="E581" s="4">
        <v>190000</v>
      </c>
      <c r="F581" s="4">
        <f t="shared" si="38"/>
        <v>170129.72999999998</v>
      </c>
      <c r="G581" s="4">
        <f t="shared" si="39"/>
        <v>19870.270000000019</v>
      </c>
      <c r="H581" s="4" t="str">
        <v>Male</v>
      </c>
      <c r="I581" s="4" t="str">
        <v>PhD</v>
      </c>
    </row>
    <row r="582" spans="1:9" x14ac:dyDescent="0.25">
      <c r="A582" s="4">
        <v>32</v>
      </c>
      <c r="B582" s="4">
        <f t="shared" si="36"/>
        <v>1</v>
      </c>
      <c r="C582" s="4">
        <f t="shared" si="37"/>
        <v>2</v>
      </c>
      <c r="D582" s="4">
        <v>6</v>
      </c>
      <c r="E582" s="4">
        <v>120000</v>
      </c>
      <c r="F582" s="4">
        <f t="shared" si="38"/>
        <v>105056.79000000001</v>
      </c>
      <c r="G582" s="4">
        <f t="shared" si="39"/>
        <v>14943.209999999992</v>
      </c>
      <c r="H582" s="4" t="str">
        <v>Male</v>
      </c>
      <c r="I582" s="4" t="str">
        <v>Master's</v>
      </c>
    </row>
    <row r="583" spans="1:9" x14ac:dyDescent="0.25">
      <c r="A583" s="4">
        <v>57</v>
      </c>
      <c r="B583" s="4">
        <f t="shared" si="36"/>
        <v>1</v>
      </c>
      <c r="C583" s="4">
        <f t="shared" si="37"/>
        <v>3</v>
      </c>
      <c r="D583" s="4">
        <v>18</v>
      </c>
      <c r="E583" s="4">
        <v>200000</v>
      </c>
      <c r="F583" s="4">
        <f t="shared" si="38"/>
        <v>176161.81</v>
      </c>
      <c r="G583" s="4">
        <f t="shared" si="39"/>
        <v>23838.190000000002</v>
      </c>
      <c r="H583" s="4" t="str">
        <v>Male</v>
      </c>
      <c r="I583" s="4" t="str">
        <v>PhD</v>
      </c>
    </row>
    <row r="584" spans="1:9" x14ac:dyDescent="0.25">
      <c r="A584" s="4">
        <v>51</v>
      </c>
      <c r="B584" s="4">
        <f t="shared" si="36"/>
        <v>1</v>
      </c>
      <c r="C584" s="4">
        <f t="shared" si="37"/>
        <v>3</v>
      </c>
      <c r="D584" s="4">
        <v>16</v>
      </c>
      <c r="E584" s="4">
        <v>190000</v>
      </c>
      <c r="F584" s="4">
        <f t="shared" si="38"/>
        <v>167932.13</v>
      </c>
      <c r="G584" s="4">
        <f t="shared" si="39"/>
        <v>22067.869999999995</v>
      </c>
      <c r="H584" s="4" t="str">
        <v>Male</v>
      </c>
      <c r="I584" s="4" t="str">
        <v>PhD</v>
      </c>
    </row>
    <row r="585" spans="1:9" x14ac:dyDescent="0.25">
      <c r="A585" s="4">
        <v>27</v>
      </c>
      <c r="B585" s="4">
        <f t="shared" si="36"/>
        <v>2</v>
      </c>
      <c r="C585" s="4">
        <f t="shared" si="37"/>
        <v>2</v>
      </c>
      <c r="D585" s="4">
        <v>2</v>
      </c>
      <c r="E585" s="4">
        <v>65000</v>
      </c>
      <c r="F585" s="4">
        <f t="shared" si="38"/>
        <v>79015.77</v>
      </c>
      <c r="G585" s="4">
        <f t="shared" si="39"/>
        <v>-14015.770000000004</v>
      </c>
      <c r="H585" s="4" t="str">
        <v>Female</v>
      </c>
      <c r="I585" s="4" t="str">
        <v>Master's</v>
      </c>
    </row>
    <row r="586" spans="1:9" x14ac:dyDescent="0.25">
      <c r="A586" s="4">
        <v>36</v>
      </c>
      <c r="B586" s="4">
        <f t="shared" si="36"/>
        <v>1</v>
      </c>
      <c r="C586" s="4">
        <f t="shared" si="37"/>
        <v>2</v>
      </c>
      <c r="D586" s="4">
        <v>7</v>
      </c>
      <c r="E586" s="4">
        <v>130000</v>
      </c>
      <c r="F586" s="4">
        <f t="shared" si="38"/>
        <v>108622.23</v>
      </c>
      <c r="G586" s="4">
        <f t="shared" si="39"/>
        <v>21377.770000000004</v>
      </c>
      <c r="H586" s="4" t="str">
        <v>Male</v>
      </c>
      <c r="I586" s="4" t="str">
        <v>Master's</v>
      </c>
    </row>
    <row r="587" spans="1:9" x14ac:dyDescent="0.25">
      <c r="A587" s="4">
        <v>33</v>
      </c>
      <c r="B587" s="4">
        <f t="shared" si="36"/>
        <v>2</v>
      </c>
      <c r="C587" s="4">
        <f t="shared" si="37"/>
        <v>2</v>
      </c>
      <c r="D587" s="4">
        <v>5</v>
      </c>
      <c r="E587" s="4">
        <v>120000</v>
      </c>
      <c r="F587" s="4">
        <f t="shared" si="38"/>
        <v>93008.489999999991</v>
      </c>
      <c r="G587" s="4">
        <f t="shared" si="39"/>
        <v>26991.510000000009</v>
      </c>
      <c r="H587" s="4" t="str">
        <v>Female</v>
      </c>
      <c r="I587" s="4" t="str">
        <v>Master's</v>
      </c>
    </row>
    <row r="588" spans="1:9" x14ac:dyDescent="0.25">
      <c r="A588" s="4">
        <v>25</v>
      </c>
      <c r="B588" s="4">
        <f t="shared" si="36"/>
        <v>1</v>
      </c>
      <c r="C588" s="4">
        <f t="shared" si="37"/>
        <v>1</v>
      </c>
      <c r="D588" s="4">
        <v>1</v>
      </c>
      <c r="E588" s="4">
        <v>55000</v>
      </c>
      <c r="F588" s="4">
        <f t="shared" si="38"/>
        <v>64403.85</v>
      </c>
      <c r="G588" s="4">
        <f t="shared" si="39"/>
        <v>-9403.8499999999985</v>
      </c>
      <c r="H588" s="4" t="str">
        <v>Male</v>
      </c>
      <c r="I588" s="4" t="str">
        <v>Bachelor's</v>
      </c>
    </row>
    <row r="589" spans="1:9" x14ac:dyDescent="0.25">
      <c r="A589" s="4">
        <v>40</v>
      </c>
      <c r="B589" s="4">
        <f t="shared" si="36"/>
        <v>1</v>
      </c>
      <c r="C589" s="4">
        <f t="shared" si="37"/>
        <v>3</v>
      </c>
      <c r="D589" s="4">
        <v>12</v>
      </c>
      <c r="E589" s="4">
        <v>160000</v>
      </c>
      <c r="F589" s="4">
        <f t="shared" si="38"/>
        <v>150923.37</v>
      </c>
      <c r="G589" s="4">
        <f t="shared" si="39"/>
        <v>9076.6300000000047</v>
      </c>
      <c r="H589" s="4" t="str">
        <v>Male</v>
      </c>
      <c r="I589" s="4" t="str">
        <v>PhD</v>
      </c>
    </row>
    <row r="590" spans="1:9" x14ac:dyDescent="0.25">
      <c r="A590" s="4">
        <v>36</v>
      </c>
      <c r="B590" s="4">
        <f t="shared" si="36"/>
        <v>1</v>
      </c>
      <c r="C590" s="4">
        <f t="shared" si="37"/>
        <v>2</v>
      </c>
      <c r="D590" s="4">
        <v>8</v>
      </c>
      <c r="E590" s="4">
        <v>140000</v>
      </c>
      <c r="F590" s="4">
        <f t="shared" si="38"/>
        <v>114385.26999999999</v>
      </c>
      <c r="G590" s="4">
        <f t="shared" si="39"/>
        <v>25614.73000000001</v>
      </c>
      <c r="H590" s="4" t="str">
        <v>Male</v>
      </c>
      <c r="I590" s="4" t="str">
        <v>Master's</v>
      </c>
    </row>
    <row r="591" spans="1:9" x14ac:dyDescent="0.25">
      <c r="A591" s="4">
        <v>31</v>
      </c>
      <c r="B591" s="4">
        <f t="shared" si="36"/>
        <v>1</v>
      </c>
      <c r="C591" s="4">
        <f t="shared" si="37"/>
        <v>2</v>
      </c>
      <c r="D591" s="4">
        <v>7</v>
      </c>
      <c r="E591" s="4">
        <v>135000</v>
      </c>
      <c r="F591" s="4">
        <f t="shared" si="38"/>
        <v>111369.23</v>
      </c>
      <c r="G591" s="4">
        <f t="shared" si="39"/>
        <v>23630.770000000004</v>
      </c>
      <c r="H591" s="4" t="str">
        <v>Male</v>
      </c>
      <c r="I591" s="4" t="str">
        <v>Master's</v>
      </c>
    </row>
    <row r="592" spans="1:9" x14ac:dyDescent="0.25">
      <c r="A592" s="4">
        <v>24</v>
      </c>
      <c r="B592" s="4">
        <f t="shared" si="36"/>
        <v>1</v>
      </c>
      <c r="C592" s="4">
        <f t="shared" si="37"/>
        <v>1</v>
      </c>
      <c r="D592" s="4">
        <v>1</v>
      </c>
      <c r="E592" s="4">
        <v>55000</v>
      </c>
      <c r="F592" s="4">
        <f t="shared" si="38"/>
        <v>64953.25</v>
      </c>
      <c r="G592" s="4">
        <f t="shared" si="39"/>
        <v>-9953.25</v>
      </c>
      <c r="H592" s="4" t="str">
        <v>Male</v>
      </c>
      <c r="I592" s="4" t="str">
        <v>Bachelor's</v>
      </c>
    </row>
    <row r="593" spans="1:9" x14ac:dyDescent="0.25">
      <c r="A593" s="4">
        <v>34</v>
      </c>
      <c r="B593" s="4">
        <f t="shared" si="36"/>
        <v>1</v>
      </c>
      <c r="C593" s="4">
        <f t="shared" si="37"/>
        <v>1</v>
      </c>
      <c r="D593" s="4">
        <v>5</v>
      </c>
      <c r="E593" s="4">
        <v>95000</v>
      </c>
      <c r="F593" s="4">
        <f t="shared" si="38"/>
        <v>82511.41</v>
      </c>
      <c r="G593" s="4">
        <f t="shared" si="39"/>
        <v>12488.589999999997</v>
      </c>
      <c r="H593" s="4" t="str">
        <v>Male</v>
      </c>
      <c r="I593" s="4" t="str">
        <v>Bachelor's</v>
      </c>
    </row>
    <row r="594" spans="1:9" x14ac:dyDescent="0.25">
      <c r="A594" s="4">
        <v>43</v>
      </c>
      <c r="B594" s="4">
        <f t="shared" si="36"/>
        <v>2</v>
      </c>
      <c r="C594" s="4">
        <f t="shared" si="37"/>
        <v>2</v>
      </c>
      <c r="D594" s="4">
        <v>12</v>
      </c>
      <c r="E594" s="4">
        <v>170000</v>
      </c>
      <c r="F594" s="4">
        <f t="shared" si="38"/>
        <v>127855.76999999999</v>
      </c>
      <c r="G594" s="4">
        <f t="shared" si="39"/>
        <v>42144.23000000001</v>
      </c>
      <c r="H594" s="4" t="str">
        <v>Female</v>
      </c>
      <c r="I594" s="4" t="str">
        <v>Master's</v>
      </c>
    </row>
    <row r="595" spans="1:9" x14ac:dyDescent="0.25">
      <c r="A595" s="4">
        <v>27</v>
      </c>
      <c r="B595" s="4">
        <f t="shared" si="36"/>
        <v>1</v>
      </c>
      <c r="C595" s="4">
        <f t="shared" si="37"/>
        <v>1</v>
      </c>
      <c r="D595" s="4">
        <v>2</v>
      </c>
      <c r="E595" s="4">
        <v>75000</v>
      </c>
      <c r="F595" s="4">
        <f t="shared" si="38"/>
        <v>69068.09</v>
      </c>
      <c r="G595" s="4">
        <f t="shared" si="39"/>
        <v>5931.9100000000035</v>
      </c>
      <c r="H595" s="4" t="str">
        <v>Male</v>
      </c>
      <c r="I595" s="4" t="str">
        <v>Bachelor's</v>
      </c>
    </row>
    <row r="596" spans="1:9" x14ac:dyDescent="0.25">
      <c r="A596" s="4">
        <v>56</v>
      </c>
      <c r="B596" s="4">
        <f t="shared" si="36"/>
        <v>2</v>
      </c>
      <c r="C596" s="4">
        <f t="shared" si="37"/>
        <v>3</v>
      </c>
      <c r="D596" s="4">
        <v>18</v>
      </c>
      <c r="E596" s="4">
        <v>210000</v>
      </c>
      <c r="F596" s="4">
        <f t="shared" si="38"/>
        <v>170975.35</v>
      </c>
      <c r="G596" s="4">
        <f t="shared" si="39"/>
        <v>39024.649999999994</v>
      </c>
      <c r="H596" s="4" t="str">
        <v>Female</v>
      </c>
      <c r="I596" s="4" t="str">
        <v>PhD</v>
      </c>
    </row>
    <row r="597" spans="1:9" x14ac:dyDescent="0.25">
      <c r="A597" s="4">
        <v>32</v>
      </c>
      <c r="B597" s="4">
        <f t="shared" si="36"/>
        <v>1</v>
      </c>
      <c r="C597" s="4">
        <f t="shared" si="37"/>
        <v>2</v>
      </c>
      <c r="D597" s="4">
        <v>7</v>
      </c>
      <c r="E597" s="4">
        <v>135000</v>
      </c>
      <c r="F597" s="4">
        <f t="shared" si="38"/>
        <v>110819.83</v>
      </c>
      <c r="G597" s="4">
        <f t="shared" si="39"/>
        <v>24180.17</v>
      </c>
      <c r="H597" s="4" t="str">
        <v>Male</v>
      </c>
      <c r="I597" s="4" t="str">
        <v>Master's</v>
      </c>
    </row>
    <row r="598" spans="1:9" x14ac:dyDescent="0.25">
      <c r="A598" s="4">
        <v>46</v>
      </c>
      <c r="B598" s="4">
        <f t="shared" si="36"/>
        <v>1</v>
      </c>
      <c r="C598" s="4">
        <f t="shared" si="37"/>
        <v>3</v>
      </c>
      <c r="D598" s="4">
        <v>16</v>
      </c>
      <c r="E598" s="4">
        <v>190000</v>
      </c>
      <c r="F598" s="4">
        <f t="shared" si="38"/>
        <v>170679.13</v>
      </c>
      <c r="G598" s="4">
        <f t="shared" si="39"/>
        <v>19320.869999999995</v>
      </c>
      <c r="H598" s="4" t="str">
        <v>Male</v>
      </c>
      <c r="I598" s="4" t="str">
        <v>PhD</v>
      </c>
    </row>
    <row r="599" spans="1:9" x14ac:dyDescent="0.25">
      <c r="A599" s="4">
        <v>41</v>
      </c>
      <c r="B599" s="4">
        <f t="shared" si="36"/>
        <v>2</v>
      </c>
      <c r="C599" s="4">
        <f t="shared" si="37"/>
        <v>3</v>
      </c>
      <c r="D599" s="4">
        <v>11</v>
      </c>
      <c r="E599" s="4">
        <v>165000</v>
      </c>
      <c r="F599" s="4">
        <f t="shared" si="38"/>
        <v>138875.07</v>
      </c>
      <c r="G599" s="4">
        <f t="shared" si="39"/>
        <v>26124.929999999993</v>
      </c>
      <c r="H599" s="4" t="str">
        <v>Female</v>
      </c>
      <c r="I599" s="4" t="str">
        <v>PhD</v>
      </c>
    </row>
    <row r="600" spans="1:9" x14ac:dyDescent="0.25">
      <c r="A600" s="4">
        <v>34</v>
      </c>
      <c r="B600" s="4">
        <f t="shared" si="36"/>
        <v>1</v>
      </c>
      <c r="C600" s="4">
        <f t="shared" si="37"/>
        <v>1</v>
      </c>
      <c r="D600" s="4">
        <v>6</v>
      </c>
      <c r="E600" s="4">
        <v>120000</v>
      </c>
      <c r="F600" s="4">
        <f t="shared" si="38"/>
        <v>88274.45</v>
      </c>
      <c r="G600" s="4">
        <f t="shared" si="39"/>
        <v>31725.550000000003</v>
      </c>
      <c r="H600" s="4" t="str">
        <v>Male</v>
      </c>
      <c r="I600" s="4" t="str">
        <v>Bachelor's</v>
      </c>
    </row>
    <row r="601" spans="1:9" x14ac:dyDescent="0.25">
      <c r="A601" s="4">
        <v>40</v>
      </c>
      <c r="B601" s="4">
        <f t="shared" si="36"/>
        <v>2</v>
      </c>
      <c r="C601" s="4">
        <f t="shared" si="37"/>
        <v>3</v>
      </c>
      <c r="D601" s="4">
        <v>12</v>
      </c>
      <c r="E601" s="4">
        <v>160000</v>
      </c>
      <c r="F601" s="4">
        <f t="shared" si="38"/>
        <v>145187.51</v>
      </c>
      <c r="G601" s="4">
        <f t="shared" si="39"/>
        <v>14812.489999999991</v>
      </c>
      <c r="H601" s="4" t="str">
        <v>Female</v>
      </c>
      <c r="I601" s="4" t="str">
        <v>PhD</v>
      </c>
    </row>
    <row r="602" spans="1:9" x14ac:dyDescent="0.25">
      <c r="A602" s="4">
        <v>24</v>
      </c>
      <c r="B602" s="4">
        <f t="shared" si="36"/>
        <v>1</v>
      </c>
      <c r="C602" s="4">
        <f t="shared" si="37"/>
        <v>1</v>
      </c>
      <c r="D602" s="4">
        <v>1</v>
      </c>
      <c r="E602" s="4">
        <v>55000</v>
      </c>
      <c r="F602" s="4">
        <f t="shared" si="38"/>
        <v>64953.25</v>
      </c>
      <c r="G602" s="4">
        <f t="shared" si="39"/>
        <v>-9953.25</v>
      </c>
      <c r="H602" s="4" t="str">
        <v>Male</v>
      </c>
      <c r="I602" s="4" t="str">
        <v>Bachelor's</v>
      </c>
    </row>
    <row r="603" spans="1:9" x14ac:dyDescent="0.25">
      <c r="A603" s="4">
        <v>36</v>
      </c>
      <c r="B603" s="4">
        <f t="shared" si="36"/>
        <v>1</v>
      </c>
      <c r="C603" s="4">
        <f t="shared" si="37"/>
        <v>1</v>
      </c>
      <c r="D603" s="4">
        <v>7</v>
      </c>
      <c r="E603" s="4">
        <v>120000</v>
      </c>
      <c r="F603" s="4">
        <f t="shared" si="38"/>
        <v>92938.69</v>
      </c>
      <c r="G603" s="4">
        <f t="shared" si="39"/>
        <v>27061.309999999998</v>
      </c>
      <c r="H603" s="4" t="str">
        <v>Male</v>
      </c>
      <c r="I603" s="4" t="str">
        <v>Bachelor's</v>
      </c>
    </row>
    <row r="604" spans="1:9" x14ac:dyDescent="0.25">
      <c r="A604" s="4">
        <v>29</v>
      </c>
      <c r="B604" s="4">
        <f t="shared" si="36"/>
        <v>2</v>
      </c>
      <c r="C604" s="4">
        <f t="shared" si="37"/>
        <v>2</v>
      </c>
      <c r="D604" s="4">
        <v>3</v>
      </c>
      <c r="E604" s="4">
        <v>90000</v>
      </c>
      <c r="F604" s="4">
        <f t="shared" si="38"/>
        <v>83680.009999999995</v>
      </c>
      <c r="G604" s="4">
        <f t="shared" si="39"/>
        <v>6319.9900000000052</v>
      </c>
      <c r="H604" s="4" t="str">
        <v>Female</v>
      </c>
      <c r="I604" s="4" t="str">
        <v>Master's</v>
      </c>
    </row>
    <row r="605" spans="1:9" x14ac:dyDescent="0.25">
      <c r="A605" s="4">
        <v>41</v>
      </c>
      <c r="B605" s="4">
        <f t="shared" si="36"/>
        <v>2</v>
      </c>
      <c r="C605" s="4">
        <f t="shared" si="37"/>
        <v>3</v>
      </c>
      <c r="D605" s="4">
        <v>14</v>
      </c>
      <c r="E605" s="4">
        <v>180000</v>
      </c>
      <c r="F605" s="4">
        <f t="shared" si="38"/>
        <v>156164.19</v>
      </c>
      <c r="G605" s="4">
        <f t="shared" si="39"/>
        <v>23835.809999999998</v>
      </c>
      <c r="H605" s="4" t="str">
        <v>Female</v>
      </c>
      <c r="I605" s="4" t="str">
        <v>PhD</v>
      </c>
    </row>
    <row r="606" spans="1:9" x14ac:dyDescent="0.25">
      <c r="A606" s="4">
        <v>33</v>
      </c>
      <c r="B606" s="4">
        <f t="shared" si="36"/>
        <v>1</v>
      </c>
      <c r="C606" s="4">
        <f t="shared" si="37"/>
        <v>1</v>
      </c>
      <c r="D606" s="4">
        <v>7</v>
      </c>
      <c r="E606" s="4">
        <v>130000</v>
      </c>
      <c r="F606" s="4">
        <f t="shared" si="38"/>
        <v>94586.889999999985</v>
      </c>
      <c r="G606" s="4">
        <f t="shared" si="39"/>
        <v>35413.110000000015</v>
      </c>
      <c r="H606" s="4" t="str">
        <v>Male</v>
      </c>
      <c r="I606" s="4" t="str">
        <v>Bachelor's</v>
      </c>
    </row>
    <row r="607" spans="1:9" x14ac:dyDescent="0.25">
      <c r="A607" s="4">
        <v>42</v>
      </c>
      <c r="B607" s="4">
        <f t="shared" si="36"/>
        <v>1</v>
      </c>
      <c r="C607" s="4">
        <f t="shared" si="37"/>
        <v>3</v>
      </c>
      <c r="D607" s="4">
        <v>12</v>
      </c>
      <c r="E607" s="4">
        <v>170000</v>
      </c>
      <c r="F607" s="4">
        <f t="shared" si="38"/>
        <v>149824.57</v>
      </c>
      <c r="G607" s="4">
        <f t="shared" si="39"/>
        <v>20175.429999999993</v>
      </c>
      <c r="H607" s="4" t="str">
        <v>Male</v>
      </c>
      <c r="I607" s="4" t="str">
        <v>PhD</v>
      </c>
    </row>
    <row r="608" spans="1:9" x14ac:dyDescent="0.25">
      <c r="A608" s="4">
        <v>28</v>
      </c>
      <c r="B608" s="4">
        <f t="shared" si="36"/>
        <v>1</v>
      </c>
      <c r="C608" s="4">
        <f t="shared" si="37"/>
        <v>1</v>
      </c>
      <c r="D608" s="4">
        <v>2</v>
      </c>
      <c r="E608" s="4">
        <v>70000</v>
      </c>
      <c r="F608" s="4">
        <f t="shared" si="38"/>
        <v>68518.69</v>
      </c>
      <c r="G608" s="4">
        <f t="shared" si="39"/>
        <v>1481.3099999999977</v>
      </c>
      <c r="H608" s="4" t="str">
        <v>Male</v>
      </c>
      <c r="I608" s="4" t="str">
        <v>Bachelor's</v>
      </c>
    </row>
    <row r="609" spans="1:9" x14ac:dyDescent="0.25">
      <c r="A609" s="4">
        <v>55</v>
      </c>
      <c r="B609" s="4">
        <f t="shared" si="36"/>
        <v>1</v>
      </c>
      <c r="C609" s="4">
        <f t="shared" si="37"/>
        <v>3</v>
      </c>
      <c r="D609" s="4">
        <v>18</v>
      </c>
      <c r="E609" s="4">
        <v>210000</v>
      </c>
      <c r="F609" s="4">
        <f t="shared" si="38"/>
        <v>177260.61</v>
      </c>
      <c r="G609" s="4">
        <f t="shared" si="39"/>
        <v>32739.390000000014</v>
      </c>
      <c r="H609" s="4" t="str">
        <v>Male</v>
      </c>
      <c r="I609" s="4" t="str">
        <v>PhD</v>
      </c>
    </row>
    <row r="610" spans="1:9" x14ac:dyDescent="0.25">
      <c r="A610" s="4">
        <v>26</v>
      </c>
      <c r="B610" s="4">
        <f t="shared" si="36"/>
        <v>2</v>
      </c>
      <c r="C610" s="4">
        <f t="shared" si="37"/>
        <v>2</v>
      </c>
      <c r="D610" s="4">
        <v>1</v>
      </c>
      <c r="E610" s="4">
        <v>55000</v>
      </c>
      <c r="F610" s="4">
        <f t="shared" si="38"/>
        <v>73802.12999999999</v>
      </c>
      <c r="G610" s="4">
        <f t="shared" si="39"/>
        <v>-18802.12999999999</v>
      </c>
      <c r="H610" s="4" t="str">
        <v>Female</v>
      </c>
      <c r="I610" s="4" t="str">
        <v>Master's</v>
      </c>
    </row>
    <row r="611" spans="1:9" x14ac:dyDescent="0.25">
      <c r="A611" s="4">
        <v>44</v>
      </c>
      <c r="B611" s="4">
        <f t="shared" si="36"/>
        <v>2</v>
      </c>
      <c r="C611" s="4">
        <f t="shared" si="37"/>
        <v>3</v>
      </c>
      <c r="D611" s="4">
        <v>11</v>
      </c>
      <c r="E611" s="4">
        <v>165000</v>
      </c>
      <c r="F611" s="4">
        <f t="shared" si="38"/>
        <v>137226.87</v>
      </c>
      <c r="G611" s="4">
        <f t="shared" si="39"/>
        <v>27773.130000000005</v>
      </c>
      <c r="H611" s="4" t="str">
        <v>Female</v>
      </c>
      <c r="I611" s="4" t="str">
        <v>PhD</v>
      </c>
    </row>
    <row r="612" spans="1:9" x14ac:dyDescent="0.25">
      <c r="A612" s="4">
        <v>30</v>
      </c>
      <c r="B612" s="4">
        <f t="shared" si="36"/>
        <v>1</v>
      </c>
      <c r="C612" s="4">
        <f t="shared" si="37"/>
        <v>2</v>
      </c>
      <c r="D612" s="4">
        <v>5</v>
      </c>
      <c r="E612" s="4">
        <v>105000</v>
      </c>
      <c r="F612" s="4">
        <f t="shared" si="38"/>
        <v>100392.55</v>
      </c>
      <c r="G612" s="4">
        <f t="shared" si="39"/>
        <v>4607.4499999999971</v>
      </c>
      <c r="H612" s="4" t="str">
        <v>Male</v>
      </c>
      <c r="I612" s="4" t="str">
        <v>Master's</v>
      </c>
    </row>
    <row r="613" spans="1:9" x14ac:dyDescent="0.25">
      <c r="A613" s="4">
        <v>39</v>
      </c>
      <c r="B613" s="4">
        <f t="shared" si="36"/>
        <v>2</v>
      </c>
      <c r="C613" s="4">
        <f t="shared" si="37"/>
        <v>2</v>
      </c>
      <c r="D613" s="4">
        <v>11</v>
      </c>
      <c r="E613" s="4">
        <v>160000</v>
      </c>
      <c r="F613" s="4">
        <f t="shared" si="38"/>
        <v>124290.33</v>
      </c>
      <c r="G613" s="4">
        <f t="shared" si="39"/>
        <v>35709.67</v>
      </c>
      <c r="H613" s="4" t="str">
        <v>Female</v>
      </c>
      <c r="I613" s="4" t="str">
        <v>Master's</v>
      </c>
    </row>
    <row r="614" spans="1:9" x14ac:dyDescent="0.25">
      <c r="A614" s="4">
        <v>32</v>
      </c>
      <c r="B614" s="4">
        <f t="shared" si="36"/>
        <v>1</v>
      </c>
      <c r="C614" s="4">
        <f t="shared" si="37"/>
        <v>1</v>
      </c>
      <c r="D614" s="4">
        <v>6</v>
      </c>
      <c r="E614" s="4">
        <v>110000</v>
      </c>
      <c r="F614" s="4">
        <f t="shared" si="38"/>
        <v>89373.25</v>
      </c>
      <c r="G614" s="4">
        <f t="shared" si="39"/>
        <v>20626.75</v>
      </c>
      <c r="H614" s="4" t="str">
        <v>Male</v>
      </c>
      <c r="I614" s="4" t="str">
        <v>Bachelor's</v>
      </c>
    </row>
    <row r="615" spans="1:9" x14ac:dyDescent="0.25">
      <c r="A615" s="4">
        <v>50</v>
      </c>
      <c r="B615" s="4">
        <f t="shared" si="36"/>
        <v>1</v>
      </c>
      <c r="C615" s="4">
        <f t="shared" si="37"/>
        <v>3</v>
      </c>
      <c r="D615" s="4">
        <v>17</v>
      </c>
      <c r="E615" s="4">
        <v>195000</v>
      </c>
      <c r="F615" s="4">
        <f t="shared" si="38"/>
        <v>174244.57</v>
      </c>
      <c r="G615" s="4">
        <f t="shared" si="39"/>
        <v>20755.429999999993</v>
      </c>
      <c r="H615" s="4" t="str">
        <v>Male</v>
      </c>
      <c r="I615" s="4" t="str">
        <v>PhD</v>
      </c>
    </row>
    <row r="616" spans="1:9" x14ac:dyDescent="0.25">
      <c r="A616" s="4">
        <v>27</v>
      </c>
      <c r="B616" s="4">
        <f t="shared" si="36"/>
        <v>1</v>
      </c>
      <c r="C616" s="4">
        <f t="shared" si="37"/>
        <v>1</v>
      </c>
      <c r="D616" s="4">
        <v>3</v>
      </c>
      <c r="E616" s="4">
        <v>85000</v>
      </c>
      <c r="F616" s="4">
        <f t="shared" si="38"/>
        <v>74831.13</v>
      </c>
      <c r="G616" s="4">
        <f t="shared" si="39"/>
        <v>10168.869999999995</v>
      </c>
      <c r="H616" s="4" t="str">
        <v>Male</v>
      </c>
      <c r="I616" s="4" t="str">
        <v>Bachelor's</v>
      </c>
    </row>
    <row r="617" spans="1:9" x14ac:dyDescent="0.25">
      <c r="A617" s="4">
        <v>46</v>
      </c>
      <c r="B617" s="4">
        <f t="shared" si="36"/>
        <v>1</v>
      </c>
      <c r="C617" s="4">
        <f t="shared" si="37"/>
        <v>3</v>
      </c>
      <c r="D617" s="4">
        <v>14</v>
      </c>
      <c r="E617" s="4">
        <v>180000</v>
      </c>
      <c r="F617" s="4">
        <f t="shared" si="38"/>
        <v>159153.04999999999</v>
      </c>
      <c r="G617" s="4">
        <f t="shared" si="39"/>
        <v>20846.950000000012</v>
      </c>
      <c r="H617" s="4" t="str">
        <v>Male</v>
      </c>
      <c r="I617" s="4" t="str">
        <v>PhD</v>
      </c>
    </row>
    <row r="618" spans="1:9" x14ac:dyDescent="0.25">
      <c r="A618" s="4">
        <v>25</v>
      </c>
      <c r="B618" s="4">
        <f t="shared" si="36"/>
        <v>2</v>
      </c>
      <c r="C618" s="4">
        <f t="shared" si="37"/>
        <v>1</v>
      </c>
      <c r="D618" s="4">
        <v>1</v>
      </c>
      <c r="E618" s="4">
        <v>55000</v>
      </c>
      <c r="F618" s="4">
        <f t="shared" si="38"/>
        <v>58667.99</v>
      </c>
      <c r="G618" s="4">
        <f t="shared" si="39"/>
        <v>-3667.989999999998</v>
      </c>
      <c r="H618" s="4" t="str">
        <v>Female</v>
      </c>
      <c r="I618" s="4" t="str">
        <v>Bachelor's</v>
      </c>
    </row>
    <row r="619" spans="1:9" x14ac:dyDescent="0.25">
      <c r="A619" s="4">
        <v>35</v>
      </c>
      <c r="B619" s="4">
        <f t="shared" si="36"/>
        <v>1</v>
      </c>
      <c r="C619" s="4">
        <f t="shared" si="37"/>
        <v>1</v>
      </c>
      <c r="D619" s="4">
        <v>8</v>
      </c>
      <c r="E619" s="4">
        <v>140000</v>
      </c>
      <c r="F619" s="4">
        <f t="shared" si="38"/>
        <v>99251.13</v>
      </c>
      <c r="G619" s="4">
        <f t="shared" si="39"/>
        <v>40748.869999999995</v>
      </c>
      <c r="H619" s="4" t="str">
        <v>Male</v>
      </c>
      <c r="I619" s="4" t="str">
        <v>Bachelor's</v>
      </c>
    </row>
    <row r="620" spans="1:9" x14ac:dyDescent="0.25">
      <c r="A620" s="4">
        <v>35</v>
      </c>
      <c r="B620" s="4">
        <f t="shared" si="36"/>
        <v>1</v>
      </c>
      <c r="C620" s="4">
        <f t="shared" si="37"/>
        <v>1</v>
      </c>
      <c r="D620" s="4">
        <v>8</v>
      </c>
      <c r="E620" s="4">
        <v>145000</v>
      </c>
      <c r="F620" s="4">
        <f t="shared" si="38"/>
        <v>99251.13</v>
      </c>
      <c r="G620" s="4">
        <f t="shared" si="39"/>
        <v>45748.869999999995</v>
      </c>
      <c r="H620" s="4" t="str">
        <v>Male</v>
      </c>
      <c r="I620" s="4" t="str">
        <v>Bachelor's</v>
      </c>
    </row>
    <row r="621" spans="1:9" x14ac:dyDescent="0.25">
      <c r="A621" s="4">
        <v>41</v>
      </c>
      <c r="B621" s="4">
        <f t="shared" si="36"/>
        <v>1</v>
      </c>
      <c r="C621" s="4">
        <f t="shared" si="37"/>
        <v>3</v>
      </c>
      <c r="D621" s="4">
        <v>13</v>
      </c>
      <c r="E621" s="4">
        <v>185000</v>
      </c>
      <c r="F621" s="4">
        <f t="shared" si="38"/>
        <v>156137.01</v>
      </c>
      <c r="G621" s="4">
        <f t="shared" si="39"/>
        <v>28862.989999999991</v>
      </c>
      <c r="H621" s="4" t="str">
        <v>Male</v>
      </c>
      <c r="I621" s="4" t="str">
        <v>PhD</v>
      </c>
    </row>
    <row r="622" spans="1:9" x14ac:dyDescent="0.25">
      <c r="A622" s="4">
        <v>33</v>
      </c>
      <c r="B622" s="4">
        <f t="shared" si="36"/>
        <v>1</v>
      </c>
      <c r="C622" s="4">
        <f t="shared" si="37"/>
        <v>1</v>
      </c>
      <c r="D622" s="4">
        <v>6</v>
      </c>
      <c r="E622" s="4">
        <v>110000</v>
      </c>
      <c r="F622" s="4">
        <f t="shared" si="38"/>
        <v>88823.849999999991</v>
      </c>
      <c r="G622" s="4">
        <f t="shared" si="39"/>
        <v>21176.150000000009</v>
      </c>
      <c r="H622" s="4" t="str">
        <v>Male</v>
      </c>
      <c r="I622" s="4" t="str">
        <v>Bachelor's</v>
      </c>
    </row>
    <row r="623" spans="1:9" x14ac:dyDescent="0.25">
      <c r="A623" s="4">
        <v>31</v>
      </c>
      <c r="B623" s="4">
        <f t="shared" si="36"/>
        <v>1</v>
      </c>
      <c r="C623" s="4">
        <f t="shared" si="37"/>
        <v>1</v>
      </c>
      <c r="D623" s="4">
        <v>6</v>
      </c>
      <c r="E623" s="4">
        <v>115000</v>
      </c>
      <c r="F623" s="4">
        <f t="shared" si="38"/>
        <v>89922.65</v>
      </c>
      <c r="G623" s="4">
        <f t="shared" si="39"/>
        <v>25077.350000000006</v>
      </c>
      <c r="H623" s="4" t="str">
        <v>Male</v>
      </c>
      <c r="I623" s="4" t="str">
        <v>Bachelor's</v>
      </c>
    </row>
    <row r="624" spans="1:9" x14ac:dyDescent="0.25">
      <c r="A624" s="4">
        <v>42</v>
      </c>
      <c r="B624" s="4">
        <f t="shared" si="36"/>
        <v>2</v>
      </c>
      <c r="C624" s="4">
        <f t="shared" si="37"/>
        <v>2</v>
      </c>
      <c r="D624" s="4">
        <v>13</v>
      </c>
      <c r="E624" s="4">
        <v>170000</v>
      </c>
      <c r="F624" s="4">
        <f t="shared" si="38"/>
        <v>134168.21000000002</v>
      </c>
      <c r="G624" s="4">
        <f t="shared" si="39"/>
        <v>35831.789999999979</v>
      </c>
      <c r="H624" s="4" t="str">
        <v>Female</v>
      </c>
      <c r="I624" s="4" t="str">
        <v>Master's</v>
      </c>
    </row>
    <row r="625" spans="1:9" x14ac:dyDescent="0.25">
      <c r="A625" s="4">
        <v>27</v>
      </c>
      <c r="B625" s="4">
        <f t="shared" si="36"/>
        <v>2</v>
      </c>
      <c r="C625" s="4">
        <f t="shared" si="37"/>
        <v>1</v>
      </c>
      <c r="D625" s="4">
        <v>3</v>
      </c>
      <c r="E625" s="4">
        <v>80000</v>
      </c>
      <c r="F625" s="4">
        <f t="shared" si="38"/>
        <v>69095.27</v>
      </c>
      <c r="G625" s="4">
        <f t="shared" si="39"/>
        <v>10904.729999999996</v>
      </c>
      <c r="H625" s="4" t="str">
        <v>Female</v>
      </c>
      <c r="I625" s="4" t="str">
        <v>Bachelor's</v>
      </c>
    </row>
    <row r="626" spans="1:9" x14ac:dyDescent="0.25">
      <c r="A626" s="4">
        <v>51</v>
      </c>
      <c r="B626" s="4">
        <f t="shared" si="36"/>
        <v>1</v>
      </c>
      <c r="C626" s="4">
        <f t="shared" si="37"/>
        <v>3</v>
      </c>
      <c r="D626" s="4">
        <v>19</v>
      </c>
      <c r="E626" s="4">
        <v>200000</v>
      </c>
      <c r="F626" s="4">
        <f t="shared" si="38"/>
        <v>185221.25</v>
      </c>
      <c r="G626" s="4">
        <f t="shared" si="39"/>
        <v>14778.75</v>
      </c>
      <c r="H626" s="4" t="str">
        <v>Male</v>
      </c>
      <c r="I626" s="4" t="str">
        <v>PhD</v>
      </c>
    </row>
    <row r="627" spans="1:9" x14ac:dyDescent="0.25">
      <c r="A627" s="4">
        <v>34</v>
      </c>
      <c r="B627" s="4">
        <f t="shared" si="36"/>
        <v>2</v>
      </c>
      <c r="C627" s="4">
        <f t="shared" si="37"/>
        <v>2</v>
      </c>
      <c r="D627" s="4">
        <v>7</v>
      </c>
      <c r="E627" s="4">
        <v>130000</v>
      </c>
      <c r="F627" s="4">
        <f t="shared" si="38"/>
        <v>103985.17</v>
      </c>
      <c r="G627" s="4">
        <f t="shared" si="39"/>
        <v>26014.83</v>
      </c>
      <c r="H627" s="4" t="str">
        <v>Female</v>
      </c>
      <c r="I627" s="4" t="str">
        <v>Master's</v>
      </c>
    </row>
    <row r="628" spans="1:9" x14ac:dyDescent="0.25">
      <c r="A628" s="4">
        <v>38</v>
      </c>
      <c r="B628" s="4">
        <f t="shared" si="36"/>
        <v>1</v>
      </c>
      <c r="C628" s="4">
        <f t="shared" si="37"/>
        <v>1</v>
      </c>
      <c r="D628" s="4">
        <v>11</v>
      </c>
      <c r="E628" s="4">
        <v>155000</v>
      </c>
      <c r="F628" s="4">
        <f t="shared" si="38"/>
        <v>114892.04999999999</v>
      </c>
      <c r="G628" s="4">
        <f t="shared" si="39"/>
        <v>40107.950000000012</v>
      </c>
      <c r="H628" s="4" t="str">
        <v>Male</v>
      </c>
      <c r="I628" s="4" t="str">
        <v>Bachelor's</v>
      </c>
    </row>
    <row r="629" spans="1:9" x14ac:dyDescent="0.25">
      <c r="A629" s="4">
        <v>29</v>
      </c>
      <c r="B629" s="4">
        <f t="shared" si="36"/>
        <v>1</v>
      </c>
      <c r="C629" s="4">
        <f t="shared" si="37"/>
        <v>1</v>
      </c>
      <c r="D629" s="4">
        <v>5</v>
      </c>
      <c r="E629" s="4">
        <v>105000</v>
      </c>
      <c r="F629" s="4">
        <f t="shared" si="38"/>
        <v>85258.41</v>
      </c>
      <c r="G629" s="4">
        <f t="shared" si="39"/>
        <v>19741.589999999997</v>
      </c>
      <c r="H629" s="4" t="str">
        <v>Male</v>
      </c>
      <c r="I629" s="4" t="str">
        <v>Bachelor's</v>
      </c>
    </row>
    <row r="630" spans="1:9" x14ac:dyDescent="0.25">
      <c r="A630" s="4">
        <v>43</v>
      </c>
      <c r="B630" s="4">
        <f t="shared" si="36"/>
        <v>2</v>
      </c>
      <c r="C630" s="4">
        <f t="shared" si="37"/>
        <v>3</v>
      </c>
      <c r="D630" s="4">
        <v>14</v>
      </c>
      <c r="E630" s="4">
        <v>190000</v>
      </c>
      <c r="F630" s="4">
        <f t="shared" si="38"/>
        <v>155065.38999999998</v>
      </c>
      <c r="G630" s="4">
        <f t="shared" si="39"/>
        <v>34934.610000000015</v>
      </c>
      <c r="H630" s="4" t="str">
        <v>Female</v>
      </c>
      <c r="I630" s="4" t="str">
        <v>PhD</v>
      </c>
    </row>
    <row r="631" spans="1:9" x14ac:dyDescent="0.25">
      <c r="A631" s="4">
        <v>36</v>
      </c>
      <c r="B631" s="4">
        <f t="shared" si="36"/>
        <v>1</v>
      </c>
      <c r="C631" s="4">
        <f t="shared" si="37"/>
        <v>2</v>
      </c>
      <c r="D631" s="4">
        <v>8</v>
      </c>
      <c r="E631" s="4">
        <v>140000</v>
      </c>
      <c r="F631" s="4">
        <f t="shared" si="38"/>
        <v>114385.26999999999</v>
      </c>
      <c r="G631" s="4">
        <f t="shared" si="39"/>
        <v>25614.73000000001</v>
      </c>
      <c r="H631" s="4" t="str">
        <v>Male</v>
      </c>
      <c r="I631" s="4" t="str">
        <v>Master's</v>
      </c>
    </row>
    <row r="632" spans="1:9" x14ac:dyDescent="0.25">
      <c r="A632" s="4">
        <v>48</v>
      </c>
      <c r="B632" s="4">
        <f t="shared" si="36"/>
        <v>1</v>
      </c>
      <c r="C632" s="4">
        <f t="shared" si="37"/>
        <v>3</v>
      </c>
      <c r="D632" s="4">
        <v>16</v>
      </c>
      <c r="E632" s="4">
        <v>185000</v>
      </c>
      <c r="F632" s="4">
        <f t="shared" si="38"/>
        <v>169580.33000000002</v>
      </c>
      <c r="G632" s="4">
        <f t="shared" si="39"/>
        <v>15419.669999999984</v>
      </c>
      <c r="H632" s="4" t="str">
        <v>Male</v>
      </c>
      <c r="I632" s="4" t="str">
        <v>PhD</v>
      </c>
    </row>
    <row r="633" spans="1:9" x14ac:dyDescent="0.25">
      <c r="A633" s="4">
        <v>35</v>
      </c>
      <c r="B633" s="4">
        <f t="shared" si="36"/>
        <v>2</v>
      </c>
      <c r="C633" s="4">
        <f t="shared" si="37"/>
        <v>1</v>
      </c>
      <c r="D633" s="4">
        <v>8</v>
      </c>
      <c r="E633" s="4">
        <v>145000</v>
      </c>
      <c r="F633" s="4">
        <f t="shared" si="38"/>
        <v>93515.26999999999</v>
      </c>
      <c r="G633" s="4">
        <f t="shared" si="39"/>
        <v>51484.73000000001</v>
      </c>
      <c r="H633" s="4" t="str">
        <v>Female</v>
      </c>
      <c r="I633" s="4" t="str">
        <v>Bachelor's</v>
      </c>
    </row>
    <row r="634" spans="1:9" x14ac:dyDescent="0.25">
      <c r="A634" s="4">
        <v>30</v>
      </c>
      <c r="B634" s="4">
        <f t="shared" si="36"/>
        <v>2</v>
      </c>
      <c r="C634" s="4">
        <f t="shared" si="37"/>
        <v>2</v>
      </c>
      <c r="D634" s="4">
        <v>4</v>
      </c>
      <c r="E634" s="4">
        <v>90000</v>
      </c>
      <c r="F634" s="4">
        <f t="shared" si="38"/>
        <v>88893.65</v>
      </c>
      <c r="G634" s="4">
        <f t="shared" si="39"/>
        <v>1106.3500000000058</v>
      </c>
      <c r="H634" s="4" t="str">
        <v>Female</v>
      </c>
      <c r="I634" s="4" t="str">
        <v>Master's</v>
      </c>
    </row>
    <row r="635" spans="1:9" x14ac:dyDescent="0.25">
      <c r="A635" s="4">
        <v>50</v>
      </c>
      <c r="B635" s="4">
        <f t="shared" si="36"/>
        <v>1</v>
      </c>
      <c r="C635" s="4">
        <f t="shared" si="37"/>
        <v>3</v>
      </c>
      <c r="D635" s="4">
        <v>18</v>
      </c>
      <c r="E635" s="4">
        <v>195000</v>
      </c>
      <c r="F635" s="4">
        <f t="shared" si="38"/>
        <v>180007.61</v>
      </c>
      <c r="G635" s="4">
        <f t="shared" si="39"/>
        <v>14992.390000000014</v>
      </c>
      <c r="H635" s="4" t="str">
        <v>Male</v>
      </c>
      <c r="I635" s="4" t="str">
        <v>PhD</v>
      </c>
    </row>
    <row r="636" spans="1:9" x14ac:dyDescent="0.25">
      <c r="A636" s="4">
        <v>29</v>
      </c>
      <c r="B636" s="4">
        <f t="shared" si="36"/>
        <v>1</v>
      </c>
      <c r="C636" s="4">
        <f t="shared" si="37"/>
        <v>1</v>
      </c>
      <c r="D636" s="4">
        <v>4</v>
      </c>
      <c r="E636" s="4">
        <v>95000</v>
      </c>
      <c r="F636" s="4">
        <f t="shared" si="38"/>
        <v>79495.37</v>
      </c>
      <c r="G636" s="4">
        <f t="shared" si="39"/>
        <v>15504.630000000005</v>
      </c>
      <c r="H636" s="4" t="str">
        <v>Male</v>
      </c>
      <c r="I636" s="4" t="str">
        <v>Bachelor's</v>
      </c>
    </row>
    <row r="637" spans="1:9" x14ac:dyDescent="0.25">
      <c r="A637" s="4">
        <v>41</v>
      </c>
      <c r="B637" s="4">
        <f t="shared" si="36"/>
        <v>1</v>
      </c>
      <c r="C637" s="4">
        <f t="shared" si="37"/>
        <v>2</v>
      </c>
      <c r="D637" s="4">
        <v>13</v>
      </c>
      <c r="E637" s="4">
        <v>170000</v>
      </c>
      <c r="F637" s="4">
        <f t="shared" si="38"/>
        <v>140453.47</v>
      </c>
      <c r="G637" s="4">
        <f t="shared" si="39"/>
        <v>29546.53</v>
      </c>
      <c r="H637" s="4" t="str">
        <v>Male</v>
      </c>
      <c r="I637" s="4" t="str">
        <v>Master's</v>
      </c>
    </row>
    <row r="638" spans="1:9" x14ac:dyDescent="0.25">
      <c r="A638" s="4">
        <v>33</v>
      </c>
      <c r="B638" s="4">
        <f t="shared" si="36"/>
        <v>2</v>
      </c>
      <c r="C638" s="4">
        <f t="shared" si="37"/>
        <v>1</v>
      </c>
      <c r="D638" s="4">
        <v>6</v>
      </c>
      <c r="E638" s="4">
        <v>115000</v>
      </c>
      <c r="F638" s="4">
        <f t="shared" si="38"/>
        <v>83087.989999999991</v>
      </c>
      <c r="G638" s="4">
        <f t="shared" si="39"/>
        <v>31912.010000000009</v>
      </c>
      <c r="H638" s="4" t="str">
        <v>Female</v>
      </c>
      <c r="I638" s="4" t="str">
        <v>Bachelor's</v>
      </c>
    </row>
    <row r="639" spans="1:9" x14ac:dyDescent="0.25">
      <c r="A639" s="4">
        <v>45</v>
      </c>
      <c r="B639" s="4">
        <f t="shared" si="36"/>
        <v>1</v>
      </c>
      <c r="C639" s="4">
        <f t="shared" si="37"/>
        <v>3</v>
      </c>
      <c r="D639" s="4">
        <v>16</v>
      </c>
      <c r="E639" s="4">
        <v>185000</v>
      </c>
      <c r="F639" s="4">
        <f t="shared" si="38"/>
        <v>171228.53</v>
      </c>
      <c r="G639" s="4">
        <f t="shared" si="39"/>
        <v>13771.470000000001</v>
      </c>
      <c r="H639" s="4" t="str">
        <v>Male</v>
      </c>
      <c r="I639" s="4" t="str">
        <v>PhD</v>
      </c>
    </row>
    <row r="640" spans="1:9" x14ac:dyDescent="0.25">
      <c r="A640" s="4">
        <v>28</v>
      </c>
      <c r="B640" s="4">
        <f t="shared" si="36"/>
        <v>2</v>
      </c>
      <c r="C640" s="4">
        <f t="shared" si="37"/>
        <v>1</v>
      </c>
      <c r="D640" s="4">
        <v>2</v>
      </c>
      <c r="E640" s="4">
        <v>65000</v>
      </c>
      <c r="F640" s="4">
        <f t="shared" si="38"/>
        <v>62782.83</v>
      </c>
      <c r="G640" s="4">
        <f t="shared" si="39"/>
        <v>2217.1699999999983</v>
      </c>
      <c r="H640" s="4" t="str">
        <v>Female</v>
      </c>
      <c r="I640" s="4" t="str">
        <v>Bachelor's</v>
      </c>
    </row>
    <row r="641" spans="1:9" x14ac:dyDescent="0.25">
      <c r="A641" s="4">
        <v>39</v>
      </c>
      <c r="B641" s="4">
        <f t="shared" si="36"/>
        <v>2</v>
      </c>
      <c r="C641" s="4">
        <f t="shared" si="37"/>
        <v>2</v>
      </c>
      <c r="D641" s="4">
        <v>12</v>
      </c>
      <c r="E641" s="4">
        <v>160000</v>
      </c>
      <c r="F641" s="4">
        <f t="shared" si="38"/>
        <v>130053.37</v>
      </c>
      <c r="G641" s="4">
        <f t="shared" si="39"/>
        <v>29946.630000000005</v>
      </c>
      <c r="H641" s="4" t="str">
        <v>Female</v>
      </c>
      <c r="I641" s="4" t="str">
        <v>Master's</v>
      </c>
    </row>
    <row r="642" spans="1:9" x14ac:dyDescent="0.25">
      <c r="A642" s="4">
        <v>30</v>
      </c>
      <c r="B642" s="4">
        <f t="shared" ref="B642:B705" si="40">IF(H642 = "Male", 1, IF(H642 = "Female", 2, IF(H642 = "Other", 3)))</f>
        <v>1</v>
      </c>
      <c r="C642" s="4">
        <f t="shared" ref="C642:C705" si="41">IF(I642 = "High School", 0, IF(I642 = "Bachelor's", 1, IF(I642 = "Master's", 2, IF(I642 = "PhD", 3))))</f>
        <v>1</v>
      </c>
      <c r="D642" s="4">
        <v>5</v>
      </c>
      <c r="E642" s="4">
        <v>100000</v>
      </c>
      <c r="F642" s="4">
        <f t="shared" si="38"/>
        <v>84709.01</v>
      </c>
      <c r="G642" s="4">
        <f t="shared" si="39"/>
        <v>15290.990000000005</v>
      </c>
      <c r="H642" s="4" t="str">
        <v>Male</v>
      </c>
      <c r="I642" s="4" t="str">
        <v>Bachelor's</v>
      </c>
    </row>
    <row r="643" spans="1:9" x14ac:dyDescent="0.25">
      <c r="A643" s="4">
        <v>46</v>
      </c>
      <c r="B643" s="4">
        <f t="shared" si="40"/>
        <v>1</v>
      </c>
      <c r="C643" s="4">
        <f t="shared" si="41"/>
        <v>3</v>
      </c>
      <c r="D643" s="4">
        <v>15</v>
      </c>
      <c r="E643" s="4">
        <v>180000</v>
      </c>
      <c r="F643" s="4">
        <f t="shared" ref="F643:F706" si="42">62428.13 + (-549.4*A643) + (-5735.86*B643) + (15683.54*C643) + (5763.04*D643)</f>
        <v>164916.09</v>
      </c>
      <c r="G643" s="4">
        <f t="shared" ref="G643:G706" si="43">E643-F643</f>
        <v>15083.910000000003</v>
      </c>
      <c r="H643" s="4" t="str">
        <v>Male</v>
      </c>
      <c r="I643" s="4" t="str">
        <v>PhD</v>
      </c>
    </row>
    <row r="644" spans="1:9" x14ac:dyDescent="0.25">
      <c r="A644" s="4">
        <v>42</v>
      </c>
      <c r="B644" s="4">
        <f t="shared" si="40"/>
        <v>1</v>
      </c>
      <c r="C644" s="4">
        <f t="shared" si="41"/>
        <v>3</v>
      </c>
      <c r="D644" s="4">
        <v>14</v>
      </c>
      <c r="E644" s="4">
        <v>190000</v>
      </c>
      <c r="F644" s="4">
        <f t="shared" si="42"/>
        <v>161350.65</v>
      </c>
      <c r="G644" s="4">
        <f t="shared" si="43"/>
        <v>28649.350000000006</v>
      </c>
      <c r="H644" s="4" t="str">
        <v>Male</v>
      </c>
      <c r="I644" s="4" t="str">
        <v>PhD</v>
      </c>
    </row>
    <row r="645" spans="1:9" x14ac:dyDescent="0.25">
      <c r="A645" s="4">
        <v>31</v>
      </c>
      <c r="B645" s="4">
        <f t="shared" si="40"/>
        <v>1</v>
      </c>
      <c r="C645" s="4">
        <f t="shared" si="41"/>
        <v>1</v>
      </c>
      <c r="D645" s="4">
        <v>6</v>
      </c>
      <c r="E645" s="4">
        <v>115000</v>
      </c>
      <c r="F645" s="4">
        <f t="shared" si="42"/>
        <v>89922.65</v>
      </c>
      <c r="G645" s="4">
        <f t="shared" si="43"/>
        <v>25077.350000000006</v>
      </c>
      <c r="H645" s="4" t="str">
        <v>Male</v>
      </c>
      <c r="I645" s="4" t="str">
        <v>Bachelor's</v>
      </c>
    </row>
    <row r="646" spans="1:9" x14ac:dyDescent="0.25">
      <c r="A646" s="4">
        <v>49</v>
      </c>
      <c r="B646" s="4">
        <f t="shared" si="40"/>
        <v>2</v>
      </c>
      <c r="C646" s="4">
        <f t="shared" si="41"/>
        <v>3</v>
      </c>
      <c r="D646" s="4">
        <v>17</v>
      </c>
      <c r="E646" s="4">
        <v>195000</v>
      </c>
      <c r="F646" s="4">
        <f t="shared" si="42"/>
        <v>169058.11</v>
      </c>
      <c r="G646" s="4">
        <f t="shared" si="43"/>
        <v>25941.890000000014</v>
      </c>
      <c r="H646" s="4" t="str">
        <v>Female</v>
      </c>
      <c r="I646" s="4" t="str">
        <v>PhD</v>
      </c>
    </row>
    <row r="647" spans="1:9" x14ac:dyDescent="0.25">
      <c r="A647" s="4">
        <v>36</v>
      </c>
      <c r="B647" s="4">
        <f t="shared" si="40"/>
        <v>1</v>
      </c>
      <c r="C647" s="4">
        <f t="shared" si="41"/>
        <v>2</v>
      </c>
      <c r="D647" s="4">
        <v>9</v>
      </c>
      <c r="E647" s="4">
        <v>150000</v>
      </c>
      <c r="F647" s="4">
        <f t="shared" si="42"/>
        <v>120148.31</v>
      </c>
      <c r="G647" s="4">
        <f t="shared" si="43"/>
        <v>29851.690000000002</v>
      </c>
      <c r="H647" s="4" t="str">
        <v>Male</v>
      </c>
      <c r="I647" s="4" t="str">
        <v>Master's</v>
      </c>
    </row>
    <row r="648" spans="1:9" x14ac:dyDescent="0.25">
      <c r="A648" s="4">
        <v>45</v>
      </c>
      <c r="B648" s="4">
        <f t="shared" si="40"/>
        <v>1</v>
      </c>
      <c r="C648" s="4">
        <f t="shared" si="41"/>
        <v>3</v>
      </c>
      <c r="D648" s="4">
        <v>16</v>
      </c>
      <c r="E648" s="4">
        <v>185000</v>
      </c>
      <c r="F648" s="4">
        <f t="shared" si="42"/>
        <v>171228.53</v>
      </c>
      <c r="G648" s="4">
        <f t="shared" si="43"/>
        <v>13771.470000000001</v>
      </c>
      <c r="H648" s="4" t="str">
        <v>Male</v>
      </c>
      <c r="I648" s="4" t="str">
        <v>PhD</v>
      </c>
    </row>
    <row r="649" spans="1:9" x14ac:dyDescent="0.25">
      <c r="A649" s="4">
        <v>25</v>
      </c>
      <c r="B649" s="4">
        <f t="shared" si="40"/>
        <v>2</v>
      </c>
      <c r="C649" s="4">
        <f t="shared" si="41"/>
        <v>1</v>
      </c>
      <c r="D649" s="4">
        <v>1</v>
      </c>
      <c r="E649" s="4">
        <v>550</v>
      </c>
      <c r="F649" s="4">
        <f t="shared" si="42"/>
        <v>58667.99</v>
      </c>
      <c r="G649" s="4">
        <f t="shared" si="43"/>
        <v>-58117.99</v>
      </c>
      <c r="H649" s="4" t="str">
        <v>Female</v>
      </c>
      <c r="I649" s="4" t="str">
        <v>Bachelor's</v>
      </c>
    </row>
    <row r="650" spans="1:9" x14ac:dyDescent="0.25">
      <c r="A650" s="4">
        <v>29</v>
      </c>
      <c r="B650" s="4">
        <f t="shared" si="40"/>
        <v>1</v>
      </c>
      <c r="C650" s="4">
        <f t="shared" si="41"/>
        <v>1</v>
      </c>
      <c r="D650" s="4">
        <v>4</v>
      </c>
      <c r="E650" s="4">
        <v>90000</v>
      </c>
      <c r="F650" s="4">
        <f t="shared" si="42"/>
        <v>79495.37</v>
      </c>
      <c r="G650" s="4">
        <f t="shared" si="43"/>
        <v>10504.630000000005</v>
      </c>
      <c r="H650" s="4" t="str">
        <v>Male</v>
      </c>
      <c r="I650" s="4" t="str">
        <v>Bachelor's</v>
      </c>
    </row>
    <row r="651" spans="1:9" x14ac:dyDescent="0.25">
      <c r="A651" s="4">
        <v>40</v>
      </c>
      <c r="B651" s="4">
        <f t="shared" si="40"/>
        <v>2</v>
      </c>
      <c r="C651" s="4">
        <f t="shared" si="41"/>
        <v>2</v>
      </c>
      <c r="D651" s="4">
        <v>12</v>
      </c>
      <c r="E651" s="4">
        <v>160000</v>
      </c>
      <c r="F651" s="4">
        <f t="shared" si="42"/>
        <v>129503.97</v>
      </c>
      <c r="G651" s="4">
        <f t="shared" si="43"/>
        <v>30496.03</v>
      </c>
      <c r="H651" s="4" t="str">
        <v>Female</v>
      </c>
      <c r="I651" s="4" t="str">
        <v>Master's</v>
      </c>
    </row>
    <row r="652" spans="1:9" x14ac:dyDescent="0.25">
      <c r="A652" s="4">
        <v>33</v>
      </c>
      <c r="B652" s="4">
        <f t="shared" si="40"/>
        <v>2</v>
      </c>
      <c r="C652" s="4">
        <f t="shared" si="41"/>
        <v>2</v>
      </c>
      <c r="D652" s="4">
        <v>6</v>
      </c>
      <c r="E652" s="4">
        <v>115000</v>
      </c>
      <c r="F652" s="4">
        <f t="shared" si="42"/>
        <v>98771.53</v>
      </c>
      <c r="G652" s="4">
        <f t="shared" si="43"/>
        <v>16228.470000000001</v>
      </c>
      <c r="H652" s="4" t="str">
        <v>Female</v>
      </c>
      <c r="I652" s="4" t="str">
        <v>Master's</v>
      </c>
    </row>
    <row r="653" spans="1:9" x14ac:dyDescent="0.25">
      <c r="A653" s="4">
        <v>37</v>
      </c>
      <c r="B653" s="4">
        <f t="shared" si="40"/>
        <v>1</v>
      </c>
      <c r="C653" s="4">
        <f t="shared" si="41"/>
        <v>1</v>
      </c>
      <c r="D653" s="4">
        <v>10</v>
      </c>
      <c r="E653" s="4">
        <v>150000</v>
      </c>
      <c r="F653" s="4">
        <f t="shared" si="42"/>
        <v>109678.41</v>
      </c>
      <c r="G653" s="4">
        <f t="shared" si="43"/>
        <v>40321.589999999997</v>
      </c>
      <c r="H653" s="4" t="str">
        <v>Male</v>
      </c>
      <c r="I653" s="4" t="str">
        <v>Bachelor's</v>
      </c>
    </row>
    <row r="654" spans="1:9" x14ac:dyDescent="0.25">
      <c r="A654" s="4">
        <v>28</v>
      </c>
      <c r="B654" s="4">
        <f t="shared" si="40"/>
        <v>1</v>
      </c>
      <c r="C654" s="4">
        <f t="shared" si="41"/>
        <v>1</v>
      </c>
      <c r="D654" s="4">
        <v>2</v>
      </c>
      <c r="E654" s="4">
        <v>65000</v>
      </c>
      <c r="F654" s="4">
        <f t="shared" si="42"/>
        <v>68518.69</v>
      </c>
      <c r="G654" s="4">
        <f t="shared" si="43"/>
        <v>-3518.6900000000023</v>
      </c>
      <c r="H654" s="4" t="str">
        <v>Male</v>
      </c>
      <c r="I654" s="4" t="str">
        <v>Bachelor's</v>
      </c>
    </row>
    <row r="655" spans="1:9" x14ac:dyDescent="0.25">
      <c r="A655" s="4">
        <v>44</v>
      </c>
      <c r="B655" s="4">
        <f t="shared" si="40"/>
        <v>2</v>
      </c>
      <c r="C655" s="4">
        <f t="shared" si="41"/>
        <v>3</v>
      </c>
      <c r="D655" s="4">
        <v>14</v>
      </c>
      <c r="E655" s="4">
        <v>190000</v>
      </c>
      <c r="F655" s="4">
        <f t="shared" si="42"/>
        <v>154515.99</v>
      </c>
      <c r="G655" s="4">
        <f t="shared" si="43"/>
        <v>35484.010000000009</v>
      </c>
      <c r="H655" s="4" t="str">
        <v>Female</v>
      </c>
      <c r="I655" s="4" t="str">
        <v>PhD</v>
      </c>
    </row>
    <row r="656" spans="1:9" x14ac:dyDescent="0.25">
      <c r="A656" s="4">
        <v>35</v>
      </c>
      <c r="B656" s="4">
        <f t="shared" si="40"/>
        <v>1</v>
      </c>
      <c r="C656" s="4">
        <f t="shared" si="41"/>
        <v>2</v>
      </c>
      <c r="D656" s="4">
        <v>8</v>
      </c>
      <c r="E656" s="4">
        <v>140000</v>
      </c>
      <c r="F656" s="4">
        <f t="shared" si="42"/>
        <v>114934.67000000001</v>
      </c>
      <c r="G656" s="4">
        <f t="shared" si="43"/>
        <v>25065.329999999987</v>
      </c>
      <c r="H656" s="4" t="str">
        <v>Male</v>
      </c>
      <c r="I656" s="4" t="str">
        <v>Master's</v>
      </c>
    </row>
    <row r="657" spans="1:9" x14ac:dyDescent="0.25">
      <c r="A657" s="4">
        <v>47</v>
      </c>
      <c r="B657" s="4">
        <f t="shared" si="40"/>
        <v>1</v>
      </c>
      <c r="C657" s="4">
        <f t="shared" si="41"/>
        <v>3</v>
      </c>
      <c r="D657" s="4">
        <v>16</v>
      </c>
      <c r="E657" s="4">
        <v>185000</v>
      </c>
      <c r="F657" s="4">
        <f t="shared" si="42"/>
        <v>170129.72999999998</v>
      </c>
      <c r="G657" s="4">
        <f t="shared" si="43"/>
        <v>14870.270000000019</v>
      </c>
      <c r="H657" s="4" t="str">
        <v>Male</v>
      </c>
      <c r="I657" s="4" t="str">
        <v>PhD</v>
      </c>
    </row>
    <row r="658" spans="1:9" x14ac:dyDescent="0.25">
      <c r="A658" s="4">
        <v>34</v>
      </c>
      <c r="B658" s="4">
        <f t="shared" si="40"/>
        <v>2</v>
      </c>
      <c r="C658" s="4">
        <f t="shared" si="41"/>
        <v>1</v>
      </c>
      <c r="D658" s="4">
        <v>7</v>
      </c>
      <c r="E658" s="4">
        <v>130000</v>
      </c>
      <c r="F658" s="4">
        <f t="shared" si="42"/>
        <v>88301.63</v>
      </c>
      <c r="G658" s="4">
        <f t="shared" si="43"/>
        <v>41698.369999999995</v>
      </c>
      <c r="H658" s="4" t="str">
        <v>Female</v>
      </c>
      <c r="I658" s="4" t="str">
        <v>Bachelor's</v>
      </c>
    </row>
    <row r="659" spans="1:9" x14ac:dyDescent="0.25">
      <c r="A659" s="4">
        <v>31</v>
      </c>
      <c r="B659" s="4">
        <f t="shared" si="40"/>
        <v>2</v>
      </c>
      <c r="C659" s="4">
        <f t="shared" si="41"/>
        <v>2</v>
      </c>
      <c r="D659" s="4">
        <v>5</v>
      </c>
      <c r="E659" s="4">
        <v>105000</v>
      </c>
      <c r="F659" s="4">
        <f t="shared" si="42"/>
        <v>94107.29</v>
      </c>
      <c r="G659" s="4">
        <f t="shared" si="43"/>
        <v>10892.710000000006</v>
      </c>
      <c r="H659" s="4" t="str">
        <v>Female</v>
      </c>
      <c r="I659" s="4" t="str">
        <v>Master's</v>
      </c>
    </row>
    <row r="660" spans="1:9" x14ac:dyDescent="0.25">
      <c r="A660" s="4">
        <v>42</v>
      </c>
      <c r="B660" s="4">
        <f t="shared" si="40"/>
        <v>1</v>
      </c>
      <c r="C660" s="4">
        <f t="shared" si="41"/>
        <v>2</v>
      </c>
      <c r="D660" s="4">
        <v>13</v>
      </c>
      <c r="E660" s="4">
        <v>170000</v>
      </c>
      <c r="F660" s="4">
        <f t="shared" si="42"/>
        <v>139904.07</v>
      </c>
      <c r="G660" s="4">
        <f t="shared" si="43"/>
        <v>30095.929999999993</v>
      </c>
      <c r="H660" s="4" t="str">
        <v>Male</v>
      </c>
      <c r="I660" s="4" t="str">
        <v>Master's</v>
      </c>
    </row>
    <row r="661" spans="1:9" x14ac:dyDescent="0.25">
      <c r="A661" s="4">
        <v>29</v>
      </c>
      <c r="B661" s="4">
        <f t="shared" si="40"/>
        <v>2</v>
      </c>
      <c r="C661" s="4">
        <f t="shared" si="41"/>
        <v>1</v>
      </c>
      <c r="D661" s="4">
        <v>4</v>
      </c>
      <c r="E661" s="4">
        <v>90000</v>
      </c>
      <c r="F661" s="4">
        <f t="shared" si="42"/>
        <v>73759.509999999995</v>
      </c>
      <c r="G661" s="4">
        <f t="shared" si="43"/>
        <v>16240.490000000005</v>
      </c>
      <c r="H661" s="4" t="str">
        <v>Female</v>
      </c>
      <c r="I661" s="4" t="str">
        <v>Bachelor's</v>
      </c>
    </row>
    <row r="662" spans="1:9" x14ac:dyDescent="0.25">
      <c r="A662" s="4">
        <v>27</v>
      </c>
      <c r="B662" s="4">
        <f t="shared" si="40"/>
        <v>1</v>
      </c>
      <c r="C662" s="4">
        <f t="shared" si="41"/>
        <v>1</v>
      </c>
      <c r="D662" s="4">
        <v>3</v>
      </c>
      <c r="E662" s="4">
        <v>80000</v>
      </c>
      <c r="F662" s="4">
        <f t="shared" si="42"/>
        <v>74831.13</v>
      </c>
      <c r="G662" s="4">
        <f t="shared" si="43"/>
        <v>5168.8699999999953</v>
      </c>
      <c r="H662" s="4" t="str">
        <v>Male</v>
      </c>
      <c r="I662" s="4" t="str">
        <v>Bachelor's</v>
      </c>
    </row>
    <row r="663" spans="1:9" x14ac:dyDescent="0.25">
      <c r="A663" s="4">
        <v>49</v>
      </c>
      <c r="B663" s="4">
        <f t="shared" si="40"/>
        <v>1</v>
      </c>
      <c r="C663" s="4">
        <f t="shared" si="41"/>
        <v>3</v>
      </c>
      <c r="D663" s="4">
        <v>17</v>
      </c>
      <c r="E663" s="4">
        <v>195000</v>
      </c>
      <c r="F663" s="4">
        <f t="shared" si="42"/>
        <v>174793.97</v>
      </c>
      <c r="G663" s="4">
        <f t="shared" si="43"/>
        <v>20206.03</v>
      </c>
      <c r="H663" s="4" t="str">
        <v>Male</v>
      </c>
      <c r="I663" s="4" t="str">
        <v>PhD</v>
      </c>
    </row>
    <row r="664" spans="1:9" x14ac:dyDescent="0.25">
      <c r="A664" s="4">
        <v>32</v>
      </c>
      <c r="B664" s="4">
        <f t="shared" si="40"/>
        <v>2</v>
      </c>
      <c r="C664" s="4">
        <f t="shared" si="41"/>
        <v>2</v>
      </c>
      <c r="D664" s="4">
        <v>6</v>
      </c>
      <c r="E664" s="4">
        <v>115000</v>
      </c>
      <c r="F664" s="4">
        <f t="shared" si="42"/>
        <v>99320.93</v>
      </c>
      <c r="G664" s="4">
        <f t="shared" si="43"/>
        <v>15679.070000000007</v>
      </c>
      <c r="H664" s="4" t="str">
        <v>Female</v>
      </c>
      <c r="I664" s="4" t="str">
        <v>Master's</v>
      </c>
    </row>
    <row r="665" spans="1:9" x14ac:dyDescent="0.25">
      <c r="A665" s="4">
        <v>36</v>
      </c>
      <c r="B665" s="4">
        <f t="shared" si="40"/>
        <v>1</v>
      </c>
      <c r="C665" s="4">
        <f t="shared" si="41"/>
        <v>1</v>
      </c>
      <c r="D665" s="4">
        <v>8</v>
      </c>
      <c r="E665" s="4">
        <v>135000</v>
      </c>
      <c r="F665" s="4">
        <f t="shared" si="42"/>
        <v>98701.73</v>
      </c>
      <c r="G665" s="4">
        <f t="shared" si="43"/>
        <v>36298.270000000004</v>
      </c>
      <c r="H665" s="4" t="str">
        <v>Male</v>
      </c>
      <c r="I665" s="4" t="str">
        <v>Bachelor's</v>
      </c>
    </row>
    <row r="666" spans="1:9" x14ac:dyDescent="0.25">
      <c r="A666" s="4">
        <v>27</v>
      </c>
      <c r="B666" s="4">
        <f t="shared" si="40"/>
        <v>1</v>
      </c>
      <c r="C666" s="4">
        <f t="shared" si="41"/>
        <v>1</v>
      </c>
      <c r="D666" s="4">
        <v>2</v>
      </c>
      <c r="E666" s="4">
        <v>65000</v>
      </c>
      <c r="F666" s="4">
        <f t="shared" si="42"/>
        <v>69068.09</v>
      </c>
      <c r="G666" s="4">
        <f t="shared" si="43"/>
        <v>-4068.0899999999965</v>
      </c>
      <c r="H666" s="4" t="str">
        <v>Male</v>
      </c>
      <c r="I666" s="4" t="str">
        <v>Bachelor's</v>
      </c>
    </row>
    <row r="667" spans="1:9" x14ac:dyDescent="0.25">
      <c r="A667" s="4">
        <v>34</v>
      </c>
      <c r="B667" s="4">
        <f t="shared" si="40"/>
        <v>1</v>
      </c>
      <c r="C667" s="4">
        <f t="shared" si="41"/>
        <v>2</v>
      </c>
      <c r="D667" s="4">
        <v>8</v>
      </c>
      <c r="E667" s="4">
        <v>140000</v>
      </c>
      <c r="F667" s="4">
        <f t="shared" si="42"/>
        <v>115484.07</v>
      </c>
      <c r="G667" s="4">
        <f t="shared" si="43"/>
        <v>24515.929999999993</v>
      </c>
      <c r="H667" s="4" t="str">
        <v>Male</v>
      </c>
      <c r="I667" s="4" t="str">
        <v>Master's</v>
      </c>
    </row>
    <row r="668" spans="1:9" x14ac:dyDescent="0.25">
      <c r="A668" s="4">
        <v>46</v>
      </c>
      <c r="B668" s="4">
        <f t="shared" si="40"/>
        <v>1</v>
      </c>
      <c r="C668" s="4">
        <f t="shared" si="41"/>
        <v>3</v>
      </c>
      <c r="D668" s="4">
        <v>16</v>
      </c>
      <c r="E668" s="4">
        <v>185000</v>
      </c>
      <c r="F668" s="4">
        <f t="shared" si="42"/>
        <v>170679.13</v>
      </c>
      <c r="G668" s="4">
        <f t="shared" si="43"/>
        <v>14320.869999999995</v>
      </c>
      <c r="H668" s="4" t="str">
        <v>Male</v>
      </c>
      <c r="I668" s="4" t="str">
        <v>PhD</v>
      </c>
    </row>
    <row r="669" spans="1:9" x14ac:dyDescent="0.25">
      <c r="A669" s="4">
        <v>33</v>
      </c>
      <c r="B669" s="4">
        <f t="shared" si="40"/>
        <v>2</v>
      </c>
      <c r="C669" s="4">
        <f t="shared" si="41"/>
        <v>1</v>
      </c>
      <c r="D669" s="4">
        <v>7</v>
      </c>
      <c r="E669" s="4">
        <v>130000</v>
      </c>
      <c r="F669" s="4">
        <f t="shared" si="42"/>
        <v>88851.03</v>
      </c>
      <c r="G669" s="4">
        <f t="shared" si="43"/>
        <v>41148.97</v>
      </c>
      <c r="H669" s="4" t="str">
        <v>Female</v>
      </c>
      <c r="I669" s="4" t="str">
        <v>Bachelor's</v>
      </c>
    </row>
    <row r="670" spans="1:9" x14ac:dyDescent="0.25">
      <c r="A670" s="4">
        <v>30</v>
      </c>
      <c r="B670" s="4">
        <f t="shared" si="40"/>
        <v>2</v>
      </c>
      <c r="C670" s="4">
        <f t="shared" si="41"/>
        <v>2</v>
      </c>
      <c r="D670" s="4">
        <v>5</v>
      </c>
      <c r="E670" s="4">
        <v>105000</v>
      </c>
      <c r="F670" s="4">
        <f t="shared" si="42"/>
        <v>94656.689999999988</v>
      </c>
      <c r="G670" s="4">
        <f t="shared" si="43"/>
        <v>10343.310000000012</v>
      </c>
      <c r="H670" s="4" t="str">
        <v>Female</v>
      </c>
      <c r="I670" s="4" t="str">
        <v>Master's</v>
      </c>
    </row>
    <row r="671" spans="1:9" x14ac:dyDescent="0.25">
      <c r="A671" s="4">
        <v>50</v>
      </c>
      <c r="B671" s="4">
        <f t="shared" si="40"/>
        <v>1</v>
      </c>
      <c r="C671" s="4">
        <f t="shared" si="41"/>
        <v>3</v>
      </c>
      <c r="D671" s="4">
        <v>19</v>
      </c>
      <c r="E671" s="4">
        <v>200000</v>
      </c>
      <c r="F671" s="4">
        <f t="shared" si="42"/>
        <v>185770.65</v>
      </c>
      <c r="G671" s="4">
        <f t="shared" si="43"/>
        <v>14229.350000000006</v>
      </c>
      <c r="H671" s="4" t="str">
        <v>Male</v>
      </c>
      <c r="I671" s="4" t="str">
        <v>PhD</v>
      </c>
    </row>
    <row r="672" spans="1:9" x14ac:dyDescent="0.25">
      <c r="A672" s="4">
        <v>31</v>
      </c>
      <c r="B672" s="4">
        <f t="shared" si="40"/>
        <v>2</v>
      </c>
      <c r="C672" s="4">
        <f t="shared" si="41"/>
        <v>1</v>
      </c>
      <c r="D672" s="4">
        <v>6</v>
      </c>
      <c r="E672" s="4">
        <v>110000</v>
      </c>
      <c r="F672" s="4">
        <f t="shared" si="42"/>
        <v>84186.79</v>
      </c>
      <c r="G672" s="4">
        <f t="shared" si="43"/>
        <v>25813.210000000006</v>
      </c>
      <c r="H672" s="4" t="str">
        <v>Female</v>
      </c>
      <c r="I672" s="4" t="str">
        <v>Bachelor's</v>
      </c>
    </row>
    <row r="673" spans="1:9" x14ac:dyDescent="0.25">
      <c r="A673" s="4">
        <v>37</v>
      </c>
      <c r="B673" s="4">
        <f t="shared" si="40"/>
        <v>1</v>
      </c>
      <c r="C673" s="4">
        <f t="shared" si="41"/>
        <v>2</v>
      </c>
      <c r="D673" s="4">
        <v>10</v>
      </c>
      <c r="E673" s="4">
        <v>150000</v>
      </c>
      <c r="F673" s="4">
        <f t="shared" si="42"/>
        <v>125361.95000000001</v>
      </c>
      <c r="G673" s="4">
        <f t="shared" si="43"/>
        <v>24638.049999999988</v>
      </c>
      <c r="H673" s="4" t="str">
        <v>Male</v>
      </c>
      <c r="I673" s="4" t="str">
        <v>Master's</v>
      </c>
    </row>
    <row r="674" spans="1:9" x14ac:dyDescent="0.25">
      <c r="A674" s="4">
        <v>31</v>
      </c>
      <c r="B674" s="4">
        <f t="shared" si="40"/>
        <v>1</v>
      </c>
      <c r="C674" s="4">
        <f t="shared" si="41"/>
        <v>2</v>
      </c>
      <c r="D674" s="4">
        <v>8</v>
      </c>
      <c r="E674" s="4">
        <v>130000</v>
      </c>
      <c r="F674" s="4">
        <f t="shared" si="42"/>
        <v>117132.26999999999</v>
      </c>
      <c r="G674" s="4">
        <f t="shared" si="43"/>
        <v>12867.73000000001</v>
      </c>
      <c r="H674" s="4" t="str">
        <v>Male</v>
      </c>
      <c r="I674" s="4" t="str">
        <v>Master's</v>
      </c>
    </row>
    <row r="675" spans="1:9" x14ac:dyDescent="0.25">
      <c r="A675" s="4">
        <v>43</v>
      </c>
      <c r="B675" s="4">
        <f t="shared" si="40"/>
        <v>1</v>
      </c>
      <c r="C675" s="4">
        <f t="shared" si="41"/>
        <v>3</v>
      </c>
      <c r="D675" s="4">
        <v>15</v>
      </c>
      <c r="E675" s="4">
        <v>180000</v>
      </c>
      <c r="F675" s="4">
        <f t="shared" si="42"/>
        <v>166564.29</v>
      </c>
      <c r="G675" s="4">
        <f t="shared" si="43"/>
        <v>13435.709999999992</v>
      </c>
      <c r="H675" s="4" t="str">
        <v>Male</v>
      </c>
      <c r="I675" s="4" t="str">
        <v>PhD</v>
      </c>
    </row>
    <row r="676" spans="1:9" x14ac:dyDescent="0.25">
      <c r="A676" s="4">
        <v>35</v>
      </c>
      <c r="B676" s="4">
        <f t="shared" si="40"/>
        <v>2</v>
      </c>
      <c r="C676" s="4">
        <f t="shared" si="41"/>
        <v>2</v>
      </c>
      <c r="D676" s="4">
        <v>8</v>
      </c>
      <c r="E676" s="4">
        <v>140000</v>
      </c>
      <c r="F676" s="4">
        <f t="shared" si="42"/>
        <v>109198.81</v>
      </c>
      <c r="G676" s="4">
        <f t="shared" si="43"/>
        <v>30801.190000000002</v>
      </c>
      <c r="H676" s="4" t="str">
        <v>Female</v>
      </c>
      <c r="I676" s="4" t="str">
        <v>Master's</v>
      </c>
    </row>
    <row r="677" spans="1:9" x14ac:dyDescent="0.25">
      <c r="A677" s="4">
        <v>42</v>
      </c>
      <c r="B677" s="4">
        <f t="shared" si="40"/>
        <v>1</v>
      </c>
      <c r="C677" s="4">
        <f t="shared" si="41"/>
        <v>1</v>
      </c>
      <c r="D677" s="4">
        <v>12</v>
      </c>
      <c r="E677" s="4">
        <v>160000</v>
      </c>
      <c r="F677" s="4">
        <f t="shared" si="42"/>
        <v>118457.48999999999</v>
      </c>
      <c r="G677" s="4">
        <f t="shared" si="43"/>
        <v>41542.510000000009</v>
      </c>
      <c r="H677" s="4" t="str">
        <v>Male</v>
      </c>
      <c r="I677" s="4" t="str">
        <v>Bachelor's</v>
      </c>
    </row>
    <row r="678" spans="1:9" x14ac:dyDescent="0.25">
      <c r="A678" s="4">
        <v>28</v>
      </c>
      <c r="B678" s="4">
        <f t="shared" si="40"/>
        <v>2</v>
      </c>
      <c r="C678" s="4">
        <f t="shared" si="41"/>
        <v>1</v>
      </c>
      <c r="D678" s="4">
        <v>2</v>
      </c>
      <c r="E678" s="4">
        <v>55000</v>
      </c>
      <c r="F678" s="4">
        <f t="shared" si="42"/>
        <v>62782.83</v>
      </c>
      <c r="G678" s="4">
        <f t="shared" si="43"/>
        <v>-7782.8300000000017</v>
      </c>
      <c r="H678" s="4" t="str">
        <v>Female</v>
      </c>
      <c r="I678" s="4" t="str">
        <v>Bachelor's</v>
      </c>
    </row>
    <row r="679" spans="1:9" x14ac:dyDescent="0.25">
      <c r="A679" s="4">
        <v>44</v>
      </c>
      <c r="B679" s="4">
        <f t="shared" si="40"/>
        <v>2</v>
      </c>
      <c r="C679" s="4">
        <f t="shared" si="41"/>
        <v>3</v>
      </c>
      <c r="D679" s="4">
        <v>16</v>
      </c>
      <c r="E679" s="4">
        <v>190000</v>
      </c>
      <c r="F679" s="4">
        <f t="shared" si="42"/>
        <v>166042.07</v>
      </c>
      <c r="G679" s="4">
        <f t="shared" si="43"/>
        <v>23957.929999999993</v>
      </c>
      <c r="H679" s="4" t="str">
        <v>Female</v>
      </c>
      <c r="I679" s="4" t="str">
        <v>PhD</v>
      </c>
    </row>
    <row r="680" spans="1:9" x14ac:dyDescent="0.25">
      <c r="A680" s="4">
        <v>32</v>
      </c>
      <c r="B680" s="4">
        <f t="shared" si="40"/>
        <v>1</v>
      </c>
      <c r="C680" s="4">
        <f t="shared" si="41"/>
        <v>2</v>
      </c>
      <c r="D680" s="4">
        <v>7</v>
      </c>
      <c r="E680" s="4">
        <v>120000</v>
      </c>
      <c r="F680" s="4">
        <f t="shared" si="42"/>
        <v>110819.83</v>
      </c>
      <c r="G680" s="4">
        <f t="shared" si="43"/>
        <v>9180.1699999999983</v>
      </c>
      <c r="H680" s="4" t="str">
        <v>Male</v>
      </c>
      <c r="I680" s="4" t="str">
        <v>Master's</v>
      </c>
    </row>
    <row r="681" spans="1:9" x14ac:dyDescent="0.25">
      <c r="A681" s="4">
        <v>48</v>
      </c>
      <c r="B681" s="4">
        <f t="shared" si="40"/>
        <v>1</v>
      </c>
      <c r="C681" s="4">
        <f t="shared" si="41"/>
        <v>3</v>
      </c>
      <c r="D681" s="4">
        <v>18</v>
      </c>
      <c r="E681" s="4">
        <v>200000</v>
      </c>
      <c r="F681" s="4">
        <f t="shared" si="42"/>
        <v>181106.41</v>
      </c>
      <c r="G681" s="4">
        <f t="shared" si="43"/>
        <v>18893.589999999997</v>
      </c>
      <c r="H681" s="4" t="str">
        <v>Male</v>
      </c>
      <c r="I681" s="4" t="str">
        <v>PhD</v>
      </c>
    </row>
    <row r="682" spans="1:9" x14ac:dyDescent="0.25">
      <c r="A682" s="4">
        <v>30</v>
      </c>
      <c r="B682" s="4">
        <f t="shared" si="40"/>
        <v>2</v>
      </c>
      <c r="C682" s="4">
        <f t="shared" si="41"/>
        <v>1</v>
      </c>
      <c r="D682" s="4">
        <v>5</v>
      </c>
      <c r="E682" s="4">
        <v>100000</v>
      </c>
      <c r="F682" s="4">
        <f t="shared" si="42"/>
        <v>78973.149999999994</v>
      </c>
      <c r="G682" s="4">
        <f t="shared" si="43"/>
        <v>21026.850000000006</v>
      </c>
      <c r="H682" s="4" t="str">
        <v>Female</v>
      </c>
      <c r="I682" s="4" t="str">
        <v>Bachelor's</v>
      </c>
    </row>
    <row r="683" spans="1:9" x14ac:dyDescent="0.25">
      <c r="A683" s="4">
        <v>34</v>
      </c>
      <c r="B683" s="4">
        <f t="shared" si="40"/>
        <v>1</v>
      </c>
      <c r="C683" s="4">
        <f t="shared" si="41"/>
        <v>2</v>
      </c>
      <c r="D683" s="4">
        <v>9</v>
      </c>
      <c r="E683" s="4">
        <v>150000</v>
      </c>
      <c r="F683" s="4">
        <f t="shared" si="42"/>
        <v>121247.11</v>
      </c>
      <c r="G683" s="4">
        <f t="shared" si="43"/>
        <v>28752.89</v>
      </c>
      <c r="H683" s="4" t="str">
        <v>Male</v>
      </c>
      <c r="I683" s="4" t="str">
        <v>Master's</v>
      </c>
    </row>
    <row r="684" spans="1:9" x14ac:dyDescent="0.25">
      <c r="A684" s="4">
        <v>37</v>
      </c>
      <c r="B684" s="4">
        <f t="shared" si="40"/>
        <v>2</v>
      </c>
      <c r="C684" s="4">
        <f t="shared" si="41"/>
        <v>1</v>
      </c>
      <c r="D684" s="4">
        <v>11</v>
      </c>
      <c r="E684" s="4">
        <v>170000</v>
      </c>
      <c r="F684" s="4">
        <f t="shared" si="42"/>
        <v>109705.59</v>
      </c>
      <c r="G684" s="4">
        <f t="shared" si="43"/>
        <v>60294.41</v>
      </c>
      <c r="H684" s="4" t="str">
        <v>Female</v>
      </c>
      <c r="I684" s="4" t="str">
        <v>Bachelor's</v>
      </c>
    </row>
    <row r="685" spans="1:9" x14ac:dyDescent="0.25">
      <c r="A685" s="4">
        <v>49</v>
      </c>
      <c r="B685" s="4">
        <f t="shared" si="40"/>
        <v>2</v>
      </c>
      <c r="C685" s="4">
        <f t="shared" si="41"/>
        <v>3</v>
      </c>
      <c r="D685" s="4">
        <v>19</v>
      </c>
      <c r="E685" s="4">
        <v>210000</v>
      </c>
      <c r="F685" s="4">
        <f t="shared" si="42"/>
        <v>180584.19</v>
      </c>
      <c r="G685" s="4">
        <f t="shared" si="43"/>
        <v>29415.809999999998</v>
      </c>
      <c r="H685" s="4" t="str">
        <v>Female</v>
      </c>
      <c r="I685" s="4" t="str">
        <v>PhD</v>
      </c>
    </row>
    <row r="686" spans="1:9" x14ac:dyDescent="0.25">
      <c r="A686" s="4">
        <v>29</v>
      </c>
      <c r="B686" s="4">
        <f t="shared" si="40"/>
        <v>1</v>
      </c>
      <c r="C686" s="4">
        <f t="shared" si="41"/>
        <v>1</v>
      </c>
      <c r="D686" s="4">
        <v>4</v>
      </c>
      <c r="E686" s="4">
        <v>90000</v>
      </c>
      <c r="F686" s="4">
        <f t="shared" si="42"/>
        <v>79495.37</v>
      </c>
      <c r="G686" s="4">
        <f t="shared" si="43"/>
        <v>10504.630000000005</v>
      </c>
      <c r="H686" s="4" t="str">
        <v>Male</v>
      </c>
      <c r="I686" s="4" t="str">
        <v>Bachelor's</v>
      </c>
    </row>
    <row r="687" spans="1:9" x14ac:dyDescent="0.25">
      <c r="A687" s="4">
        <v>41</v>
      </c>
      <c r="B687" s="4">
        <f t="shared" si="40"/>
        <v>1</v>
      </c>
      <c r="C687" s="4">
        <f t="shared" si="41"/>
        <v>2</v>
      </c>
      <c r="D687" s="4">
        <v>14</v>
      </c>
      <c r="E687" s="4">
        <v>180000</v>
      </c>
      <c r="F687" s="4">
        <f t="shared" si="42"/>
        <v>146216.51</v>
      </c>
      <c r="G687" s="4">
        <f t="shared" si="43"/>
        <v>33783.489999999991</v>
      </c>
      <c r="H687" s="4" t="str">
        <v>Male</v>
      </c>
      <c r="I687" s="4" t="str">
        <v>Master's</v>
      </c>
    </row>
    <row r="688" spans="1:9" x14ac:dyDescent="0.25">
      <c r="A688" s="4">
        <v>46</v>
      </c>
      <c r="B688" s="4">
        <f t="shared" si="40"/>
        <v>2</v>
      </c>
      <c r="C688" s="4">
        <f t="shared" si="41"/>
        <v>3</v>
      </c>
      <c r="D688" s="4">
        <v>16</v>
      </c>
      <c r="E688" s="4">
        <v>185000</v>
      </c>
      <c r="F688" s="4">
        <f t="shared" si="42"/>
        <v>164943.27000000002</v>
      </c>
      <c r="G688" s="4">
        <f t="shared" si="43"/>
        <v>20056.729999999981</v>
      </c>
      <c r="H688" s="4" t="str">
        <v>Female</v>
      </c>
      <c r="I688" s="4" t="str">
        <v>PhD</v>
      </c>
    </row>
    <row r="689" spans="1:9" x14ac:dyDescent="0.25">
      <c r="A689" s="4">
        <v>30</v>
      </c>
      <c r="B689" s="4">
        <f t="shared" si="40"/>
        <v>1</v>
      </c>
      <c r="C689" s="4">
        <f t="shared" si="41"/>
        <v>2</v>
      </c>
      <c r="D689" s="4">
        <v>5</v>
      </c>
      <c r="E689" s="4">
        <v>105000</v>
      </c>
      <c r="F689" s="4">
        <f t="shared" si="42"/>
        <v>100392.55</v>
      </c>
      <c r="G689" s="4">
        <f t="shared" si="43"/>
        <v>4607.4499999999971</v>
      </c>
      <c r="H689" s="4" t="str">
        <v>Male</v>
      </c>
      <c r="I689" s="4" t="str">
        <v>Master's</v>
      </c>
    </row>
    <row r="690" spans="1:9" x14ac:dyDescent="0.25">
      <c r="A690" s="4">
        <v>50</v>
      </c>
      <c r="B690" s="4">
        <f t="shared" si="40"/>
        <v>1</v>
      </c>
      <c r="C690" s="4">
        <f t="shared" si="41"/>
        <v>3</v>
      </c>
      <c r="D690" s="4">
        <v>20</v>
      </c>
      <c r="E690" s="4">
        <v>210000</v>
      </c>
      <c r="F690" s="4">
        <f t="shared" si="42"/>
        <v>191533.69</v>
      </c>
      <c r="G690" s="4">
        <f t="shared" si="43"/>
        <v>18466.309999999998</v>
      </c>
      <c r="H690" s="4" t="str">
        <v>Male</v>
      </c>
      <c r="I690" s="4" t="str">
        <v>PhD</v>
      </c>
    </row>
    <row r="691" spans="1:9" x14ac:dyDescent="0.25">
      <c r="A691" s="4">
        <v>31</v>
      </c>
      <c r="B691" s="4">
        <f t="shared" si="40"/>
        <v>1</v>
      </c>
      <c r="C691" s="4">
        <f t="shared" si="41"/>
        <v>1</v>
      </c>
      <c r="D691" s="4">
        <v>6</v>
      </c>
      <c r="E691" s="4">
        <v>95000</v>
      </c>
      <c r="F691" s="4">
        <f t="shared" si="42"/>
        <v>89922.65</v>
      </c>
      <c r="G691" s="4">
        <f t="shared" si="43"/>
        <v>5077.3500000000058</v>
      </c>
      <c r="H691" s="4" t="str">
        <v>Male</v>
      </c>
      <c r="I691" s="4" t="str">
        <v>Bachelor's</v>
      </c>
    </row>
    <row r="692" spans="1:9" x14ac:dyDescent="0.25">
      <c r="A692" s="4">
        <v>39</v>
      </c>
      <c r="B692" s="4">
        <f t="shared" si="40"/>
        <v>2</v>
      </c>
      <c r="C692" s="4">
        <f t="shared" si="41"/>
        <v>2</v>
      </c>
      <c r="D692" s="4">
        <v>11</v>
      </c>
      <c r="E692" s="4">
        <v>170000</v>
      </c>
      <c r="F692" s="4">
        <f t="shared" si="42"/>
        <v>124290.33</v>
      </c>
      <c r="G692" s="4">
        <f t="shared" si="43"/>
        <v>45709.67</v>
      </c>
      <c r="H692" s="4" t="str">
        <v>Female</v>
      </c>
      <c r="I692" s="4" t="str">
        <v>Master's</v>
      </c>
    </row>
    <row r="693" spans="1:9" x14ac:dyDescent="0.25">
      <c r="A693" s="4">
        <v>48</v>
      </c>
      <c r="B693" s="4">
        <f t="shared" si="40"/>
        <v>1</v>
      </c>
      <c r="C693" s="4">
        <f t="shared" si="41"/>
        <v>3</v>
      </c>
      <c r="D693" s="4">
        <v>19</v>
      </c>
      <c r="E693" s="4">
        <v>200000</v>
      </c>
      <c r="F693" s="4">
        <f t="shared" si="42"/>
        <v>186869.45</v>
      </c>
      <c r="G693" s="4">
        <f t="shared" si="43"/>
        <v>13130.549999999988</v>
      </c>
      <c r="H693" s="4" t="str">
        <v>Male</v>
      </c>
      <c r="I693" s="4" t="str">
        <v>PhD</v>
      </c>
    </row>
    <row r="694" spans="1:9" x14ac:dyDescent="0.25">
      <c r="A694" s="4">
        <v>28</v>
      </c>
      <c r="B694" s="4">
        <f t="shared" si="40"/>
        <v>1</v>
      </c>
      <c r="C694" s="4">
        <f t="shared" si="41"/>
        <v>1</v>
      </c>
      <c r="D694" s="4">
        <v>4</v>
      </c>
      <c r="E694" s="4">
        <v>75000</v>
      </c>
      <c r="F694" s="4">
        <f t="shared" si="42"/>
        <v>80044.77</v>
      </c>
      <c r="G694" s="4">
        <f t="shared" si="43"/>
        <v>-5044.7700000000041</v>
      </c>
      <c r="H694" s="4" t="str">
        <v>Male</v>
      </c>
      <c r="I694" s="4" t="str">
        <v>Bachelor's</v>
      </c>
    </row>
    <row r="695" spans="1:9" x14ac:dyDescent="0.25">
      <c r="A695" s="4">
        <v>33</v>
      </c>
      <c r="B695" s="4">
        <f t="shared" si="40"/>
        <v>2</v>
      </c>
      <c r="C695" s="4">
        <f t="shared" si="41"/>
        <v>2</v>
      </c>
      <c r="D695" s="4">
        <v>7</v>
      </c>
      <c r="E695" s="4">
        <v>95000</v>
      </c>
      <c r="F695" s="4">
        <f t="shared" si="42"/>
        <v>104534.56999999999</v>
      </c>
      <c r="G695" s="4">
        <f t="shared" si="43"/>
        <v>-9534.5699999999924</v>
      </c>
      <c r="H695" s="4" t="str">
        <v>Female</v>
      </c>
      <c r="I695" s="4" t="str">
        <v>Master's</v>
      </c>
    </row>
    <row r="696" spans="1:9" x14ac:dyDescent="0.25">
      <c r="A696" s="4">
        <v>22</v>
      </c>
      <c r="B696" s="4">
        <f t="shared" si="40"/>
        <v>1</v>
      </c>
      <c r="C696" s="4">
        <f t="shared" si="41"/>
        <v>1</v>
      </c>
      <c r="D696" s="4">
        <v>1</v>
      </c>
      <c r="E696" s="4">
        <v>50000</v>
      </c>
      <c r="F696" s="4">
        <f t="shared" si="42"/>
        <v>66052.05</v>
      </c>
      <c r="G696" s="4">
        <f t="shared" si="43"/>
        <v>-16052.050000000003</v>
      </c>
      <c r="H696" s="4" t="str">
        <v>Male</v>
      </c>
      <c r="I696" s="4" t="str">
        <v>Bachelor's</v>
      </c>
    </row>
    <row r="697" spans="1:9" x14ac:dyDescent="0.25">
      <c r="A697" s="4">
        <v>44</v>
      </c>
      <c r="B697" s="4">
        <f t="shared" si="40"/>
        <v>1</v>
      </c>
      <c r="C697" s="4">
        <f t="shared" si="41"/>
        <v>3</v>
      </c>
      <c r="D697" s="4">
        <v>15</v>
      </c>
      <c r="E697" s="4">
        <v>180000</v>
      </c>
      <c r="F697" s="4">
        <f t="shared" si="42"/>
        <v>166014.89000000001</v>
      </c>
      <c r="G697" s="4">
        <f t="shared" si="43"/>
        <v>13985.109999999986</v>
      </c>
      <c r="H697" s="4" t="str">
        <v>Male</v>
      </c>
      <c r="I697" s="4" t="str">
        <v>PhD</v>
      </c>
    </row>
    <row r="698" spans="1:9" x14ac:dyDescent="0.25">
      <c r="A698" s="4">
        <v>29</v>
      </c>
      <c r="B698" s="4">
        <f t="shared" si="40"/>
        <v>2</v>
      </c>
      <c r="C698" s="4">
        <f t="shared" si="41"/>
        <v>1</v>
      </c>
      <c r="D698" s="4">
        <v>3</v>
      </c>
      <c r="E698" s="4">
        <v>65000</v>
      </c>
      <c r="F698" s="4">
        <f t="shared" si="42"/>
        <v>67996.47</v>
      </c>
      <c r="G698" s="4">
        <f t="shared" si="43"/>
        <v>-2996.4700000000012</v>
      </c>
      <c r="H698" s="4" t="str">
        <v>Female</v>
      </c>
      <c r="I698" s="4" t="str">
        <v>Bachelor's</v>
      </c>
    </row>
    <row r="699" spans="1:9" x14ac:dyDescent="0.25">
      <c r="A699" s="4">
        <v>31</v>
      </c>
      <c r="B699" s="4">
        <f t="shared" si="40"/>
        <v>1</v>
      </c>
      <c r="C699" s="4">
        <f t="shared" si="41"/>
        <v>2</v>
      </c>
      <c r="D699" s="4">
        <v>6</v>
      </c>
      <c r="E699" s="4">
        <v>120000</v>
      </c>
      <c r="F699" s="4">
        <f t="shared" si="42"/>
        <v>105606.19</v>
      </c>
      <c r="G699" s="4">
        <f t="shared" si="43"/>
        <v>14393.809999999998</v>
      </c>
      <c r="H699" s="4" t="str">
        <v>Male</v>
      </c>
      <c r="I699" s="4" t="str">
        <v>Master's</v>
      </c>
    </row>
    <row r="700" spans="1:9" x14ac:dyDescent="0.25">
      <c r="A700" s="4">
        <v>25</v>
      </c>
      <c r="B700" s="4">
        <f t="shared" si="40"/>
        <v>2</v>
      </c>
      <c r="C700" s="4">
        <f t="shared" si="41"/>
        <v>2</v>
      </c>
      <c r="D700" s="4">
        <v>2</v>
      </c>
      <c r="E700" s="4">
        <v>60000</v>
      </c>
      <c r="F700" s="4">
        <f t="shared" si="42"/>
        <v>80114.569999999992</v>
      </c>
      <c r="G700" s="4">
        <f t="shared" si="43"/>
        <v>-20114.569999999992</v>
      </c>
      <c r="H700" s="4" t="str">
        <v>Female</v>
      </c>
      <c r="I700" s="4" t="str">
        <v>Master's</v>
      </c>
    </row>
    <row r="701" spans="1:9" x14ac:dyDescent="0.25">
      <c r="A701" s="4">
        <v>38</v>
      </c>
      <c r="B701" s="4">
        <f t="shared" si="40"/>
        <v>1</v>
      </c>
      <c r="C701" s="4">
        <f t="shared" si="41"/>
        <v>1</v>
      </c>
      <c r="D701" s="4">
        <v>10</v>
      </c>
      <c r="E701" s="4">
        <v>150000</v>
      </c>
      <c r="F701" s="4">
        <f t="shared" si="42"/>
        <v>109129.01</v>
      </c>
      <c r="G701" s="4">
        <f t="shared" si="43"/>
        <v>40870.990000000005</v>
      </c>
      <c r="H701" s="4" t="str">
        <v>Male</v>
      </c>
      <c r="I701" s="4" t="str">
        <v>Bachelor's</v>
      </c>
    </row>
    <row r="702" spans="1:9" x14ac:dyDescent="0.25">
      <c r="A702" s="4">
        <v>27</v>
      </c>
      <c r="B702" s="4">
        <f t="shared" si="40"/>
        <v>1</v>
      </c>
      <c r="C702" s="4">
        <f t="shared" si="41"/>
        <v>1</v>
      </c>
      <c r="D702" s="4">
        <v>3</v>
      </c>
      <c r="E702" s="4">
        <v>70000</v>
      </c>
      <c r="F702" s="4">
        <f t="shared" si="42"/>
        <v>74831.13</v>
      </c>
      <c r="G702" s="4">
        <f t="shared" si="43"/>
        <v>-4831.1300000000047</v>
      </c>
      <c r="H702" s="4" t="str">
        <v>Male</v>
      </c>
      <c r="I702" s="4" t="str">
        <v>Bachelor's</v>
      </c>
    </row>
    <row r="703" spans="1:9" x14ac:dyDescent="0.25">
      <c r="A703" s="4">
        <v>46</v>
      </c>
      <c r="B703" s="4">
        <f t="shared" si="40"/>
        <v>2</v>
      </c>
      <c r="C703" s="4">
        <f t="shared" si="41"/>
        <v>3</v>
      </c>
      <c r="D703" s="4">
        <v>20</v>
      </c>
      <c r="E703" s="4">
        <v>220000</v>
      </c>
      <c r="F703" s="4">
        <f t="shared" si="42"/>
        <v>187995.43</v>
      </c>
      <c r="G703" s="4">
        <f t="shared" si="43"/>
        <v>32004.570000000007</v>
      </c>
      <c r="H703" s="4" t="str">
        <v>Female</v>
      </c>
      <c r="I703" s="4" t="str">
        <v>PhD</v>
      </c>
    </row>
    <row r="704" spans="1:9" x14ac:dyDescent="0.25">
      <c r="A704" s="4">
        <v>33</v>
      </c>
      <c r="B704" s="4">
        <f t="shared" si="40"/>
        <v>1</v>
      </c>
      <c r="C704" s="4">
        <f t="shared" si="41"/>
        <v>2</v>
      </c>
      <c r="D704" s="4">
        <v>8</v>
      </c>
      <c r="E704" s="4">
        <v>100000</v>
      </c>
      <c r="F704" s="4">
        <f t="shared" si="42"/>
        <v>116033.47</v>
      </c>
      <c r="G704" s="4">
        <f t="shared" si="43"/>
        <v>-16033.470000000001</v>
      </c>
      <c r="H704" s="4" t="str">
        <v>Male</v>
      </c>
      <c r="I704" s="4" t="str">
        <v>Master's</v>
      </c>
    </row>
    <row r="705" spans="1:9" x14ac:dyDescent="0.25">
      <c r="A705" s="4">
        <v>24</v>
      </c>
      <c r="B705" s="4">
        <f t="shared" si="40"/>
        <v>2</v>
      </c>
      <c r="C705" s="4">
        <f t="shared" si="41"/>
        <v>1</v>
      </c>
      <c r="D705" s="4">
        <v>2</v>
      </c>
      <c r="E705" s="4">
        <v>55000</v>
      </c>
      <c r="F705" s="4">
        <f t="shared" si="42"/>
        <v>64980.43</v>
      </c>
      <c r="G705" s="4">
        <f t="shared" si="43"/>
        <v>-9980.43</v>
      </c>
      <c r="H705" s="4" t="str">
        <v>Female</v>
      </c>
      <c r="I705" s="4" t="str">
        <v>Bachelor's</v>
      </c>
    </row>
    <row r="706" spans="1:9" x14ac:dyDescent="0.25">
      <c r="A706" s="4">
        <v>36</v>
      </c>
      <c r="B706" s="4">
        <f t="shared" ref="B706:B769" si="44">IF(H706 = "Male", 1, IF(H706 = "Female", 2, IF(H706 = "Other", 3)))</f>
        <v>1</v>
      </c>
      <c r="C706" s="4">
        <f t="shared" ref="C706:C769" si="45">IF(I706 = "High School", 0, IF(I706 = "Bachelor's", 1, IF(I706 = "Master's", 2, IF(I706 = "PhD", 3))))</f>
        <v>3</v>
      </c>
      <c r="D706" s="4">
        <v>12</v>
      </c>
      <c r="E706" s="4">
        <v>170000</v>
      </c>
      <c r="F706" s="4">
        <f t="shared" si="42"/>
        <v>153120.96999999997</v>
      </c>
      <c r="G706" s="4">
        <f t="shared" si="43"/>
        <v>16879.030000000028</v>
      </c>
      <c r="H706" s="4" t="str">
        <v>Male</v>
      </c>
      <c r="I706" s="4" t="str">
        <v>PhD</v>
      </c>
    </row>
    <row r="707" spans="1:9" x14ac:dyDescent="0.25">
      <c r="A707" s="4">
        <v>30</v>
      </c>
      <c r="B707" s="4">
        <f t="shared" si="44"/>
        <v>2</v>
      </c>
      <c r="C707" s="4">
        <f t="shared" si="45"/>
        <v>1</v>
      </c>
      <c r="D707" s="4">
        <v>5</v>
      </c>
      <c r="E707" s="4">
        <v>90000</v>
      </c>
      <c r="F707" s="4">
        <f t="shared" ref="F707:F770" si="46">62428.13 + (-549.4*A707) + (-5735.86*B707) + (15683.54*C707) + (5763.04*D707)</f>
        <v>78973.149999999994</v>
      </c>
      <c r="G707" s="4">
        <f t="shared" ref="G707:G770" si="47">E707-F707</f>
        <v>11026.850000000006</v>
      </c>
      <c r="H707" s="4" t="str">
        <v>Female</v>
      </c>
      <c r="I707" s="4" t="str">
        <v>Bachelor's</v>
      </c>
    </row>
    <row r="708" spans="1:9" x14ac:dyDescent="0.25">
      <c r="A708" s="4">
        <v>29</v>
      </c>
      <c r="B708" s="4">
        <f t="shared" si="44"/>
        <v>1</v>
      </c>
      <c r="C708" s="4">
        <f t="shared" si="45"/>
        <v>1</v>
      </c>
      <c r="D708" s="4">
        <v>4</v>
      </c>
      <c r="E708" s="4">
        <v>80000</v>
      </c>
      <c r="F708" s="4">
        <f t="shared" si="46"/>
        <v>79495.37</v>
      </c>
      <c r="G708" s="4">
        <f t="shared" si="47"/>
        <v>504.63000000000466</v>
      </c>
      <c r="H708" s="4" t="str">
        <v>Male</v>
      </c>
      <c r="I708" s="4" t="str">
        <v>Bachelor's</v>
      </c>
    </row>
    <row r="709" spans="1:9" x14ac:dyDescent="0.25">
      <c r="A709" s="4">
        <v>42</v>
      </c>
      <c r="B709" s="4">
        <f t="shared" si="44"/>
        <v>1</v>
      </c>
      <c r="C709" s="4">
        <f t="shared" si="45"/>
        <v>2</v>
      </c>
      <c r="D709" s="4">
        <v>14</v>
      </c>
      <c r="E709" s="4">
        <v>180000</v>
      </c>
      <c r="F709" s="4">
        <f t="shared" si="46"/>
        <v>145667.10999999999</v>
      </c>
      <c r="G709" s="4">
        <f t="shared" si="47"/>
        <v>34332.890000000014</v>
      </c>
      <c r="H709" s="4" t="str">
        <v>Male</v>
      </c>
      <c r="I709" s="4" t="str">
        <v>Master's</v>
      </c>
    </row>
    <row r="710" spans="1:9" x14ac:dyDescent="0.25">
      <c r="A710" s="4">
        <v>26</v>
      </c>
      <c r="B710" s="4">
        <f t="shared" si="44"/>
        <v>1</v>
      </c>
      <c r="C710" s="4">
        <f t="shared" si="45"/>
        <v>1</v>
      </c>
      <c r="D710" s="4">
        <v>2</v>
      </c>
      <c r="E710" s="4">
        <v>60000</v>
      </c>
      <c r="F710" s="4">
        <f t="shared" si="46"/>
        <v>69617.489999999991</v>
      </c>
      <c r="G710" s="4">
        <f t="shared" si="47"/>
        <v>-9617.4899999999907</v>
      </c>
      <c r="H710" s="4" t="str">
        <v>Male</v>
      </c>
      <c r="I710" s="4" t="str">
        <v>Bachelor's</v>
      </c>
    </row>
    <row r="711" spans="1:9" x14ac:dyDescent="0.25">
      <c r="A711" s="4">
        <v>35</v>
      </c>
      <c r="B711" s="4">
        <f t="shared" si="44"/>
        <v>2</v>
      </c>
      <c r="C711" s="4">
        <f t="shared" si="45"/>
        <v>2</v>
      </c>
      <c r="D711" s="4">
        <v>9</v>
      </c>
      <c r="E711" s="4">
        <v>120000</v>
      </c>
      <c r="F711" s="4">
        <f t="shared" si="46"/>
        <v>114961.85</v>
      </c>
      <c r="G711" s="4">
        <f t="shared" si="47"/>
        <v>5038.1499999999942</v>
      </c>
      <c r="H711" s="4" t="str">
        <v>Female</v>
      </c>
      <c r="I711" s="4" t="str">
        <v>Master's</v>
      </c>
    </row>
    <row r="712" spans="1:9" x14ac:dyDescent="0.25">
      <c r="A712" s="4">
        <v>27</v>
      </c>
      <c r="B712" s="4">
        <f t="shared" si="44"/>
        <v>2</v>
      </c>
      <c r="C712" s="4">
        <f t="shared" si="45"/>
        <v>1</v>
      </c>
      <c r="D712" s="4">
        <v>3</v>
      </c>
      <c r="E712" s="4">
        <v>70000</v>
      </c>
      <c r="F712" s="4">
        <f t="shared" si="46"/>
        <v>69095.27</v>
      </c>
      <c r="G712" s="4">
        <f t="shared" si="47"/>
        <v>904.72999999999593</v>
      </c>
      <c r="H712" s="4" t="str">
        <v>Female</v>
      </c>
      <c r="I712" s="4" t="str">
        <v>Bachelor's</v>
      </c>
    </row>
    <row r="713" spans="1:9" x14ac:dyDescent="0.25">
      <c r="A713" s="4">
        <v>48</v>
      </c>
      <c r="B713" s="4">
        <f t="shared" si="44"/>
        <v>1</v>
      </c>
      <c r="C713" s="4">
        <f t="shared" si="45"/>
        <v>3</v>
      </c>
      <c r="D713" s="4">
        <v>18</v>
      </c>
      <c r="E713" s="4">
        <v>210000</v>
      </c>
      <c r="F713" s="4">
        <f t="shared" si="46"/>
        <v>181106.41</v>
      </c>
      <c r="G713" s="4">
        <f t="shared" si="47"/>
        <v>28893.589999999997</v>
      </c>
      <c r="H713" s="4" t="str">
        <v>Male</v>
      </c>
      <c r="I713" s="4" t="str">
        <v>PhD</v>
      </c>
    </row>
    <row r="714" spans="1:9" x14ac:dyDescent="0.25">
      <c r="A714" s="4">
        <v>34</v>
      </c>
      <c r="B714" s="4">
        <f t="shared" si="44"/>
        <v>1</v>
      </c>
      <c r="C714" s="4">
        <f t="shared" si="45"/>
        <v>2</v>
      </c>
      <c r="D714" s="4">
        <v>9</v>
      </c>
      <c r="E714" s="4">
        <v>140000</v>
      </c>
      <c r="F714" s="4">
        <f t="shared" si="46"/>
        <v>121247.11</v>
      </c>
      <c r="G714" s="4">
        <f t="shared" si="47"/>
        <v>18752.89</v>
      </c>
      <c r="H714" s="4" t="str">
        <v>Male</v>
      </c>
      <c r="I714" s="4" t="str">
        <v>Master's</v>
      </c>
    </row>
    <row r="715" spans="1:9" x14ac:dyDescent="0.25">
      <c r="A715" s="4">
        <v>23</v>
      </c>
      <c r="B715" s="4">
        <f t="shared" si="44"/>
        <v>2</v>
      </c>
      <c r="C715" s="4">
        <f t="shared" si="45"/>
        <v>1</v>
      </c>
      <c r="D715" s="4">
        <v>1</v>
      </c>
      <c r="E715" s="4">
        <v>50000</v>
      </c>
      <c r="F715" s="4">
        <f t="shared" si="46"/>
        <v>59766.79</v>
      </c>
      <c r="G715" s="4">
        <f t="shared" si="47"/>
        <v>-9766.7900000000009</v>
      </c>
      <c r="H715" s="4" t="str">
        <v>Female</v>
      </c>
      <c r="I715" s="4" t="str">
        <v>Bachelor's</v>
      </c>
    </row>
    <row r="716" spans="1:9" x14ac:dyDescent="0.25">
      <c r="A716" s="4">
        <v>32</v>
      </c>
      <c r="B716" s="4">
        <f t="shared" si="44"/>
        <v>1</v>
      </c>
      <c r="C716" s="4">
        <f t="shared" si="45"/>
        <v>2</v>
      </c>
      <c r="D716" s="4">
        <v>7</v>
      </c>
      <c r="E716" s="4">
        <v>110000</v>
      </c>
      <c r="F716" s="4">
        <f t="shared" si="46"/>
        <v>110819.83</v>
      </c>
      <c r="G716" s="4">
        <f t="shared" si="47"/>
        <v>-819.83000000000175</v>
      </c>
      <c r="H716" s="4" t="str">
        <v>Male</v>
      </c>
      <c r="I716" s="4" t="str">
        <v>Master's</v>
      </c>
    </row>
    <row r="717" spans="1:9" x14ac:dyDescent="0.25">
      <c r="A717" s="4">
        <v>37</v>
      </c>
      <c r="B717" s="4">
        <f t="shared" si="44"/>
        <v>1</v>
      </c>
      <c r="C717" s="4">
        <f t="shared" si="45"/>
        <v>1</v>
      </c>
      <c r="D717" s="4">
        <v>11</v>
      </c>
      <c r="E717" s="4">
        <v>160000</v>
      </c>
      <c r="F717" s="4">
        <f t="shared" si="46"/>
        <v>115441.45000000001</v>
      </c>
      <c r="G717" s="4">
        <f t="shared" si="47"/>
        <v>44558.549999999988</v>
      </c>
      <c r="H717" s="4" t="str">
        <v>Male</v>
      </c>
      <c r="I717" s="4" t="str">
        <v>Bachelor's</v>
      </c>
    </row>
    <row r="718" spans="1:9" x14ac:dyDescent="0.25">
      <c r="A718" s="4">
        <v>41</v>
      </c>
      <c r="B718" s="4">
        <f t="shared" si="44"/>
        <v>2</v>
      </c>
      <c r="C718" s="4">
        <f t="shared" si="45"/>
        <v>3</v>
      </c>
      <c r="D718" s="4">
        <v>16</v>
      </c>
      <c r="E718" s="4">
        <v>200000</v>
      </c>
      <c r="F718" s="4">
        <f t="shared" si="46"/>
        <v>167690.27000000002</v>
      </c>
      <c r="G718" s="4">
        <f t="shared" si="47"/>
        <v>32309.729999999981</v>
      </c>
      <c r="H718" s="4" t="str">
        <v>Female</v>
      </c>
      <c r="I718" s="4" t="str">
        <v>PhD</v>
      </c>
    </row>
    <row r="719" spans="1:9" x14ac:dyDescent="0.25">
      <c r="A719" s="4">
        <v>34</v>
      </c>
      <c r="B719" s="4">
        <f t="shared" si="44"/>
        <v>1</v>
      </c>
      <c r="C719" s="4">
        <f t="shared" si="45"/>
        <v>2</v>
      </c>
      <c r="D719" s="4">
        <v>8</v>
      </c>
      <c r="E719" s="4">
        <v>100000</v>
      </c>
      <c r="F719" s="4">
        <f t="shared" si="46"/>
        <v>115484.07</v>
      </c>
      <c r="G719" s="4">
        <f t="shared" si="47"/>
        <v>-15484.070000000007</v>
      </c>
      <c r="H719" s="4" t="str">
        <v>Male</v>
      </c>
      <c r="I719" s="4" t="str">
        <v>Master's</v>
      </c>
    </row>
    <row r="720" spans="1:9" x14ac:dyDescent="0.25">
      <c r="A720" s="4">
        <v>34</v>
      </c>
      <c r="B720" s="4">
        <f t="shared" si="44"/>
        <v>2</v>
      </c>
      <c r="C720" s="4">
        <f t="shared" si="45"/>
        <v>1</v>
      </c>
      <c r="D720" s="4">
        <v>8</v>
      </c>
      <c r="E720" s="4">
        <v>122485</v>
      </c>
      <c r="F720" s="4">
        <f t="shared" si="46"/>
        <v>94064.67</v>
      </c>
      <c r="G720" s="4">
        <f t="shared" si="47"/>
        <v>28420.33</v>
      </c>
      <c r="H720" s="4" t="str">
        <v>Female</v>
      </c>
      <c r="I720" s="4" t="str">
        <v>Bachelor's</v>
      </c>
    </row>
    <row r="721" spans="1:9" x14ac:dyDescent="0.25">
      <c r="A721" s="4">
        <v>25</v>
      </c>
      <c r="B721" s="4">
        <f t="shared" si="44"/>
        <v>1</v>
      </c>
      <c r="C721" s="4">
        <f t="shared" si="45"/>
        <v>3</v>
      </c>
      <c r="D721" s="4">
        <v>12</v>
      </c>
      <c r="E721" s="4">
        <v>169159</v>
      </c>
      <c r="F721" s="4">
        <f t="shared" si="46"/>
        <v>159164.37</v>
      </c>
      <c r="G721" s="4">
        <f t="shared" si="47"/>
        <v>9994.6300000000047</v>
      </c>
      <c r="H721" s="4" t="str">
        <v>Male</v>
      </c>
      <c r="I721" s="4" t="str">
        <v>PhD</v>
      </c>
    </row>
    <row r="722" spans="1:9" x14ac:dyDescent="0.25">
      <c r="A722" s="4">
        <v>43</v>
      </c>
      <c r="B722" s="4">
        <f t="shared" si="44"/>
        <v>1</v>
      </c>
      <c r="C722" s="4">
        <f t="shared" si="45"/>
        <v>2</v>
      </c>
      <c r="D722" s="4">
        <v>21</v>
      </c>
      <c r="E722" s="4">
        <v>187081</v>
      </c>
      <c r="F722" s="4">
        <f t="shared" si="46"/>
        <v>185458.99</v>
      </c>
      <c r="G722" s="4">
        <f t="shared" si="47"/>
        <v>1622.0100000000093</v>
      </c>
      <c r="H722" s="4" t="str">
        <v>Male</v>
      </c>
      <c r="I722" s="4" t="str">
        <v>Master's</v>
      </c>
    </row>
    <row r="723" spans="1:9" x14ac:dyDescent="0.25">
      <c r="A723" s="4">
        <v>53</v>
      </c>
      <c r="B723" s="4">
        <f t="shared" si="44"/>
        <v>3</v>
      </c>
      <c r="C723" s="4">
        <f t="shared" si="45"/>
        <v>0</v>
      </c>
      <c r="D723" s="4">
        <v>31</v>
      </c>
      <c r="E723" s="4">
        <v>166109</v>
      </c>
      <c r="F723" s="4">
        <f t="shared" si="46"/>
        <v>194756.59</v>
      </c>
      <c r="G723" s="4">
        <f t="shared" si="47"/>
        <v>-28647.589999999997</v>
      </c>
      <c r="H723" s="4" t="str">
        <v>Other</v>
      </c>
      <c r="I723" s="4" t="str">
        <v>High School</v>
      </c>
    </row>
    <row r="724" spans="1:9" x14ac:dyDescent="0.25">
      <c r="A724" s="4">
        <v>27</v>
      </c>
      <c r="B724" s="4">
        <f t="shared" si="44"/>
        <v>2</v>
      </c>
      <c r="C724" s="4">
        <f t="shared" si="45"/>
        <v>2</v>
      </c>
      <c r="D724" s="4">
        <v>5</v>
      </c>
      <c r="E724" s="4">
        <v>78354</v>
      </c>
      <c r="F724" s="4">
        <f t="shared" si="46"/>
        <v>96304.89</v>
      </c>
      <c r="G724" s="4">
        <f t="shared" si="47"/>
        <v>-17950.89</v>
      </c>
      <c r="H724" s="4" t="str">
        <v>Female</v>
      </c>
      <c r="I724" s="4" t="str">
        <v>Master's</v>
      </c>
    </row>
    <row r="725" spans="1:9" x14ac:dyDescent="0.25">
      <c r="A725" s="4">
        <v>25</v>
      </c>
      <c r="B725" s="4">
        <f t="shared" si="44"/>
        <v>1</v>
      </c>
      <c r="C725" s="4">
        <f t="shared" si="45"/>
        <v>1</v>
      </c>
      <c r="D725" s="4">
        <v>2</v>
      </c>
      <c r="E725" s="4">
        <v>90249</v>
      </c>
      <c r="F725" s="4">
        <f t="shared" si="46"/>
        <v>70166.89</v>
      </c>
      <c r="G725" s="4">
        <f t="shared" si="47"/>
        <v>20082.11</v>
      </c>
      <c r="H725" s="4" t="str">
        <v>Male</v>
      </c>
      <c r="I725" s="4" t="str">
        <v>Bachelor's</v>
      </c>
    </row>
    <row r="726" spans="1:9" x14ac:dyDescent="0.25">
      <c r="A726" s="4">
        <v>29</v>
      </c>
      <c r="B726" s="4">
        <f t="shared" si="44"/>
        <v>2</v>
      </c>
      <c r="C726" s="4">
        <f t="shared" si="45"/>
        <v>2</v>
      </c>
      <c r="D726" s="4">
        <v>6</v>
      </c>
      <c r="E726" s="4">
        <v>132720</v>
      </c>
      <c r="F726" s="4">
        <f t="shared" si="46"/>
        <v>100969.13</v>
      </c>
      <c r="G726" s="4">
        <f t="shared" si="47"/>
        <v>31750.869999999995</v>
      </c>
      <c r="H726" s="4" t="str">
        <v>Female</v>
      </c>
      <c r="I726" s="4" t="str">
        <v>Master's</v>
      </c>
    </row>
    <row r="727" spans="1:9" x14ac:dyDescent="0.25">
      <c r="A727" s="4">
        <v>52</v>
      </c>
      <c r="B727" s="4">
        <f t="shared" si="44"/>
        <v>1</v>
      </c>
      <c r="C727" s="4">
        <f t="shared" si="45"/>
        <v>3</v>
      </c>
      <c r="D727" s="4">
        <v>23</v>
      </c>
      <c r="E727" s="4">
        <v>161568</v>
      </c>
      <c r="F727" s="4">
        <f t="shared" si="46"/>
        <v>207724.01</v>
      </c>
      <c r="G727" s="4">
        <f t="shared" si="47"/>
        <v>-46156.010000000009</v>
      </c>
      <c r="H727" s="4" t="str">
        <v>Male</v>
      </c>
      <c r="I727" s="4" t="str">
        <v>PhD</v>
      </c>
    </row>
    <row r="728" spans="1:9" x14ac:dyDescent="0.25">
      <c r="A728" s="4">
        <v>41</v>
      </c>
      <c r="B728" s="4">
        <f t="shared" si="44"/>
        <v>1</v>
      </c>
      <c r="C728" s="4">
        <f t="shared" si="45"/>
        <v>2</v>
      </c>
      <c r="D728" s="4">
        <v>13</v>
      </c>
      <c r="E728" s="4">
        <v>127346</v>
      </c>
      <c r="F728" s="4">
        <f t="shared" si="46"/>
        <v>140453.47</v>
      </c>
      <c r="G728" s="4">
        <f t="shared" si="47"/>
        <v>-13107.470000000001</v>
      </c>
      <c r="H728" s="4" t="str">
        <v>Male</v>
      </c>
      <c r="I728" s="4" t="str">
        <v>Master's</v>
      </c>
    </row>
    <row r="729" spans="1:9" x14ac:dyDescent="0.25">
      <c r="A729" s="4">
        <v>49</v>
      </c>
      <c r="B729" s="4">
        <f t="shared" si="44"/>
        <v>2</v>
      </c>
      <c r="C729" s="4">
        <f t="shared" si="45"/>
        <v>1</v>
      </c>
      <c r="D729" s="4">
        <v>19</v>
      </c>
      <c r="E729" s="4">
        <v>120177</v>
      </c>
      <c r="F729" s="4">
        <f t="shared" si="46"/>
        <v>149217.10999999999</v>
      </c>
      <c r="G729" s="4">
        <f t="shared" si="47"/>
        <v>-29040.109999999986</v>
      </c>
      <c r="H729" s="4" t="str">
        <v>Female</v>
      </c>
      <c r="I729" s="4" t="str">
        <v>Bachelor's</v>
      </c>
    </row>
    <row r="730" spans="1:9" x14ac:dyDescent="0.25">
      <c r="A730" s="4">
        <v>25</v>
      </c>
      <c r="B730" s="4">
        <f t="shared" si="44"/>
        <v>3</v>
      </c>
      <c r="C730" s="4">
        <f t="shared" si="45"/>
        <v>0</v>
      </c>
      <c r="D730" s="4">
        <v>2</v>
      </c>
      <c r="E730" s="4">
        <v>69032</v>
      </c>
      <c r="F730" s="4">
        <f t="shared" si="46"/>
        <v>43011.63</v>
      </c>
      <c r="G730" s="4">
        <f t="shared" si="47"/>
        <v>26020.370000000003</v>
      </c>
      <c r="H730" s="4" t="str">
        <v>Other</v>
      </c>
      <c r="I730" s="4" t="str">
        <v>High School</v>
      </c>
    </row>
    <row r="731" spans="1:9" x14ac:dyDescent="0.25">
      <c r="A731" s="4">
        <v>35</v>
      </c>
      <c r="B731" s="4">
        <f t="shared" si="44"/>
        <v>1</v>
      </c>
      <c r="C731" s="4">
        <f t="shared" si="45"/>
        <v>2</v>
      </c>
      <c r="D731" s="4">
        <v>8</v>
      </c>
      <c r="E731" s="4">
        <v>101332</v>
      </c>
      <c r="F731" s="4">
        <f t="shared" si="46"/>
        <v>114934.67000000001</v>
      </c>
      <c r="G731" s="4">
        <f t="shared" si="47"/>
        <v>-13602.670000000013</v>
      </c>
      <c r="H731" s="4" t="str">
        <v>Male</v>
      </c>
      <c r="I731" s="4" t="str">
        <v>Master's</v>
      </c>
    </row>
    <row r="732" spans="1:9" x14ac:dyDescent="0.25">
      <c r="A732" s="4">
        <v>57</v>
      </c>
      <c r="B732" s="4">
        <f t="shared" si="44"/>
        <v>2</v>
      </c>
      <c r="C732" s="4">
        <f t="shared" si="45"/>
        <v>3</v>
      </c>
      <c r="D732" s="4">
        <v>30</v>
      </c>
      <c r="E732" s="4">
        <v>121450</v>
      </c>
      <c r="F732" s="4">
        <f t="shared" si="46"/>
        <v>239582.43000000002</v>
      </c>
      <c r="G732" s="4">
        <f t="shared" si="47"/>
        <v>-118132.43000000002</v>
      </c>
      <c r="H732" s="4" t="str">
        <v>Female</v>
      </c>
      <c r="I732" s="4" t="str">
        <v>PhD</v>
      </c>
    </row>
    <row r="733" spans="1:9" x14ac:dyDescent="0.25">
      <c r="A733" s="4">
        <v>35</v>
      </c>
      <c r="B733" s="4">
        <f t="shared" si="44"/>
        <v>2</v>
      </c>
      <c r="C733" s="4">
        <f t="shared" si="45"/>
        <v>1</v>
      </c>
      <c r="D733" s="4">
        <v>12</v>
      </c>
      <c r="E733" s="4">
        <v>166375</v>
      </c>
      <c r="F733" s="4">
        <f t="shared" si="46"/>
        <v>116567.43</v>
      </c>
      <c r="G733" s="4">
        <f t="shared" si="47"/>
        <v>49807.570000000007</v>
      </c>
      <c r="H733" s="4" t="str">
        <v>Female</v>
      </c>
      <c r="I733" s="4" t="str">
        <v>Bachelor's</v>
      </c>
    </row>
    <row r="734" spans="1:9" x14ac:dyDescent="0.25">
      <c r="A734" s="4">
        <v>43</v>
      </c>
      <c r="B734" s="4">
        <f t="shared" si="44"/>
        <v>1</v>
      </c>
      <c r="C734" s="4">
        <f t="shared" si="45"/>
        <v>2</v>
      </c>
      <c r="D734" s="4">
        <v>21</v>
      </c>
      <c r="E734" s="4">
        <v>185119</v>
      </c>
      <c r="F734" s="4">
        <f t="shared" si="46"/>
        <v>185458.99</v>
      </c>
      <c r="G734" s="4">
        <f t="shared" si="47"/>
        <v>-339.98999999999069</v>
      </c>
      <c r="H734" s="4" t="str">
        <v>Male</v>
      </c>
      <c r="I734" s="4" t="str">
        <v>Master's</v>
      </c>
    </row>
    <row r="735" spans="1:9" x14ac:dyDescent="0.25">
      <c r="A735" s="4">
        <v>37</v>
      </c>
      <c r="B735" s="4">
        <f t="shared" si="44"/>
        <v>2</v>
      </c>
      <c r="C735" s="4">
        <f t="shared" si="45"/>
        <v>1</v>
      </c>
      <c r="D735" s="4">
        <v>10</v>
      </c>
      <c r="E735" s="4">
        <v>149217</v>
      </c>
      <c r="F735" s="4">
        <f t="shared" si="46"/>
        <v>103942.55</v>
      </c>
      <c r="G735" s="4">
        <f t="shared" si="47"/>
        <v>45274.45</v>
      </c>
      <c r="H735" s="4" t="str">
        <v>Female</v>
      </c>
      <c r="I735" s="4" t="str">
        <v>Bachelor's</v>
      </c>
    </row>
    <row r="736" spans="1:9" x14ac:dyDescent="0.25">
      <c r="A736" s="4">
        <v>50</v>
      </c>
      <c r="B736" s="4">
        <f t="shared" si="44"/>
        <v>1</v>
      </c>
      <c r="C736" s="4">
        <f t="shared" si="45"/>
        <v>2</v>
      </c>
      <c r="D736" s="4">
        <v>21</v>
      </c>
      <c r="E736" s="4">
        <v>166512</v>
      </c>
      <c r="F736" s="4">
        <f t="shared" si="46"/>
        <v>181613.19</v>
      </c>
      <c r="G736" s="4">
        <f t="shared" si="47"/>
        <v>-15101.190000000002</v>
      </c>
      <c r="H736" s="4" t="str">
        <v>Male</v>
      </c>
      <c r="I736" s="4" t="str">
        <v>Master's</v>
      </c>
    </row>
    <row r="737" spans="1:9" x14ac:dyDescent="0.25">
      <c r="A737" s="4">
        <v>52</v>
      </c>
      <c r="B737" s="4">
        <f t="shared" si="44"/>
        <v>2</v>
      </c>
      <c r="C737" s="4">
        <f t="shared" si="45"/>
        <v>2</v>
      </c>
      <c r="D737" s="4">
        <v>28</v>
      </c>
      <c r="E737" s="4">
        <v>186963</v>
      </c>
      <c r="F737" s="4">
        <f t="shared" si="46"/>
        <v>215119.81</v>
      </c>
      <c r="G737" s="4">
        <f t="shared" si="47"/>
        <v>-28156.809999999998</v>
      </c>
      <c r="H737" s="4" t="str">
        <v>Female</v>
      </c>
      <c r="I737" s="4" t="str">
        <v>Master's</v>
      </c>
    </row>
    <row r="738" spans="1:9" x14ac:dyDescent="0.25">
      <c r="A738" s="4">
        <v>26</v>
      </c>
      <c r="B738" s="4">
        <f t="shared" si="44"/>
        <v>1</v>
      </c>
      <c r="C738" s="4">
        <f t="shared" si="45"/>
        <v>1</v>
      </c>
      <c r="D738" s="4">
        <v>3</v>
      </c>
      <c r="E738" s="4">
        <v>75072</v>
      </c>
      <c r="F738" s="4">
        <f t="shared" si="46"/>
        <v>75380.53</v>
      </c>
      <c r="G738" s="4">
        <f t="shared" si="47"/>
        <v>-308.52999999999884</v>
      </c>
      <c r="H738" s="4" t="str">
        <v>Male</v>
      </c>
      <c r="I738" s="4" t="str">
        <v>Bachelor's</v>
      </c>
    </row>
    <row r="739" spans="1:9" x14ac:dyDescent="0.25">
      <c r="A739" s="4">
        <v>34</v>
      </c>
      <c r="B739" s="4">
        <f t="shared" si="44"/>
        <v>2</v>
      </c>
      <c r="C739" s="4">
        <f t="shared" si="45"/>
        <v>2</v>
      </c>
      <c r="D739" s="4">
        <v>10</v>
      </c>
      <c r="E739" s="4">
        <v>163398</v>
      </c>
      <c r="F739" s="4">
        <f t="shared" si="46"/>
        <v>121274.29000000001</v>
      </c>
      <c r="G739" s="4">
        <f t="shared" si="47"/>
        <v>42123.709999999992</v>
      </c>
      <c r="H739" s="4" t="str">
        <v>Female</v>
      </c>
      <c r="I739" s="4" t="str">
        <v>Master's</v>
      </c>
    </row>
    <row r="740" spans="1:9" x14ac:dyDescent="0.25">
      <c r="A740" s="4">
        <v>30</v>
      </c>
      <c r="B740" s="4">
        <f t="shared" si="44"/>
        <v>1</v>
      </c>
      <c r="C740" s="4">
        <f t="shared" si="45"/>
        <v>0</v>
      </c>
      <c r="D740" s="4">
        <v>11</v>
      </c>
      <c r="E740" s="4">
        <v>103947</v>
      </c>
      <c r="F740" s="4">
        <f t="shared" si="46"/>
        <v>103603.70999999999</v>
      </c>
      <c r="G740" s="4">
        <f t="shared" si="47"/>
        <v>343.29000000000815</v>
      </c>
      <c r="H740" s="4" t="str">
        <v>Male</v>
      </c>
      <c r="I740" s="4" t="str">
        <v>High School</v>
      </c>
    </row>
    <row r="741" spans="1:9" x14ac:dyDescent="0.25">
      <c r="A741" s="4">
        <v>60</v>
      </c>
      <c r="B741" s="4">
        <f t="shared" si="44"/>
        <v>2</v>
      </c>
      <c r="C741" s="4">
        <f t="shared" si="45"/>
        <v>3</v>
      </c>
      <c r="D741" s="4">
        <v>33</v>
      </c>
      <c r="E741" s="4">
        <v>179180</v>
      </c>
      <c r="F741" s="4">
        <f t="shared" si="46"/>
        <v>255223.35</v>
      </c>
      <c r="G741" s="4">
        <f t="shared" si="47"/>
        <v>-76043.350000000006</v>
      </c>
      <c r="H741" s="4" t="str">
        <v>Female</v>
      </c>
      <c r="I741" s="4" t="str">
        <v>PhD</v>
      </c>
    </row>
    <row r="742" spans="1:9" x14ac:dyDescent="0.25">
      <c r="A742" s="4">
        <v>50</v>
      </c>
      <c r="B742" s="4">
        <f t="shared" si="44"/>
        <v>1</v>
      </c>
      <c r="C742" s="4">
        <f t="shared" si="45"/>
        <v>1</v>
      </c>
      <c r="D742" s="4">
        <v>23</v>
      </c>
      <c r="E742" s="4">
        <v>175966</v>
      </c>
      <c r="F742" s="4">
        <f t="shared" si="46"/>
        <v>177455.73</v>
      </c>
      <c r="G742" s="4">
        <f t="shared" si="47"/>
        <v>-1489.7300000000105</v>
      </c>
      <c r="H742" s="4" t="str">
        <v>Male</v>
      </c>
      <c r="I742" s="4" t="str">
        <v>Bachelor's</v>
      </c>
    </row>
    <row r="743" spans="1:9" x14ac:dyDescent="0.25">
      <c r="A743" s="4">
        <v>58</v>
      </c>
      <c r="B743" s="4">
        <f t="shared" si="44"/>
        <v>1</v>
      </c>
      <c r="C743" s="4">
        <f t="shared" si="45"/>
        <v>2</v>
      </c>
      <c r="D743" s="4">
        <v>27</v>
      </c>
      <c r="E743" s="4">
        <v>190004</v>
      </c>
      <c r="F743" s="4">
        <f t="shared" si="46"/>
        <v>211796.22999999998</v>
      </c>
      <c r="G743" s="4">
        <f t="shared" si="47"/>
        <v>-21792.229999999981</v>
      </c>
      <c r="H743" s="4" t="str">
        <v>Male</v>
      </c>
      <c r="I743" s="4" t="str">
        <v>Master's</v>
      </c>
    </row>
    <row r="744" spans="1:9" x14ac:dyDescent="0.25">
      <c r="A744" s="4">
        <v>35</v>
      </c>
      <c r="B744" s="4">
        <f t="shared" si="44"/>
        <v>2</v>
      </c>
      <c r="C744" s="4">
        <f t="shared" si="45"/>
        <v>2</v>
      </c>
      <c r="D744" s="4">
        <v>10</v>
      </c>
      <c r="E744" s="4">
        <v>152039</v>
      </c>
      <c r="F744" s="4">
        <f t="shared" si="46"/>
        <v>120724.89</v>
      </c>
      <c r="G744" s="4">
        <f t="shared" si="47"/>
        <v>31314.11</v>
      </c>
      <c r="H744" s="4" t="str">
        <v>Female</v>
      </c>
      <c r="I744" s="4" t="str">
        <v>Master's</v>
      </c>
    </row>
    <row r="745" spans="1:9" x14ac:dyDescent="0.25">
      <c r="A745" s="4">
        <v>28</v>
      </c>
      <c r="B745" s="4">
        <f t="shared" si="44"/>
        <v>1</v>
      </c>
      <c r="C745" s="4">
        <f t="shared" si="45"/>
        <v>2</v>
      </c>
      <c r="D745" s="4">
        <v>5</v>
      </c>
      <c r="E745" s="4">
        <v>76742</v>
      </c>
      <c r="F745" s="4">
        <f t="shared" si="46"/>
        <v>101491.34999999999</v>
      </c>
      <c r="G745" s="4">
        <f t="shared" si="47"/>
        <v>-24749.349999999991</v>
      </c>
      <c r="H745" s="4" t="str">
        <v>Male</v>
      </c>
      <c r="I745" s="4" t="str">
        <v>Master's</v>
      </c>
    </row>
    <row r="746" spans="1:9" x14ac:dyDescent="0.25">
      <c r="A746" s="4">
        <v>57</v>
      </c>
      <c r="B746" s="4">
        <f t="shared" si="44"/>
        <v>2</v>
      </c>
      <c r="C746" s="4">
        <f t="shared" si="45"/>
        <v>3</v>
      </c>
      <c r="D746" s="4">
        <v>33</v>
      </c>
      <c r="E746" s="4">
        <v>191790</v>
      </c>
      <c r="F746" s="4">
        <f t="shared" si="46"/>
        <v>256871.55000000002</v>
      </c>
      <c r="G746" s="4">
        <f t="shared" si="47"/>
        <v>-65081.550000000017</v>
      </c>
      <c r="H746" s="4" t="str">
        <v>Female</v>
      </c>
      <c r="I746" s="4" t="str">
        <v>PhD</v>
      </c>
    </row>
    <row r="747" spans="1:9" x14ac:dyDescent="0.25">
      <c r="A747" s="4">
        <v>46</v>
      </c>
      <c r="B747" s="4">
        <f t="shared" si="44"/>
        <v>2</v>
      </c>
      <c r="C747" s="4">
        <f t="shared" si="45"/>
        <v>1</v>
      </c>
      <c r="D747" s="4">
        <v>20</v>
      </c>
      <c r="E747" s="4">
        <v>139398</v>
      </c>
      <c r="F747" s="4">
        <f t="shared" si="46"/>
        <v>156628.35</v>
      </c>
      <c r="G747" s="4">
        <f t="shared" si="47"/>
        <v>-17230.350000000006</v>
      </c>
      <c r="H747" s="4" t="str">
        <v>Female</v>
      </c>
      <c r="I747" s="4" t="str">
        <v>Bachelor's</v>
      </c>
    </row>
    <row r="748" spans="1:9" x14ac:dyDescent="0.25">
      <c r="A748" s="4">
        <v>28</v>
      </c>
      <c r="B748" s="4">
        <f t="shared" si="44"/>
        <v>1</v>
      </c>
      <c r="C748" s="4">
        <f t="shared" si="45"/>
        <v>0</v>
      </c>
      <c r="D748" s="4">
        <v>7</v>
      </c>
      <c r="E748" s="4">
        <v>95845</v>
      </c>
      <c r="F748" s="4">
        <f t="shared" si="46"/>
        <v>81650.350000000006</v>
      </c>
      <c r="G748" s="4">
        <f t="shared" si="47"/>
        <v>14194.649999999994</v>
      </c>
      <c r="H748" s="4" t="str">
        <v>Male</v>
      </c>
      <c r="I748" s="4" t="str">
        <v>High School</v>
      </c>
    </row>
    <row r="749" spans="1:9" x14ac:dyDescent="0.25">
      <c r="A749" s="4">
        <v>34</v>
      </c>
      <c r="B749" s="4">
        <f t="shared" si="44"/>
        <v>1</v>
      </c>
      <c r="C749" s="4">
        <f t="shared" si="45"/>
        <v>2</v>
      </c>
      <c r="D749" s="4">
        <v>12</v>
      </c>
      <c r="E749" s="4">
        <v>160976</v>
      </c>
      <c r="F749" s="4">
        <f t="shared" si="46"/>
        <v>138536.22999999998</v>
      </c>
      <c r="G749" s="4">
        <f t="shared" si="47"/>
        <v>22439.770000000019</v>
      </c>
      <c r="H749" s="4" t="str">
        <v>Male</v>
      </c>
      <c r="I749" s="4" t="str">
        <v>Master's</v>
      </c>
    </row>
    <row r="750" spans="1:9" x14ac:dyDescent="0.25">
      <c r="A750" s="4">
        <v>33</v>
      </c>
      <c r="B750" s="4">
        <f t="shared" si="44"/>
        <v>2</v>
      </c>
      <c r="C750" s="4">
        <f t="shared" si="45"/>
        <v>2</v>
      </c>
      <c r="D750" s="4">
        <v>9</v>
      </c>
      <c r="E750" s="4">
        <v>126753</v>
      </c>
      <c r="F750" s="4">
        <f t="shared" si="46"/>
        <v>116060.65</v>
      </c>
      <c r="G750" s="4">
        <f t="shared" si="47"/>
        <v>10692.350000000006</v>
      </c>
      <c r="H750" s="4" t="str">
        <v>Female</v>
      </c>
      <c r="I750" s="4" t="str">
        <v>Master's</v>
      </c>
    </row>
    <row r="751" spans="1:9" x14ac:dyDescent="0.25">
      <c r="A751" s="4">
        <v>37</v>
      </c>
      <c r="B751" s="4">
        <f t="shared" si="44"/>
        <v>3</v>
      </c>
      <c r="C751" s="4">
        <f t="shared" si="45"/>
        <v>2</v>
      </c>
      <c r="D751" s="4">
        <v>14</v>
      </c>
      <c r="E751" s="4">
        <v>161393</v>
      </c>
      <c r="F751" s="4">
        <f t="shared" si="46"/>
        <v>136942.39000000001</v>
      </c>
      <c r="G751" s="4">
        <f t="shared" si="47"/>
        <v>24450.609999999986</v>
      </c>
      <c r="H751" s="4" t="str">
        <v>Other</v>
      </c>
      <c r="I751" s="4" t="str">
        <v>Master's</v>
      </c>
    </row>
    <row r="752" spans="1:9" x14ac:dyDescent="0.25">
      <c r="A752" s="4">
        <v>33</v>
      </c>
      <c r="B752" s="4">
        <f t="shared" si="44"/>
        <v>1</v>
      </c>
      <c r="C752" s="4">
        <f t="shared" si="45"/>
        <v>2</v>
      </c>
      <c r="D752" s="4">
        <v>8</v>
      </c>
      <c r="E752" s="4">
        <v>139817</v>
      </c>
      <c r="F752" s="4">
        <f t="shared" si="46"/>
        <v>116033.47</v>
      </c>
      <c r="G752" s="4">
        <f t="shared" si="47"/>
        <v>23783.53</v>
      </c>
      <c r="H752" s="4" t="str">
        <v>Male</v>
      </c>
      <c r="I752" s="4" t="str">
        <v>Master's</v>
      </c>
    </row>
    <row r="753" spans="1:9" x14ac:dyDescent="0.25">
      <c r="A753" s="4">
        <v>53</v>
      </c>
      <c r="B753" s="4">
        <f t="shared" si="44"/>
        <v>1</v>
      </c>
      <c r="C753" s="4">
        <f t="shared" si="45"/>
        <v>3</v>
      </c>
      <c r="D753" s="4">
        <v>25</v>
      </c>
      <c r="E753" s="4">
        <v>181714</v>
      </c>
      <c r="F753" s="4">
        <f t="shared" si="46"/>
        <v>218700.69</v>
      </c>
      <c r="G753" s="4">
        <f t="shared" si="47"/>
        <v>-36986.69</v>
      </c>
      <c r="H753" s="4" t="str">
        <v>Male</v>
      </c>
      <c r="I753" s="4" t="str">
        <v>PhD</v>
      </c>
    </row>
    <row r="754" spans="1:9" x14ac:dyDescent="0.25">
      <c r="A754" s="4">
        <v>35</v>
      </c>
      <c r="B754" s="4">
        <f t="shared" si="44"/>
        <v>2</v>
      </c>
      <c r="C754" s="4">
        <f t="shared" si="45"/>
        <v>1</v>
      </c>
      <c r="D754" s="4">
        <v>10</v>
      </c>
      <c r="E754" s="4">
        <v>114776</v>
      </c>
      <c r="F754" s="4">
        <f t="shared" si="46"/>
        <v>105041.35</v>
      </c>
      <c r="G754" s="4">
        <f t="shared" si="47"/>
        <v>9734.6499999999942</v>
      </c>
      <c r="H754" s="4" t="str">
        <v>Female</v>
      </c>
      <c r="I754" s="4" t="str">
        <v>Bachelor's</v>
      </c>
    </row>
    <row r="755" spans="1:9" x14ac:dyDescent="0.25">
      <c r="A755" s="4">
        <v>30</v>
      </c>
      <c r="B755" s="4">
        <f t="shared" si="44"/>
        <v>1</v>
      </c>
      <c r="C755" s="4">
        <f t="shared" si="45"/>
        <v>2</v>
      </c>
      <c r="D755" s="4">
        <v>6</v>
      </c>
      <c r="E755" s="4">
        <v>105725</v>
      </c>
      <c r="F755" s="4">
        <f t="shared" si="46"/>
        <v>106155.59</v>
      </c>
      <c r="G755" s="4">
        <f t="shared" si="47"/>
        <v>-430.58999999999651</v>
      </c>
      <c r="H755" s="4" t="str">
        <v>Male</v>
      </c>
      <c r="I755" s="4" t="str">
        <v>Master's</v>
      </c>
    </row>
    <row r="756" spans="1:9" x14ac:dyDescent="0.25">
      <c r="A756" s="4">
        <v>24</v>
      </c>
      <c r="B756" s="4">
        <f t="shared" si="44"/>
        <v>2</v>
      </c>
      <c r="C756" s="4">
        <f t="shared" si="45"/>
        <v>0</v>
      </c>
      <c r="D756" s="4">
        <v>1</v>
      </c>
      <c r="E756" s="4">
        <v>52731</v>
      </c>
      <c r="F756" s="4">
        <f t="shared" si="46"/>
        <v>43533.85</v>
      </c>
      <c r="G756" s="4">
        <f t="shared" si="47"/>
        <v>9197.1500000000015</v>
      </c>
      <c r="H756" s="4" t="str">
        <v>Female</v>
      </c>
      <c r="I756" s="4" t="str">
        <v>High School</v>
      </c>
    </row>
    <row r="757" spans="1:9" x14ac:dyDescent="0.25">
      <c r="A757" s="4">
        <v>36</v>
      </c>
      <c r="B757" s="4">
        <f t="shared" si="44"/>
        <v>1</v>
      </c>
      <c r="C757" s="4">
        <f t="shared" si="45"/>
        <v>2</v>
      </c>
      <c r="D757" s="4">
        <v>8</v>
      </c>
      <c r="E757" s="4">
        <v>106492</v>
      </c>
      <c r="F757" s="4">
        <f t="shared" si="46"/>
        <v>114385.26999999999</v>
      </c>
      <c r="G757" s="4">
        <f t="shared" si="47"/>
        <v>-7893.2699999999895</v>
      </c>
      <c r="H757" s="4" t="str">
        <v>Male</v>
      </c>
      <c r="I757" s="4" t="str">
        <v>Master's</v>
      </c>
    </row>
    <row r="758" spans="1:9" x14ac:dyDescent="0.25">
      <c r="A758" s="4">
        <v>27</v>
      </c>
      <c r="B758" s="4">
        <f t="shared" si="44"/>
        <v>2</v>
      </c>
      <c r="C758" s="4">
        <f t="shared" si="45"/>
        <v>1</v>
      </c>
      <c r="D758" s="4">
        <v>4</v>
      </c>
      <c r="E758" s="4">
        <v>73895</v>
      </c>
      <c r="F758" s="4">
        <f t="shared" si="46"/>
        <v>74858.31</v>
      </c>
      <c r="G758" s="4">
        <f t="shared" si="47"/>
        <v>-963.30999999999767</v>
      </c>
      <c r="H758" s="4" t="str">
        <v>Female</v>
      </c>
      <c r="I758" s="4" t="str">
        <v>Bachelor's</v>
      </c>
    </row>
    <row r="759" spans="1:9" x14ac:dyDescent="0.25">
      <c r="A759" s="4">
        <v>23</v>
      </c>
      <c r="B759" s="4">
        <f t="shared" si="44"/>
        <v>1</v>
      </c>
      <c r="C759" s="4">
        <f t="shared" si="45"/>
        <v>3</v>
      </c>
      <c r="D759" s="4">
        <v>1</v>
      </c>
      <c r="E759" s="4">
        <v>119836</v>
      </c>
      <c r="F759" s="4">
        <f t="shared" si="46"/>
        <v>96869.73</v>
      </c>
      <c r="G759" s="4">
        <f t="shared" si="47"/>
        <v>22966.270000000004</v>
      </c>
      <c r="H759" s="4" t="str">
        <v>Male</v>
      </c>
      <c r="I759" s="4" t="str">
        <v>PhD</v>
      </c>
    </row>
    <row r="760" spans="1:9" x14ac:dyDescent="0.25">
      <c r="A760" s="4">
        <v>28</v>
      </c>
      <c r="B760" s="4">
        <f t="shared" si="44"/>
        <v>2</v>
      </c>
      <c r="C760" s="4">
        <f t="shared" si="45"/>
        <v>2</v>
      </c>
      <c r="D760" s="4">
        <v>5</v>
      </c>
      <c r="E760" s="4">
        <v>99747</v>
      </c>
      <c r="F760" s="4">
        <f t="shared" si="46"/>
        <v>95755.49</v>
      </c>
      <c r="G760" s="4">
        <f t="shared" si="47"/>
        <v>3991.5099999999948</v>
      </c>
      <c r="H760" s="4" t="str">
        <v>Female</v>
      </c>
      <c r="I760" s="4" t="str">
        <v>Master's</v>
      </c>
    </row>
    <row r="761" spans="1:9" x14ac:dyDescent="0.25">
      <c r="A761" s="4">
        <v>52</v>
      </c>
      <c r="B761" s="4">
        <f t="shared" si="44"/>
        <v>1</v>
      </c>
      <c r="C761" s="4">
        <f t="shared" si="45"/>
        <v>1</v>
      </c>
      <c r="D761" s="4">
        <v>25</v>
      </c>
      <c r="E761" s="4">
        <v>168287</v>
      </c>
      <c r="F761" s="4">
        <f t="shared" si="46"/>
        <v>187883.01</v>
      </c>
      <c r="G761" s="4">
        <f t="shared" si="47"/>
        <v>-19596.010000000009</v>
      </c>
      <c r="H761" s="4" t="str">
        <v>Male</v>
      </c>
      <c r="I761" s="4" t="str">
        <v>Bachelor's</v>
      </c>
    </row>
    <row r="762" spans="1:9" x14ac:dyDescent="0.25">
      <c r="A762" s="4">
        <v>28</v>
      </c>
      <c r="B762" s="4">
        <f t="shared" si="44"/>
        <v>2</v>
      </c>
      <c r="C762" s="4">
        <f t="shared" si="45"/>
        <v>2</v>
      </c>
      <c r="D762" s="4">
        <v>7</v>
      </c>
      <c r="E762" s="4">
        <v>115920</v>
      </c>
      <c r="F762" s="4">
        <f t="shared" si="46"/>
        <v>107281.57</v>
      </c>
      <c r="G762" s="4">
        <f t="shared" si="47"/>
        <v>8638.429999999993</v>
      </c>
      <c r="H762" s="4" t="str">
        <v>Female</v>
      </c>
      <c r="I762" s="4" t="str">
        <v>Master's</v>
      </c>
    </row>
    <row r="763" spans="1:9" x14ac:dyDescent="0.25">
      <c r="A763" s="4">
        <v>32</v>
      </c>
      <c r="B763" s="4">
        <f t="shared" si="44"/>
        <v>1</v>
      </c>
      <c r="C763" s="4">
        <f t="shared" si="45"/>
        <v>2</v>
      </c>
      <c r="D763" s="4">
        <v>11</v>
      </c>
      <c r="E763" s="4">
        <v>128078</v>
      </c>
      <c r="F763" s="4">
        <f t="shared" si="46"/>
        <v>133871.99</v>
      </c>
      <c r="G763" s="4">
        <f t="shared" si="47"/>
        <v>-5793.9899999999907</v>
      </c>
      <c r="H763" s="4" t="str">
        <v>Male</v>
      </c>
      <c r="I763" s="4" t="str">
        <v>Master's</v>
      </c>
    </row>
    <row r="764" spans="1:9" x14ac:dyDescent="0.25">
      <c r="A764" s="4">
        <v>24</v>
      </c>
      <c r="B764" s="4">
        <f t="shared" si="44"/>
        <v>2</v>
      </c>
      <c r="C764" s="4">
        <f t="shared" si="45"/>
        <v>1</v>
      </c>
      <c r="D764" s="4">
        <v>1</v>
      </c>
      <c r="E764" s="4">
        <v>51265</v>
      </c>
      <c r="F764" s="4">
        <f t="shared" si="46"/>
        <v>59217.39</v>
      </c>
      <c r="G764" s="4">
        <f t="shared" si="47"/>
        <v>-7952.3899999999994</v>
      </c>
      <c r="H764" s="4" t="str">
        <v>Female</v>
      </c>
      <c r="I764" s="4" t="str">
        <v>Bachelor's</v>
      </c>
    </row>
    <row r="765" spans="1:9" x14ac:dyDescent="0.25">
      <c r="A765" s="4">
        <v>43</v>
      </c>
      <c r="B765" s="4">
        <f t="shared" si="44"/>
        <v>1</v>
      </c>
      <c r="C765" s="4">
        <f t="shared" si="45"/>
        <v>0</v>
      </c>
      <c r="D765" s="4">
        <v>22</v>
      </c>
      <c r="E765" s="4">
        <v>165919</v>
      </c>
      <c r="F765" s="4">
        <f t="shared" si="46"/>
        <v>159854.95000000001</v>
      </c>
      <c r="G765" s="4">
        <f t="shared" si="47"/>
        <v>6064.0499999999884</v>
      </c>
      <c r="H765" s="4" t="str">
        <v>Male</v>
      </c>
      <c r="I765" s="4" t="str">
        <v>High School</v>
      </c>
    </row>
    <row r="766" spans="1:9" x14ac:dyDescent="0.25">
      <c r="A766" s="4">
        <v>60</v>
      </c>
      <c r="B766" s="4">
        <f t="shared" si="44"/>
        <v>2</v>
      </c>
      <c r="C766" s="4">
        <f t="shared" si="45"/>
        <v>3</v>
      </c>
      <c r="D766" s="4">
        <v>34</v>
      </c>
      <c r="E766" s="4">
        <v>188651</v>
      </c>
      <c r="F766" s="4">
        <f t="shared" si="46"/>
        <v>260986.38999999998</v>
      </c>
      <c r="G766" s="4">
        <f t="shared" si="47"/>
        <v>-72335.389999999985</v>
      </c>
      <c r="H766" s="4" t="str">
        <v>Female</v>
      </c>
      <c r="I766" s="4" t="str">
        <v>PhD</v>
      </c>
    </row>
    <row r="767" spans="1:9" x14ac:dyDescent="0.25">
      <c r="A767" s="4">
        <v>24</v>
      </c>
      <c r="B767" s="4">
        <f t="shared" si="44"/>
        <v>1</v>
      </c>
      <c r="C767" s="4">
        <f t="shared" si="45"/>
        <v>2</v>
      </c>
      <c r="D767" s="4">
        <v>0</v>
      </c>
      <c r="E767" s="4">
        <v>55538</v>
      </c>
      <c r="F767" s="4">
        <f t="shared" si="46"/>
        <v>74873.75</v>
      </c>
      <c r="G767" s="4">
        <f t="shared" si="47"/>
        <v>-19335.75</v>
      </c>
      <c r="H767" s="4" t="str">
        <v>Male</v>
      </c>
      <c r="I767" s="4" t="str">
        <v>Master's</v>
      </c>
    </row>
    <row r="768" spans="1:9" x14ac:dyDescent="0.25">
      <c r="A768" s="4">
        <v>55</v>
      </c>
      <c r="B768" s="4">
        <f t="shared" si="44"/>
        <v>1</v>
      </c>
      <c r="C768" s="4">
        <f t="shared" si="45"/>
        <v>1</v>
      </c>
      <c r="D768" s="4">
        <v>28</v>
      </c>
      <c r="E768" s="4">
        <v>193964</v>
      </c>
      <c r="F768" s="4">
        <f t="shared" si="46"/>
        <v>203523.93</v>
      </c>
      <c r="G768" s="4">
        <f t="shared" si="47"/>
        <v>-9559.929999999993</v>
      </c>
      <c r="H768" s="4" t="str">
        <v>Male</v>
      </c>
      <c r="I768" s="4" t="str">
        <v>Bachelor's</v>
      </c>
    </row>
    <row r="769" spans="1:9" x14ac:dyDescent="0.25">
      <c r="A769" s="4">
        <v>29</v>
      </c>
      <c r="B769" s="4">
        <f t="shared" si="44"/>
        <v>2</v>
      </c>
      <c r="C769" s="4">
        <f t="shared" si="45"/>
        <v>2</v>
      </c>
      <c r="D769" s="4">
        <v>4</v>
      </c>
      <c r="E769" s="4">
        <v>104702</v>
      </c>
      <c r="F769" s="4">
        <f t="shared" si="46"/>
        <v>89443.05</v>
      </c>
      <c r="G769" s="4">
        <f t="shared" si="47"/>
        <v>15258.949999999997</v>
      </c>
      <c r="H769" s="4" t="str">
        <v>Female</v>
      </c>
      <c r="I769" s="4" t="str">
        <v>Master's</v>
      </c>
    </row>
    <row r="770" spans="1:9" x14ac:dyDescent="0.25">
      <c r="A770" s="4">
        <v>44</v>
      </c>
      <c r="B770" s="4">
        <f t="shared" ref="B770:B833" si="48">IF(H770 = "Male", 1, IF(H770 = "Female", 2, IF(H770 = "Other", 3)))</f>
        <v>1</v>
      </c>
      <c r="C770" s="4">
        <f t="shared" ref="C770:C833" si="49">IF(I770 = "High School", 0, IF(I770 = "Bachelor's", 1, IF(I770 = "Master's", 2, IF(I770 = "PhD", 3))))</f>
        <v>3</v>
      </c>
      <c r="D770" s="4">
        <v>19</v>
      </c>
      <c r="E770" s="4">
        <v>172955</v>
      </c>
      <c r="F770" s="4">
        <f t="shared" si="46"/>
        <v>189067.05</v>
      </c>
      <c r="G770" s="4">
        <f t="shared" si="47"/>
        <v>-16112.049999999988</v>
      </c>
      <c r="H770" s="4" t="str">
        <v>Male</v>
      </c>
      <c r="I770" s="4" t="str">
        <v>PhD</v>
      </c>
    </row>
    <row r="771" spans="1:9" x14ac:dyDescent="0.25">
      <c r="A771" s="4">
        <v>40</v>
      </c>
      <c r="B771" s="4">
        <f t="shared" si="48"/>
        <v>2</v>
      </c>
      <c r="C771" s="4">
        <f t="shared" si="49"/>
        <v>2</v>
      </c>
      <c r="D771" s="4">
        <v>16</v>
      </c>
      <c r="E771" s="4">
        <v>138032</v>
      </c>
      <c r="F771" s="4">
        <f t="shared" ref="F771:F834" si="50">62428.13 + (-549.4*A771) + (-5735.86*B771) + (15683.54*C771) + (5763.04*D771)</f>
        <v>152556.13</v>
      </c>
      <c r="G771" s="4">
        <f t="shared" ref="G771:G834" si="51">E771-F771</f>
        <v>-14524.130000000005</v>
      </c>
      <c r="H771" s="4" t="str">
        <v>Female</v>
      </c>
      <c r="I771" s="4" t="str">
        <v>Master's</v>
      </c>
    </row>
    <row r="772" spans="1:9" x14ac:dyDescent="0.25">
      <c r="A772" s="4">
        <v>27</v>
      </c>
      <c r="B772" s="4">
        <f t="shared" si="48"/>
        <v>1</v>
      </c>
      <c r="C772" s="4">
        <f t="shared" si="49"/>
        <v>1</v>
      </c>
      <c r="D772" s="4">
        <v>4</v>
      </c>
      <c r="E772" s="4">
        <v>82683</v>
      </c>
      <c r="F772" s="4">
        <f t="shared" si="50"/>
        <v>80594.17</v>
      </c>
      <c r="G772" s="4">
        <f t="shared" si="51"/>
        <v>2088.8300000000017</v>
      </c>
      <c r="H772" s="4" t="str">
        <v>Male</v>
      </c>
      <c r="I772" s="4" t="str">
        <v>Bachelor's</v>
      </c>
    </row>
    <row r="773" spans="1:9" x14ac:dyDescent="0.25">
      <c r="A773" s="4">
        <v>43</v>
      </c>
      <c r="B773" s="4">
        <f t="shared" si="48"/>
        <v>1</v>
      </c>
      <c r="C773" s="4">
        <f t="shared" si="49"/>
        <v>2</v>
      </c>
      <c r="D773" s="4">
        <v>17</v>
      </c>
      <c r="E773" s="4">
        <v>155414</v>
      </c>
      <c r="F773" s="4">
        <f t="shared" si="50"/>
        <v>162406.82999999999</v>
      </c>
      <c r="G773" s="4">
        <f t="shared" si="51"/>
        <v>-6992.8299999999872</v>
      </c>
      <c r="H773" s="4" t="str">
        <v>Male</v>
      </c>
      <c r="I773" s="4" t="str">
        <v>Master's</v>
      </c>
    </row>
    <row r="774" spans="1:9" x14ac:dyDescent="0.25">
      <c r="A774" s="4">
        <v>49</v>
      </c>
      <c r="B774" s="4">
        <f t="shared" si="48"/>
        <v>2</v>
      </c>
      <c r="C774" s="4">
        <f t="shared" si="49"/>
        <v>0</v>
      </c>
      <c r="D774" s="4">
        <v>25</v>
      </c>
      <c r="E774" s="4">
        <v>154207</v>
      </c>
      <c r="F774" s="4">
        <f t="shared" si="50"/>
        <v>168111.81</v>
      </c>
      <c r="G774" s="4">
        <f t="shared" si="51"/>
        <v>-13904.809999999998</v>
      </c>
      <c r="H774" s="4" t="str">
        <v>Female</v>
      </c>
      <c r="I774" s="4" t="str">
        <v>High School</v>
      </c>
    </row>
    <row r="775" spans="1:9" x14ac:dyDescent="0.25">
      <c r="A775" s="4">
        <v>30</v>
      </c>
      <c r="B775" s="4">
        <f t="shared" si="48"/>
        <v>1</v>
      </c>
      <c r="C775" s="4">
        <f t="shared" si="49"/>
        <v>2</v>
      </c>
      <c r="D775" s="4">
        <v>8</v>
      </c>
      <c r="E775" s="4">
        <v>107895</v>
      </c>
      <c r="F775" s="4">
        <f t="shared" si="50"/>
        <v>117681.67000000001</v>
      </c>
      <c r="G775" s="4">
        <f t="shared" si="51"/>
        <v>-9786.6700000000128</v>
      </c>
      <c r="H775" s="4" t="str">
        <v>Male</v>
      </c>
      <c r="I775" s="4" t="str">
        <v>Master's</v>
      </c>
    </row>
    <row r="776" spans="1:9" x14ac:dyDescent="0.25">
      <c r="A776" s="4">
        <v>42</v>
      </c>
      <c r="B776" s="4">
        <f t="shared" si="48"/>
        <v>2</v>
      </c>
      <c r="C776" s="4">
        <f t="shared" si="49"/>
        <v>1</v>
      </c>
      <c r="D776" s="4">
        <v>18</v>
      </c>
      <c r="E776" s="4">
        <v>148446</v>
      </c>
      <c r="F776" s="4">
        <f t="shared" si="50"/>
        <v>147299.87</v>
      </c>
      <c r="G776" s="4">
        <f t="shared" si="51"/>
        <v>1146.1300000000047</v>
      </c>
      <c r="H776" s="4" t="str">
        <v>Female</v>
      </c>
      <c r="I776" s="4" t="str">
        <v>Bachelor's</v>
      </c>
    </row>
    <row r="777" spans="1:9" x14ac:dyDescent="0.25">
      <c r="A777" s="4">
        <v>26</v>
      </c>
      <c r="B777" s="4">
        <f t="shared" si="48"/>
        <v>1</v>
      </c>
      <c r="C777" s="4">
        <f t="shared" si="49"/>
        <v>2</v>
      </c>
      <c r="D777" s="4">
        <v>4</v>
      </c>
      <c r="E777" s="4">
        <v>102859</v>
      </c>
      <c r="F777" s="4">
        <f t="shared" si="50"/>
        <v>96827.11</v>
      </c>
      <c r="G777" s="4">
        <f t="shared" si="51"/>
        <v>6031.8899999999994</v>
      </c>
      <c r="H777" s="4" t="str">
        <v>Male</v>
      </c>
      <c r="I777" s="4" t="str">
        <v>Master's</v>
      </c>
    </row>
    <row r="778" spans="1:9" x14ac:dyDescent="0.25">
      <c r="A778" s="4">
        <v>41</v>
      </c>
      <c r="B778" s="4">
        <f t="shared" si="48"/>
        <v>2</v>
      </c>
      <c r="C778" s="4">
        <f t="shared" si="49"/>
        <v>3</v>
      </c>
      <c r="D778" s="4">
        <v>13</v>
      </c>
      <c r="E778" s="4">
        <v>138662</v>
      </c>
      <c r="F778" s="4">
        <f t="shared" si="50"/>
        <v>150401.15000000002</v>
      </c>
      <c r="G778" s="4">
        <f t="shared" si="51"/>
        <v>-11739.150000000023</v>
      </c>
      <c r="H778" s="4" t="str">
        <v>Female</v>
      </c>
      <c r="I778" s="4" t="str">
        <v>PhD</v>
      </c>
    </row>
    <row r="779" spans="1:9" x14ac:dyDescent="0.25">
      <c r="A779" s="4">
        <v>46</v>
      </c>
      <c r="B779" s="4">
        <f t="shared" si="48"/>
        <v>1</v>
      </c>
      <c r="C779" s="4">
        <f t="shared" si="49"/>
        <v>1</v>
      </c>
      <c r="D779" s="4">
        <v>23</v>
      </c>
      <c r="E779" s="4">
        <v>181699</v>
      </c>
      <c r="F779" s="4">
        <f t="shared" si="50"/>
        <v>179653.33000000002</v>
      </c>
      <c r="G779" s="4">
        <f t="shared" si="51"/>
        <v>2045.6699999999837</v>
      </c>
      <c r="H779" s="4" t="str">
        <v>Male</v>
      </c>
      <c r="I779" s="4" t="str">
        <v>Bachelor's</v>
      </c>
    </row>
    <row r="780" spans="1:9" x14ac:dyDescent="0.25">
      <c r="A780" s="4">
        <v>57</v>
      </c>
      <c r="B780" s="4">
        <f t="shared" si="48"/>
        <v>2</v>
      </c>
      <c r="C780" s="4">
        <f t="shared" si="49"/>
        <v>2</v>
      </c>
      <c r="D780" s="4">
        <v>33</v>
      </c>
      <c r="E780" s="4">
        <v>188232</v>
      </c>
      <c r="F780" s="4">
        <f t="shared" si="50"/>
        <v>241188.01</v>
      </c>
      <c r="G780" s="4">
        <f t="shared" si="51"/>
        <v>-52956.010000000009</v>
      </c>
      <c r="H780" s="4" t="str">
        <v>Female</v>
      </c>
      <c r="I780" s="4" t="str">
        <v>Master's</v>
      </c>
    </row>
    <row r="781" spans="1:9" x14ac:dyDescent="0.25">
      <c r="A781" s="4">
        <v>22</v>
      </c>
      <c r="B781" s="4">
        <f t="shared" si="48"/>
        <v>2</v>
      </c>
      <c r="C781" s="4">
        <f t="shared" si="49"/>
        <v>0</v>
      </c>
      <c r="D781" s="4">
        <v>0</v>
      </c>
      <c r="E781" s="4">
        <v>51832</v>
      </c>
      <c r="F781" s="4">
        <f t="shared" si="50"/>
        <v>38869.61</v>
      </c>
      <c r="G781" s="4">
        <f t="shared" si="51"/>
        <v>12962.39</v>
      </c>
      <c r="H781" s="4" t="str">
        <v>Female</v>
      </c>
      <c r="I781" s="4" t="str">
        <v>High School</v>
      </c>
    </row>
    <row r="782" spans="1:9" x14ac:dyDescent="0.25">
      <c r="A782" s="4">
        <v>54</v>
      </c>
      <c r="B782" s="4">
        <f t="shared" si="48"/>
        <v>1</v>
      </c>
      <c r="C782" s="4">
        <f t="shared" si="49"/>
        <v>3</v>
      </c>
      <c r="D782" s="4">
        <v>28</v>
      </c>
      <c r="E782" s="4">
        <v>188484</v>
      </c>
      <c r="F782" s="4">
        <f t="shared" si="50"/>
        <v>235440.41</v>
      </c>
      <c r="G782" s="4">
        <f t="shared" si="51"/>
        <v>-46956.41</v>
      </c>
      <c r="H782" s="4" t="str">
        <v>Male</v>
      </c>
      <c r="I782" s="4" t="str">
        <v>PhD</v>
      </c>
    </row>
    <row r="783" spans="1:9" x14ac:dyDescent="0.25">
      <c r="A783" s="4">
        <v>42</v>
      </c>
      <c r="B783" s="4">
        <f t="shared" si="48"/>
        <v>2</v>
      </c>
      <c r="C783" s="4">
        <f t="shared" si="49"/>
        <v>2</v>
      </c>
      <c r="D783" s="4">
        <v>16</v>
      </c>
      <c r="E783" s="4">
        <v>138286</v>
      </c>
      <c r="F783" s="4">
        <f t="shared" si="50"/>
        <v>151457.33000000002</v>
      </c>
      <c r="G783" s="4">
        <f t="shared" si="51"/>
        <v>-13171.330000000016</v>
      </c>
      <c r="H783" s="4" t="str">
        <v>Female</v>
      </c>
      <c r="I783" s="4" t="str">
        <v>Master's</v>
      </c>
    </row>
    <row r="784" spans="1:9" x14ac:dyDescent="0.25">
      <c r="A784" s="4">
        <v>49</v>
      </c>
      <c r="B784" s="4">
        <f t="shared" si="48"/>
        <v>1</v>
      </c>
      <c r="C784" s="4">
        <f t="shared" si="49"/>
        <v>1</v>
      </c>
      <c r="D784" s="4">
        <v>22</v>
      </c>
      <c r="E784" s="4">
        <v>181132</v>
      </c>
      <c r="F784" s="4">
        <f t="shared" si="50"/>
        <v>172242.09</v>
      </c>
      <c r="G784" s="4">
        <f t="shared" si="51"/>
        <v>8889.9100000000035</v>
      </c>
      <c r="H784" s="4" t="str">
        <v>Male</v>
      </c>
      <c r="I784" s="4" t="str">
        <v>Bachelor's</v>
      </c>
    </row>
    <row r="785" spans="1:9" x14ac:dyDescent="0.25">
      <c r="A785" s="4">
        <v>27</v>
      </c>
      <c r="B785" s="4">
        <f t="shared" si="48"/>
        <v>2</v>
      </c>
      <c r="C785" s="4">
        <f t="shared" si="49"/>
        <v>2</v>
      </c>
      <c r="D785" s="4">
        <v>4</v>
      </c>
      <c r="E785" s="4">
        <v>73938</v>
      </c>
      <c r="F785" s="4">
        <f t="shared" si="50"/>
        <v>90541.85</v>
      </c>
      <c r="G785" s="4">
        <f t="shared" si="51"/>
        <v>-16603.850000000006</v>
      </c>
      <c r="H785" s="4" t="str">
        <v>Female</v>
      </c>
      <c r="I785" s="4" t="str">
        <v>Master's</v>
      </c>
    </row>
    <row r="786" spans="1:9" x14ac:dyDescent="0.25">
      <c r="A786" s="4">
        <v>36</v>
      </c>
      <c r="B786" s="4">
        <f t="shared" si="48"/>
        <v>1</v>
      </c>
      <c r="C786" s="4">
        <f t="shared" si="49"/>
        <v>1</v>
      </c>
      <c r="D786" s="4">
        <v>14</v>
      </c>
      <c r="E786" s="4">
        <v>119224</v>
      </c>
      <c r="F786" s="4">
        <f t="shared" si="50"/>
        <v>133279.97</v>
      </c>
      <c r="G786" s="4">
        <f t="shared" si="51"/>
        <v>-14055.970000000001</v>
      </c>
      <c r="H786" s="4" t="str">
        <v>Male</v>
      </c>
      <c r="I786" s="4" t="str">
        <v>Bachelor's</v>
      </c>
    </row>
    <row r="787" spans="1:9" x14ac:dyDescent="0.25">
      <c r="A787" s="4">
        <v>31</v>
      </c>
      <c r="B787" s="4">
        <f t="shared" si="48"/>
        <v>2</v>
      </c>
      <c r="C787" s="4">
        <f t="shared" si="49"/>
        <v>2</v>
      </c>
      <c r="D787" s="4">
        <v>6</v>
      </c>
      <c r="E787" s="4">
        <v>101186</v>
      </c>
      <c r="F787" s="4">
        <f t="shared" si="50"/>
        <v>99870.329999999987</v>
      </c>
      <c r="G787" s="4">
        <f t="shared" si="51"/>
        <v>1315.6700000000128</v>
      </c>
      <c r="H787" s="4" t="str">
        <v>Female</v>
      </c>
      <c r="I787" s="4" t="str">
        <v>Master's</v>
      </c>
    </row>
    <row r="788" spans="1:9" x14ac:dyDescent="0.25">
      <c r="A788" s="4">
        <v>39</v>
      </c>
      <c r="B788" s="4">
        <f t="shared" si="48"/>
        <v>1</v>
      </c>
      <c r="C788" s="4">
        <f t="shared" si="49"/>
        <v>2</v>
      </c>
      <c r="D788" s="4">
        <v>14</v>
      </c>
      <c r="E788" s="4">
        <v>142360</v>
      </c>
      <c r="F788" s="4">
        <f t="shared" si="50"/>
        <v>147315.31</v>
      </c>
      <c r="G788" s="4">
        <f t="shared" si="51"/>
        <v>-4955.3099999999977</v>
      </c>
      <c r="H788" s="4" t="str">
        <v>Male</v>
      </c>
      <c r="I788" s="4" t="str">
        <v>Master's</v>
      </c>
    </row>
    <row r="789" spans="1:9" x14ac:dyDescent="0.25">
      <c r="A789" s="4">
        <v>41</v>
      </c>
      <c r="B789" s="4">
        <f t="shared" si="48"/>
        <v>2</v>
      </c>
      <c r="C789" s="4">
        <f t="shared" si="49"/>
        <v>1</v>
      </c>
      <c r="D789" s="4">
        <v>20</v>
      </c>
      <c r="E789" s="4">
        <v>151315</v>
      </c>
      <c r="F789" s="4">
        <f t="shared" si="50"/>
        <v>159375.35</v>
      </c>
      <c r="G789" s="4">
        <f t="shared" si="51"/>
        <v>-8060.3500000000058</v>
      </c>
      <c r="H789" s="4" t="str">
        <v>Female</v>
      </c>
      <c r="I789" s="4" t="str">
        <v>Bachelor's</v>
      </c>
    </row>
    <row r="790" spans="1:9" x14ac:dyDescent="0.25">
      <c r="A790" s="4">
        <v>48</v>
      </c>
      <c r="B790" s="4">
        <f t="shared" si="48"/>
        <v>1</v>
      </c>
      <c r="C790" s="4">
        <f t="shared" si="49"/>
        <v>3</v>
      </c>
      <c r="D790" s="4">
        <v>23</v>
      </c>
      <c r="E790" s="4">
        <v>181021</v>
      </c>
      <c r="F790" s="4">
        <f t="shared" si="50"/>
        <v>209921.61000000002</v>
      </c>
      <c r="G790" s="4">
        <f t="shared" si="51"/>
        <v>-28900.610000000015</v>
      </c>
      <c r="H790" s="4" t="str">
        <v>Male</v>
      </c>
      <c r="I790" s="4" t="str">
        <v>PhD</v>
      </c>
    </row>
    <row r="791" spans="1:9" x14ac:dyDescent="0.25">
      <c r="A791" s="4">
        <v>39</v>
      </c>
      <c r="B791" s="4">
        <f t="shared" si="48"/>
        <v>2</v>
      </c>
      <c r="C791" s="4">
        <f t="shared" si="49"/>
        <v>2</v>
      </c>
      <c r="D791" s="4">
        <v>15</v>
      </c>
      <c r="E791" s="4">
        <v>134641</v>
      </c>
      <c r="F791" s="4">
        <f t="shared" si="50"/>
        <v>147342.49</v>
      </c>
      <c r="G791" s="4">
        <f t="shared" si="51"/>
        <v>-12701.489999999991</v>
      </c>
      <c r="H791" s="4" t="str">
        <v>Female</v>
      </c>
      <c r="I791" s="4" t="str">
        <v>Master's</v>
      </c>
    </row>
    <row r="792" spans="1:9" x14ac:dyDescent="0.25">
      <c r="A792" s="4">
        <v>48</v>
      </c>
      <c r="B792" s="4">
        <f t="shared" si="48"/>
        <v>1</v>
      </c>
      <c r="C792" s="4">
        <f t="shared" si="49"/>
        <v>1</v>
      </c>
      <c r="D792" s="4">
        <v>23</v>
      </c>
      <c r="E792" s="4">
        <v>173851</v>
      </c>
      <c r="F792" s="4">
        <f t="shared" si="50"/>
        <v>178554.53000000003</v>
      </c>
      <c r="G792" s="4">
        <f t="shared" si="51"/>
        <v>-4703.5300000000279</v>
      </c>
      <c r="H792" s="4" t="str">
        <v>Male</v>
      </c>
      <c r="I792" s="4" t="str">
        <v>Bachelor's</v>
      </c>
    </row>
    <row r="793" spans="1:9" x14ac:dyDescent="0.25">
      <c r="A793" s="4">
        <v>31</v>
      </c>
      <c r="B793" s="4">
        <f t="shared" si="48"/>
        <v>3</v>
      </c>
      <c r="C793" s="4">
        <f t="shared" si="49"/>
        <v>0</v>
      </c>
      <c r="D793" s="4">
        <v>8</v>
      </c>
      <c r="E793" s="4">
        <v>104127</v>
      </c>
      <c r="F793" s="4">
        <f t="shared" si="50"/>
        <v>74293.47</v>
      </c>
      <c r="G793" s="4">
        <f t="shared" si="51"/>
        <v>29833.53</v>
      </c>
      <c r="H793" s="4" t="str">
        <v>Other</v>
      </c>
      <c r="I793" s="4" t="str">
        <v>High School</v>
      </c>
    </row>
    <row r="794" spans="1:9" x14ac:dyDescent="0.25">
      <c r="A794" s="4">
        <v>47</v>
      </c>
      <c r="B794" s="4">
        <f t="shared" si="48"/>
        <v>1</v>
      </c>
      <c r="C794" s="4">
        <f t="shared" si="49"/>
        <v>2</v>
      </c>
      <c r="D794" s="4">
        <v>25</v>
      </c>
      <c r="E794" s="4">
        <v>178859</v>
      </c>
      <c r="F794" s="4">
        <f t="shared" si="50"/>
        <v>206313.55</v>
      </c>
      <c r="G794" s="4">
        <f t="shared" si="51"/>
        <v>-27454.549999999988</v>
      </c>
      <c r="H794" s="4" t="str">
        <v>Male</v>
      </c>
      <c r="I794" s="4" t="str">
        <v>Master's</v>
      </c>
    </row>
    <row r="795" spans="1:9" x14ac:dyDescent="0.25">
      <c r="A795" s="4">
        <v>29</v>
      </c>
      <c r="B795" s="4">
        <f t="shared" si="48"/>
        <v>2</v>
      </c>
      <c r="C795" s="4">
        <f t="shared" si="49"/>
        <v>3</v>
      </c>
      <c r="D795" s="4">
        <v>5</v>
      </c>
      <c r="E795" s="4">
        <v>98568</v>
      </c>
      <c r="F795" s="4">
        <f t="shared" si="50"/>
        <v>110889.62999999999</v>
      </c>
      <c r="G795" s="4">
        <f t="shared" si="51"/>
        <v>-12321.62999999999</v>
      </c>
      <c r="H795" s="4" t="str">
        <v>Female</v>
      </c>
      <c r="I795" s="4" t="str">
        <v>PhD</v>
      </c>
    </row>
    <row r="796" spans="1:9" x14ac:dyDescent="0.25">
      <c r="A796" s="4">
        <v>32</v>
      </c>
      <c r="B796" s="4">
        <f t="shared" si="48"/>
        <v>1</v>
      </c>
      <c r="C796" s="4">
        <f t="shared" si="49"/>
        <v>1</v>
      </c>
      <c r="D796" s="4">
        <v>9</v>
      </c>
      <c r="E796" s="4">
        <v>104661</v>
      </c>
      <c r="F796" s="4">
        <f t="shared" si="50"/>
        <v>106662.37</v>
      </c>
      <c r="G796" s="4">
        <f t="shared" si="51"/>
        <v>-2001.3699999999953</v>
      </c>
      <c r="H796" s="4" t="str">
        <v>Male</v>
      </c>
      <c r="I796" s="4" t="str">
        <v>Bachelor's</v>
      </c>
    </row>
    <row r="797" spans="1:9" x14ac:dyDescent="0.25">
      <c r="A797" s="4">
        <v>38</v>
      </c>
      <c r="B797" s="4">
        <f t="shared" si="48"/>
        <v>2</v>
      </c>
      <c r="C797" s="4">
        <f t="shared" si="49"/>
        <v>2</v>
      </c>
      <c r="D797" s="4">
        <v>13</v>
      </c>
      <c r="E797" s="4">
        <v>134858</v>
      </c>
      <c r="F797" s="4">
        <f t="shared" si="50"/>
        <v>136365.81</v>
      </c>
      <c r="G797" s="4">
        <f t="shared" si="51"/>
        <v>-1507.8099999999977</v>
      </c>
      <c r="H797" s="4" t="str">
        <v>Female</v>
      </c>
      <c r="I797" s="4" t="str">
        <v>Master's</v>
      </c>
    </row>
    <row r="798" spans="1:9" x14ac:dyDescent="0.25">
      <c r="A798" s="4">
        <v>34</v>
      </c>
      <c r="B798" s="4">
        <f t="shared" si="48"/>
        <v>1</v>
      </c>
      <c r="C798" s="4">
        <f t="shared" si="49"/>
        <v>1</v>
      </c>
      <c r="D798" s="4">
        <v>10</v>
      </c>
      <c r="E798" s="4">
        <v>94502</v>
      </c>
      <c r="F798" s="4">
        <f t="shared" si="50"/>
        <v>111326.61</v>
      </c>
      <c r="G798" s="4">
        <f t="shared" si="51"/>
        <v>-16824.61</v>
      </c>
      <c r="H798" s="4" t="str">
        <v>Male</v>
      </c>
      <c r="I798" s="4" t="str">
        <v>Bachelor's</v>
      </c>
    </row>
    <row r="799" spans="1:9" x14ac:dyDescent="0.25">
      <c r="A799" s="4">
        <v>23</v>
      </c>
      <c r="B799" s="4">
        <f t="shared" si="48"/>
        <v>3</v>
      </c>
      <c r="C799" s="4">
        <f t="shared" si="49"/>
        <v>0</v>
      </c>
      <c r="D799" s="4">
        <v>2</v>
      </c>
      <c r="E799" s="4">
        <v>62852</v>
      </c>
      <c r="F799" s="4">
        <f t="shared" si="50"/>
        <v>44110.43</v>
      </c>
      <c r="G799" s="4">
        <f t="shared" si="51"/>
        <v>18741.57</v>
      </c>
      <c r="H799" s="4" t="str">
        <v>Other</v>
      </c>
      <c r="I799" s="4" t="str">
        <v>High School</v>
      </c>
    </row>
    <row r="800" spans="1:9" x14ac:dyDescent="0.25">
      <c r="A800" s="4">
        <v>36</v>
      </c>
      <c r="B800" s="4">
        <f t="shared" si="48"/>
        <v>1</v>
      </c>
      <c r="C800" s="4">
        <f t="shared" si="49"/>
        <v>1</v>
      </c>
      <c r="D800" s="4">
        <v>14</v>
      </c>
      <c r="E800" s="4">
        <v>139095</v>
      </c>
      <c r="F800" s="4">
        <f t="shared" si="50"/>
        <v>133279.97</v>
      </c>
      <c r="G800" s="4">
        <f t="shared" si="51"/>
        <v>5815.0299999999988</v>
      </c>
      <c r="H800" s="4" t="str">
        <v>Male</v>
      </c>
      <c r="I800" s="4" t="str">
        <v>Bachelor's</v>
      </c>
    </row>
    <row r="801" spans="1:9" x14ac:dyDescent="0.25">
      <c r="A801" s="4">
        <v>30</v>
      </c>
      <c r="B801" s="4">
        <f t="shared" si="48"/>
        <v>2</v>
      </c>
      <c r="C801" s="4">
        <f t="shared" si="49"/>
        <v>2</v>
      </c>
      <c r="D801" s="4">
        <v>5</v>
      </c>
      <c r="E801" s="4">
        <v>106278</v>
      </c>
      <c r="F801" s="4">
        <f t="shared" si="50"/>
        <v>94656.689999999988</v>
      </c>
      <c r="G801" s="4">
        <f t="shared" si="51"/>
        <v>11621.310000000012</v>
      </c>
      <c r="H801" s="4" t="str">
        <v>Female</v>
      </c>
      <c r="I801" s="4" t="str">
        <v>Master's</v>
      </c>
    </row>
    <row r="802" spans="1:9" x14ac:dyDescent="0.25">
      <c r="A802" s="4">
        <v>28</v>
      </c>
      <c r="B802" s="4">
        <f t="shared" si="48"/>
        <v>1</v>
      </c>
      <c r="C802" s="4">
        <f t="shared" si="49"/>
        <v>2</v>
      </c>
      <c r="D802" s="4">
        <v>4</v>
      </c>
      <c r="E802" s="4">
        <v>90452</v>
      </c>
      <c r="F802" s="4">
        <f t="shared" si="50"/>
        <v>95728.31</v>
      </c>
      <c r="G802" s="4">
        <f t="shared" si="51"/>
        <v>-5276.3099999999977</v>
      </c>
      <c r="H802" s="4" t="str">
        <v>Male</v>
      </c>
      <c r="I802" s="4" t="str">
        <v>Master's</v>
      </c>
    </row>
    <row r="803" spans="1:9" x14ac:dyDescent="0.25">
      <c r="A803" s="4">
        <v>46</v>
      </c>
      <c r="B803" s="4">
        <f t="shared" si="48"/>
        <v>2</v>
      </c>
      <c r="C803" s="4">
        <f t="shared" si="49"/>
        <v>3</v>
      </c>
      <c r="D803" s="4">
        <v>23</v>
      </c>
      <c r="E803" s="4">
        <v>168304</v>
      </c>
      <c r="F803" s="4">
        <f t="shared" si="50"/>
        <v>205284.55000000002</v>
      </c>
      <c r="G803" s="4">
        <f t="shared" si="51"/>
        <v>-36980.550000000017</v>
      </c>
      <c r="H803" s="4" t="str">
        <v>Female</v>
      </c>
      <c r="I803" s="4" t="str">
        <v>PhD</v>
      </c>
    </row>
    <row r="804" spans="1:9" x14ac:dyDescent="0.25">
      <c r="A804" s="4">
        <v>34</v>
      </c>
      <c r="B804" s="4">
        <f t="shared" si="48"/>
        <v>1</v>
      </c>
      <c r="C804" s="4">
        <f t="shared" si="49"/>
        <v>1</v>
      </c>
      <c r="D804" s="4">
        <v>10</v>
      </c>
      <c r="E804" s="4">
        <v>126593</v>
      </c>
      <c r="F804" s="4">
        <f t="shared" si="50"/>
        <v>111326.61</v>
      </c>
      <c r="G804" s="4">
        <f t="shared" si="51"/>
        <v>15266.39</v>
      </c>
      <c r="H804" s="4" t="str">
        <v>Male</v>
      </c>
      <c r="I804" s="4" t="str">
        <v>Bachelor's</v>
      </c>
    </row>
    <row r="805" spans="1:9" x14ac:dyDescent="0.25">
      <c r="A805" s="4">
        <v>44</v>
      </c>
      <c r="B805" s="4">
        <f t="shared" si="48"/>
        <v>1</v>
      </c>
      <c r="C805" s="4">
        <f t="shared" si="49"/>
        <v>2</v>
      </c>
      <c r="D805" s="4">
        <v>19</v>
      </c>
      <c r="E805" s="4">
        <v>152203</v>
      </c>
      <c r="F805" s="4">
        <f t="shared" si="50"/>
        <v>173383.51</v>
      </c>
      <c r="G805" s="4">
        <f t="shared" si="51"/>
        <v>-21180.510000000009</v>
      </c>
      <c r="H805" s="4" t="str">
        <v>Male</v>
      </c>
      <c r="I805" s="4" t="str">
        <v>Master's</v>
      </c>
    </row>
    <row r="806" spans="1:9" x14ac:dyDescent="0.25">
      <c r="A806" s="4">
        <v>55</v>
      </c>
      <c r="B806" s="4">
        <f t="shared" si="48"/>
        <v>2</v>
      </c>
      <c r="C806" s="4">
        <f t="shared" si="49"/>
        <v>3</v>
      </c>
      <c r="D806" s="4">
        <v>30</v>
      </c>
      <c r="E806" s="4">
        <v>183138</v>
      </c>
      <c r="F806" s="4">
        <f t="shared" si="50"/>
        <v>240681.23</v>
      </c>
      <c r="G806" s="4">
        <f t="shared" si="51"/>
        <v>-57543.23000000001</v>
      </c>
      <c r="H806" s="4" t="str">
        <v>Female</v>
      </c>
      <c r="I806" s="4" t="str">
        <v>PhD</v>
      </c>
    </row>
    <row r="807" spans="1:9" x14ac:dyDescent="0.25">
      <c r="A807" s="4">
        <v>35</v>
      </c>
      <c r="B807" s="4">
        <f t="shared" si="48"/>
        <v>1</v>
      </c>
      <c r="C807" s="4">
        <f t="shared" si="49"/>
        <v>2</v>
      </c>
      <c r="D807" s="4">
        <v>9</v>
      </c>
      <c r="E807" s="4">
        <v>130275</v>
      </c>
      <c r="F807" s="4">
        <f t="shared" si="50"/>
        <v>120697.71</v>
      </c>
      <c r="G807" s="4">
        <f t="shared" si="51"/>
        <v>9577.2899999999936</v>
      </c>
      <c r="H807" s="4" t="str">
        <v>Male</v>
      </c>
      <c r="I807" s="4" t="str">
        <v>Master's</v>
      </c>
    </row>
    <row r="808" spans="1:9" x14ac:dyDescent="0.25">
      <c r="A808" s="4">
        <v>54</v>
      </c>
      <c r="B808" s="4">
        <f t="shared" si="48"/>
        <v>1</v>
      </c>
      <c r="C808" s="4">
        <f t="shared" si="49"/>
        <v>1</v>
      </c>
      <c r="D808" s="4">
        <v>29</v>
      </c>
      <c r="E808" s="4">
        <v>191915</v>
      </c>
      <c r="F808" s="4">
        <f t="shared" si="50"/>
        <v>209836.37</v>
      </c>
      <c r="G808" s="4">
        <f t="shared" si="51"/>
        <v>-17921.369999999995</v>
      </c>
      <c r="H808" s="4" t="str">
        <v>Male</v>
      </c>
      <c r="I808" s="4" t="str">
        <v>Bachelor's</v>
      </c>
    </row>
    <row r="809" spans="1:9" x14ac:dyDescent="0.25">
      <c r="A809" s="4">
        <v>23</v>
      </c>
      <c r="B809" s="4">
        <f t="shared" si="48"/>
        <v>2</v>
      </c>
      <c r="C809" s="4">
        <f t="shared" si="49"/>
        <v>0</v>
      </c>
      <c r="D809" s="4">
        <v>2</v>
      </c>
      <c r="E809" s="4">
        <v>62807</v>
      </c>
      <c r="F809" s="4">
        <f t="shared" si="50"/>
        <v>49846.29</v>
      </c>
      <c r="G809" s="4">
        <f t="shared" si="51"/>
        <v>12960.71</v>
      </c>
      <c r="H809" s="4" t="str">
        <v>Female</v>
      </c>
      <c r="I809" s="4" t="str">
        <v>High School</v>
      </c>
    </row>
    <row r="810" spans="1:9" x14ac:dyDescent="0.25">
      <c r="A810" s="4">
        <v>46</v>
      </c>
      <c r="B810" s="4">
        <f t="shared" si="48"/>
        <v>1</v>
      </c>
      <c r="C810" s="4">
        <f t="shared" si="49"/>
        <v>2</v>
      </c>
      <c r="D810" s="4">
        <v>21</v>
      </c>
      <c r="E810" s="4">
        <v>174305</v>
      </c>
      <c r="F810" s="4">
        <f t="shared" si="50"/>
        <v>183810.78999999998</v>
      </c>
      <c r="G810" s="4">
        <f t="shared" si="51"/>
        <v>-9505.789999999979</v>
      </c>
      <c r="H810" s="4" t="str">
        <v>Male</v>
      </c>
      <c r="I810" s="4" t="str">
        <v>Master's</v>
      </c>
    </row>
    <row r="811" spans="1:9" x14ac:dyDescent="0.25">
      <c r="A811" s="4">
        <v>33</v>
      </c>
      <c r="B811" s="4">
        <f t="shared" si="48"/>
        <v>2</v>
      </c>
      <c r="C811" s="4">
        <f t="shared" si="49"/>
        <v>1</v>
      </c>
      <c r="D811" s="4">
        <v>9</v>
      </c>
      <c r="E811" s="4">
        <v>133326</v>
      </c>
      <c r="F811" s="4">
        <f t="shared" si="50"/>
        <v>100377.10999999999</v>
      </c>
      <c r="G811" s="4">
        <f t="shared" si="51"/>
        <v>32948.890000000014</v>
      </c>
      <c r="H811" s="4" t="str">
        <v>Female</v>
      </c>
      <c r="I811" s="4" t="str">
        <v>Bachelor's</v>
      </c>
    </row>
    <row r="812" spans="1:9" x14ac:dyDescent="0.25">
      <c r="A812" s="4">
        <v>26</v>
      </c>
      <c r="B812" s="4">
        <f t="shared" si="48"/>
        <v>1</v>
      </c>
      <c r="C812" s="4">
        <f t="shared" si="49"/>
        <v>2</v>
      </c>
      <c r="D812" s="4">
        <v>4</v>
      </c>
      <c r="E812" s="4">
        <v>75656</v>
      </c>
      <c r="F812" s="4">
        <f t="shared" si="50"/>
        <v>96827.11</v>
      </c>
      <c r="G812" s="4">
        <f t="shared" si="51"/>
        <v>-21171.11</v>
      </c>
      <c r="H812" s="4" t="str">
        <v>Male</v>
      </c>
      <c r="I812" s="4" t="str">
        <v>Master's</v>
      </c>
    </row>
    <row r="813" spans="1:9" x14ac:dyDescent="0.25">
      <c r="A813" s="4">
        <v>43</v>
      </c>
      <c r="B813" s="4">
        <f t="shared" si="48"/>
        <v>2</v>
      </c>
      <c r="C813" s="4">
        <f t="shared" si="49"/>
        <v>3</v>
      </c>
      <c r="D813" s="4">
        <v>19</v>
      </c>
      <c r="E813" s="4">
        <v>155944</v>
      </c>
      <c r="F813" s="4">
        <f t="shared" si="50"/>
        <v>183880.58999999997</v>
      </c>
      <c r="G813" s="4">
        <f t="shared" si="51"/>
        <v>-27936.589999999967</v>
      </c>
      <c r="H813" s="4" t="str">
        <v>Female</v>
      </c>
      <c r="I813" s="4" t="str">
        <v>PhD</v>
      </c>
    </row>
    <row r="814" spans="1:9" x14ac:dyDescent="0.25">
      <c r="A814" s="4">
        <v>36</v>
      </c>
      <c r="B814" s="4">
        <f t="shared" si="48"/>
        <v>1</v>
      </c>
      <c r="C814" s="4">
        <f t="shared" si="49"/>
        <v>2</v>
      </c>
      <c r="D814" s="4">
        <v>11</v>
      </c>
      <c r="E814" s="4">
        <v>137775</v>
      </c>
      <c r="F814" s="4">
        <f t="shared" si="50"/>
        <v>131674.39000000001</v>
      </c>
      <c r="G814" s="4">
        <f t="shared" si="51"/>
        <v>6100.609999999986</v>
      </c>
      <c r="H814" s="4" t="str">
        <v>Male</v>
      </c>
      <c r="I814" s="4" t="str">
        <v>Master's</v>
      </c>
    </row>
    <row r="815" spans="1:9" x14ac:dyDescent="0.25">
      <c r="A815" s="4">
        <v>23</v>
      </c>
      <c r="B815" s="4">
        <f t="shared" si="48"/>
        <v>2</v>
      </c>
      <c r="C815" s="4">
        <f t="shared" si="49"/>
        <v>1</v>
      </c>
      <c r="D815" s="4">
        <v>0</v>
      </c>
      <c r="E815" s="4">
        <v>51831</v>
      </c>
      <c r="F815" s="4">
        <f t="shared" si="50"/>
        <v>54003.75</v>
      </c>
      <c r="G815" s="4">
        <f t="shared" si="51"/>
        <v>-2172.75</v>
      </c>
      <c r="H815" s="4" t="str">
        <v>Female</v>
      </c>
      <c r="I815" s="4" t="str">
        <v>Bachelor's</v>
      </c>
    </row>
    <row r="816" spans="1:9" x14ac:dyDescent="0.25">
      <c r="A816" s="4">
        <v>49</v>
      </c>
      <c r="B816" s="4">
        <f t="shared" si="48"/>
        <v>1</v>
      </c>
      <c r="C816" s="4">
        <f t="shared" si="49"/>
        <v>2</v>
      </c>
      <c r="D816" s="4">
        <v>22</v>
      </c>
      <c r="E816" s="4">
        <v>182237</v>
      </c>
      <c r="F816" s="4">
        <f t="shared" si="50"/>
        <v>187925.63</v>
      </c>
      <c r="G816" s="4">
        <f t="shared" si="51"/>
        <v>-5688.6300000000047</v>
      </c>
      <c r="H816" s="4" t="str">
        <v>Male</v>
      </c>
      <c r="I816" s="4" t="str">
        <v>Master's</v>
      </c>
    </row>
    <row r="817" spans="1:9" x14ac:dyDescent="0.25">
      <c r="A817" s="4">
        <v>35</v>
      </c>
      <c r="B817" s="4">
        <f t="shared" si="48"/>
        <v>2</v>
      </c>
      <c r="C817" s="4">
        <f t="shared" si="49"/>
        <v>2</v>
      </c>
      <c r="D817" s="4">
        <v>10</v>
      </c>
      <c r="E817" s="4">
        <v>151901</v>
      </c>
      <c r="F817" s="4">
        <f t="shared" si="50"/>
        <v>120724.89</v>
      </c>
      <c r="G817" s="4">
        <f t="shared" si="51"/>
        <v>31176.11</v>
      </c>
      <c r="H817" s="4" t="str">
        <v>Female</v>
      </c>
      <c r="I817" s="4" t="str">
        <v>Master's</v>
      </c>
    </row>
    <row r="818" spans="1:9" x14ac:dyDescent="0.25">
      <c r="A818" s="4">
        <v>31</v>
      </c>
      <c r="B818" s="4">
        <f t="shared" si="48"/>
        <v>1</v>
      </c>
      <c r="C818" s="4">
        <f t="shared" si="49"/>
        <v>1</v>
      </c>
      <c r="D818" s="4">
        <v>8</v>
      </c>
      <c r="E818" s="4">
        <v>100052</v>
      </c>
      <c r="F818" s="4">
        <f t="shared" si="50"/>
        <v>101448.73</v>
      </c>
      <c r="G818" s="4">
        <f t="shared" si="51"/>
        <v>-1396.7299999999959</v>
      </c>
      <c r="H818" s="4" t="str">
        <v>Male</v>
      </c>
      <c r="I818" s="4" t="str">
        <v>Bachelor's</v>
      </c>
    </row>
    <row r="819" spans="1:9" x14ac:dyDescent="0.25">
      <c r="A819" s="4">
        <v>54</v>
      </c>
      <c r="B819" s="4">
        <f t="shared" si="48"/>
        <v>3</v>
      </c>
      <c r="C819" s="4">
        <f t="shared" si="49"/>
        <v>0</v>
      </c>
      <c r="D819" s="4">
        <v>29</v>
      </c>
      <c r="E819" s="4">
        <v>158254</v>
      </c>
      <c r="F819" s="4">
        <f t="shared" si="50"/>
        <v>182681.11000000002</v>
      </c>
      <c r="G819" s="4">
        <f t="shared" si="51"/>
        <v>-24427.110000000015</v>
      </c>
      <c r="H819" s="4" t="str">
        <v>Other</v>
      </c>
      <c r="I819" s="4" t="str">
        <v>High School</v>
      </c>
    </row>
    <row r="820" spans="1:9" x14ac:dyDescent="0.25">
      <c r="A820" s="4">
        <v>43</v>
      </c>
      <c r="B820" s="4">
        <f t="shared" si="48"/>
        <v>1</v>
      </c>
      <c r="C820" s="4">
        <f t="shared" si="49"/>
        <v>2</v>
      </c>
      <c r="D820" s="4">
        <v>20</v>
      </c>
      <c r="E820" s="4">
        <v>167207</v>
      </c>
      <c r="F820" s="4">
        <f t="shared" si="50"/>
        <v>179695.95</v>
      </c>
      <c r="G820" s="4">
        <f t="shared" si="51"/>
        <v>-12488.950000000012</v>
      </c>
      <c r="H820" s="4" t="str">
        <v>Male</v>
      </c>
      <c r="I820" s="4" t="str">
        <v>Master's</v>
      </c>
    </row>
    <row r="821" spans="1:9" x14ac:dyDescent="0.25">
      <c r="A821" s="4">
        <v>33</v>
      </c>
      <c r="B821" s="4">
        <f t="shared" si="48"/>
        <v>2</v>
      </c>
      <c r="C821" s="4">
        <f t="shared" si="49"/>
        <v>2</v>
      </c>
      <c r="D821" s="4">
        <v>10</v>
      </c>
      <c r="E821" s="4">
        <v>112439</v>
      </c>
      <c r="F821" s="4">
        <f t="shared" si="50"/>
        <v>121823.69</v>
      </c>
      <c r="G821" s="4">
        <f t="shared" si="51"/>
        <v>-9384.6900000000023</v>
      </c>
      <c r="H821" s="4" t="str">
        <v>Female</v>
      </c>
      <c r="I821" s="4" t="str">
        <v>Master's</v>
      </c>
    </row>
    <row r="822" spans="1:9" x14ac:dyDescent="0.25">
      <c r="A822" s="4">
        <v>52</v>
      </c>
      <c r="B822" s="4">
        <f t="shared" si="48"/>
        <v>2</v>
      </c>
      <c r="C822" s="4">
        <f t="shared" si="49"/>
        <v>3</v>
      </c>
      <c r="D822" s="4">
        <v>29</v>
      </c>
      <c r="E822" s="4">
        <v>194214</v>
      </c>
      <c r="F822" s="4">
        <f t="shared" si="50"/>
        <v>236566.39</v>
      </c>
      <c r="G822" s="4">
        <f t="shared" si="51"/>
        <v>-42352.390000000014</v>
      </c>
      <c r="H822" s="4" t="str">
        <v>Female</v>
      </c>
      <c r="I822" s="4" t="str">
        <v>PhD</v>
      </c>
    </row>
    <row r="823" spans="1:9" x14ac:dyDescent="0.25">
      <c r="A823" s="4">
        <v>28</v>
      </c>
      <c r="B823" s="4">
        <f t="shared" si="48"/>
        <v>1</v>
      </c>
      <c r="C823" s="4">
        <f t="shared" si="49"/>
        <v>1</v>
      </c>
      <c r="D823" s="4">
        <v>5</v>
      </c>
      <c r="E823" s="4">
        <v>84407</v>
      </c>
      <c r="F823" s="4">
        <f t="shared" si="50"/>
        <v>85807.81</v>
      </c>
      <c r="G823" s="4">
        <f t="shared" si="51"/>
        <v>-1400.8099999999977</v>
      </c>
      <c r="H823" s="4" t="str">
        <v>Male</v>
      </c>
      <c r="I823" s="4" t="str">
        <v>Bachelor's</v>
      </c>
    </row>
    <row r="824" spans="1:9" x14ac:dyDescent="0.25">
      <c r="A824" s="4">
        <v>36</v>
      </c>
      <c r="B824" s="4">
        <f t="shared" si="48"/>
        <v>2</v>
      </c>
      <c r="C824" s="4">
        <f t="shared" si="49"/>
        <v>2</v>
      </c>
      <c r="D824" s="4">
        <v>13</v>
      </c>
      <c r="E824" s="4">
        <v>139413</v>
      </c>
      <c r="F824" s="4">
        <f t="shared" si="50"/>
        <v>137464.60999999999</v>
      </c>
      <c r="G824" s="4">
        <f t="shared" si="51"/>
        <v>1948.390000000014</v>
      </c>
      <c r="H824" s="4" t="str">
        <v>Female</v>
      </c>
      <c r="I824" s="4" t="str">
        <v>Master's</v>
      </c>
    </row>
    <row r="825" spans="1:9" x14ac:dyDescent="0.25">
      <c r="A825" s="4">
        <v>43</v>
      </c>
      <c r="B825" s="4">
        <f t="shared" si="48"/>
        <v>1</v>
      </c>
      <c r="C825" s="4">
        <f t="shared" si="49"/>
        <v>1</v>
      </c>
      <c r="D825" s="4">
        <v>20</v>
      </c>
      <c r="E825" s="4">
        <v>143084</v>
      </c>
      <c r="F825" s="4">
        <f t="shared" si="50"/>
        <v>164012.41</v>
      </c>
      <c r="G825" s="4">
        <f t="shared" si="51"/>
        <v>-20928.410000000003</v>
      </c>
      <c r="H825" s="4" t="str">
        <v>Male</v>
      </c>
      <c r="I825" s="4" t="str">
        <v>Bachelor's</v>
      </c>
    </row>
    <row r="826" spans="1:9" x14ac:dyDescent="0.25">
      <c r="A826" s="4">
        <v>50</v>
      </c>
      <c r="B826" s="4">
        <f t="shared" si="48"/>
        <v>2</v>
      </c>
      <c r="C826" s="4">
        <f t="shared" si="49"/>
        <v>2</v>
      </c>
      <c r="D826" s="4">
        <v>25</v>
      </c>
      <c r="E826" s="4">
        <v>192344</v>
      </c>
      <c r="F826" s="4">
        <f t="shared" si="50"/>
        <v>198929.49</v>
      </c>
      <c r="G826" s="4">
        <f t="shared" si="51"/>
        <v>-6585.4899999999907</v>
      </c>
      <c r="H826" s="4" t="str">
        <v>Female</v>
      </c>
      <c r="I826" s="4" t="str">
        <v>Master's</v>
      </c>
    </row>
    <row r="827" spans="1:9" x14ac:dyDescent="0.25">
      <c r="A827" s="4">
        <v>24</v>
      </c>
      <c r="B827" s="4">
        <f t="shared" si="48"/>
        <v>1</v>
      </c>
      <c r="C827" s="4">
        <f t="shared" si="49"/>
        <v>3</v>
      </c>
      <c r="D827" s="4">
        <v>1</v>
      </c>
      <c r="E827" s="4">
        <v>106132</v>
      </c>
      <c r="F827" s="4">
        <f t="shared" si="50"/>
        <v>96320.33</v>
      </c>
      <c r="G827" s="4">
        <f t="shared" si="51"/>
        <v>9811.6699999999983</v>
      </c>
      <c r="H827" s="4" t="str">
        <v>Male</v>
      </c>
      <c r="I827" s="4" t="str">
        <v>PhD</v>
      </c>
    </row>
    <row r="828" spans="1:9" x14ac:dyDescent="0.25">
      <c r="A828" s="4">
        <v>52</v>
      </c>
      <c r="B828" s="4">
        <f t="shared" si="48"/>
        <v>1</v>
      </c>
      <c r="C828" s="4">
        <f t="shared" si="49"/>
        <v>2</v>
      </c>
      <c r="D828" s="4">
        <v>26</v>
      </c>
      <c r="E828" s="4">
        <v>184816</v>
      </c>
      <c r="F828" s="4">
        <f t="shared" si="50"/>
        <v>209329.59000000003</v>
      </c>
      <c r="G828" s="4">
        <f t="shared" si="51"/>
        <v>-24513.590000000026</v>
      </c>
      <c r="H828" s="4" t="str">
        <v>Male</v>
      </c>
      <c r="I828" s="4" t="str">
        <v>Master's</v>
      </c>
    </row>
    <row r="829" spans="1:9" x14ac:dyDescent="0.25">
      <c r="A829" s="4">
        <v>46</v>
      </c>
      <c r="B829" s="4">
        <f t="shared" si="48"/>
        <v>2</v>
      </c>
      <c r="C829" s="4">
        <f t="shared" si="49"/>
        <v>1</v>
      </c>
      <c r="D829" s="4">
        <v>19</v>
      </c>
      <c r="E829" s="4">
        <v>150248</v>
      </c>
      <c r="F829" s="4">
        <f t="shared" si="50"/>
        <v>150865.31</v>
      </c>
      <c r="G829" s="4">
        <f t="shared" si="51"/>
        <v>-617.30999999999767</v>
      </c>
      <c r="H829" s="4" t="str">
        <v>Female</v>
      </c>
      <c r="I829" s="4" t="str">
        <v>Bachelor's</v>
      </c>
    </row>
    <row r="830" spans="1:9" x14ac:dyDescent="0.25">
      <c r="A830" s="4">
        <v>38</v>
      </c>
      <c r="B830" s="4">
        <f t="shared" si="48"/>
        <v>1</v>
      </c>
      <c r="C830" s="4">
        <f t="shared" si="49"/>
        <v>2</v>
      </c>
      <c r="D830" s="4">
        <v>15</v>
      </c>
      <c r="E830" s="4">
        <v>170995</v>
      </c>
      <c r="F830" s="4">
        <f t="shared" si="50"/>
        <v>153627.75</v>
      </c>
      <c r="G830" s="4">
        <f t="shared" si="51"/>
        <v>17367.25</v>
      </c>
      <c r="H830" s="4" t="str">
        <v>Male</v>
      </c>
      <c r="I830" s="4" t="str">
        <v>Master's</v>
      </c>
    </row>
    <row r="831" spans="1:9" x14ac:dyDescent="0.25">
      <c r="A831" s="4">
        <v>29</v>
      </c>
      <c r="B831" s="4">
        <f t="shared" si="48"/>
        <v>1</v>
      </c>
      <c r="C831" s="4">
        <f t="shared" si="49"/>
        <v>1</v>
      </c>
      <c r="D831" s="4">
        <v>6</v>
      </c>
      <c r="E831" s="4">
        <v>88035</v>
      </c>
      <c r="F831" s="4">
        <f t="shared" si="50"/>
        <v>91021.45</v>
      </c>
      <c r="G831" s="4">
        <f t="shared" si="51"/>
        <v>-2986.4499999999971</v>
      </c>
      <c r="H831" s="4" t="str">
        <v>Male</v>
      </c>
      <c r="I831" s="4" t="str">
        <v>Bachelor's</v>
      </c>
    </row>
    <row r="832" spans="1:9" x14ac:dyDescent="0.25">
      <c r="A832" s="4">
        <v>33</v>
      </c>
      <c r="B832" s="4">
        <f t="shared" si="48"/>
        <v>2</v>
      </c>
      <c r="C832" s="4">
        <f t="shared" si="49"/>
        <v>2</v>
      </c>
      <c r="D832" s="4">
        <v>10</v>
      </c>
      <c r="E832" s="4">
        <v>119419</v>
      </c>
      <c r="F832" s="4">
        <f t="shared" si="50"/>
        <v>121823.69</v>
      </c>
      <c r="G832" s="4">
        <f t="shared" si="51"/>
        <v>-2404.6900000000023</v>
      </c>
      <c r="H832" s="4" t="str">
        <v>Female</v>
      </c>
      <c r="I832" s="4" t="str">
        <v>Master's</v>
      </c>
    </row>
    <row r="833" spans="1:9" x14ac:dyDescent="0.25">
      <c r="A833" s="4">
        <v>47</v>
      </c>
      <c r="B833" s="4">
        <f t="shared" si="48"/>
        <v>1</v>
      </c>
      <c r="C833" s="4">
        <f t="shared" si="49"/>
        <v>3</v>
      </c>
      <c r="D833" s="4">
        <v>21</v>
      </c>
      <c r="E833" s="4">
        <v>173582</v>
      </c>
      <c r="F833" s="4">
        <f t="shared" si="50"/>
        <v>198944.93</v>
      </c>
      <c r="G833" s="4">
        <f t="shared" si="51"/>
        <v>-25362.929999999993</v>
      </c>
      <c r="H833" s="4" t="str">
        <v>Male</v>
      </c>
      <c r="I833" s="4" t="str">
        <v>PhD</v>
      </c>
    </row>
    <row r="834" spans="1:9" x14ac:dyDescent="0.25">
      <c r="A834" s="4">
        <v>45</v>
      </c>
      <c r="B834" s="4">
        <f t="shared" ref="B834:B897" si="52">IF(H834 = "Male", 1, IF(H834 = "Female", 2, IF(H834 = "Other", 3)))</f>
        <v>2</v>
      </c>
      <c r="C834" s="4">
        <f t="shared" ref="C834:C897" si="53">IF(I834 = "High School", 0, IF(I834 = "Bachelor's", 1, IF(I834 = "Master's", 2, IF(I834 = "PhD", 3))))</f>
        <v>2</v>
      </c>
      <c r="D834" s="4">
        <v>23</v>
      </c>
      <c r="E834" s="4">
        <v>174436</v>
      </c>
      <c r="F834" s="4">
        <f t="shared" si="50"/>
        <v>190150.41</v>
      </c>
      <c r="G834" s="4">
        <f t="shared" si="51"/>
        <v>-15714.410000000003</v>
      </c>
      <c r="H834" s="4" t="str">
        <v>Female</v>
      </c>
      <c r="I834" s="4" t="str">
        <v>Master's</v>
      </c>
    </row>
    <row r="835" spans="1:9" x14ac:dyDescent="0.25">
      <c r="A835" s="4">
        <v>28</v>
      </c>
      <c r="B835" s="4">
        <f t="shared" si="52"/>
        <v>1</v>
      </c>
      <c r="C835" s="4">
        <f t="shared" si="53"/>
        <v>1</v>
      </c>
      <c r="D835" s="4">
        <v>4</v>
      </c>
      <c r="E835" s="4">
        <v>71699</v>
      </c>
      <c r="F835" s="4">
        <f t="shared" ref="F835:F898" si="54">62428.13 + (-549.4*A835) + (-5735.86*B835) + (15683.54*C835) + (5763.04*D835)</f>
        <v>80044.77</v>
      </c>
      <c r="G835" s="4">
        <f t="shared" ref="G835:G898" si="55">E835-F835</f>
        <v>-8345.7700000000041</v>
      </c>
      <c r="H835" s="4" t="str">
        <v>Male</v>
      </c>
      <c r="I835" s="4" t="str">
        <v>Bachelor's</v>
      </c>
    </row>
    <row r="836" spans="1:9" x14ac:dyDescent="0.25">
      <c r="A836" s="4">
        <v>42</v>
      </c>
      <c r="B836" s="4">
        <f t="shared" si="52"/>
        <v>2</v>
      </c>
      <c r="C836" s="4">
        <f t="shared" si="53"/>
        <v>2</v>
      </c>
      <c r="D836" s="4">
        <v>14</v>
      </c>
      <c r="E836" s="4">
        <v>163558</v>
      </c>
      <c r="F836" s="4">
        <f t="shared" si="54"/>
        <v>139931.25</v>
      </c>
      <c r="G836" s="4">
        <f t="shared" si="55"/>
        <v>23626.75</v>
      </c>
      <c r="H836" s="4" t="str">
        <v>Female</v>
      </c>
      <c r="I836" s="4" t="str">
        <v>Master's</v>
      </c>
    </row>
    <row r="837" spans="1:9" x14ac:dyDescent="0.25">
      <c r="A837" s="4">
        <v>46</v>
      </c>
      <c r="B837" s="4">
        <f t="shared" si="52"/>
        <v>1</v>
      </c>
      <c r="C837" s="4">
        <f t="shared" si="53"/>
        <v>1</v>
      </c>
      <c r="D837" s="4">
        <v>24</v>
      </c>
      <c r="E837" s="4">
        <v>166828</v>
      </c>
      <c r="F837" s="4">
        <f t="shared" si="54"/>
        <v>185416.37</v>
      </c>
      <c r="G837" s="4">
        <f t="shared" si="55"/>
        <v>-18588.369999999995</v>
      </c>
      <c r="H837" s="4" t="str">
        <v>Male</v>
      </c>
      <c r="I837" s="4" t="str">
        <v>Bachelor's</v>
      </c>
    </row>
    <row r="838" spans="1:9" x14ac:dyDescent="0.25">
      <c r="A838" s="4">
        <v>38</v>
      </c>
      <c r="B838" s="4">
        <f t="shared" si="52"/>
        <v>2</v>
      </c>
      <c r="C838" s="4">
        <f t="shared" si="53"/>
        <v>3</v>
      </c>
      <c r="D838" s="4">
        <v>15</v>
      </c>
      <c r="E838" s="4">
        <v>144496</v>
      </c>
      <c r="F838" s="4">
        <f t="shared" si="54"/>
        <v>163575.43</v>
      </c>
      <c r="G838" s="4">
        <f t="shared" si="55"/>
        <v>-19079.429999999993</v>
      </c>
      <c r="H838" s="4" t="str">
        <v>Female</v>
      </c>
      <c r="I838" s="4" t="str">
        <v>PhD</v>
      </c>
    </row>
    <row r="839" spans="1:9" x14ac:dyDescent="0.25">
      <c r="A839" s="4">
        <v>54</v>
      </c>
      <c r="B839" s="4">
        <f t="shared" si="52"/>
        <v>1</v>
      </c>
      <c r="C839" s="4">
        <f t="shared" si="53"/>
        <v>2</v>
      </c>
      <c r="D839" s="4">
        <v>31</v>
      </c>
      <c r="E839" s="4">
        <v>193746</v>
      </c>
      <c r="F839" s="4">
        <f t="shared" si="54"/>
        <v>237045.99</v>
      </c>
      <c r="G839" s="4">
        <f t="shared" si="55"/>
        <v>-43299.989999999991</v>
      </c>
      <c r="H839" s="4" t="str">
        <v>Male</v>
      </c>
      <c r="I839" s="4" t="str">
        <v>Master's</v>
      </c>
    </row>
    <row r="840" spans="1:9" x14ac:dyDescent="0.25">
      <c r="A840" s="4">
        <v>33</v>
      </c>
      <c r="B840" s="4">
        <f t="shared" si="52"/>
        <v>2</v>
      </c>
      <c r="C840" s="4">
        <f t="shared" si="53"/>
        <v>2</v>
      </c>
      <c r="D840" s="4">
        <v>8</v>
      </c>
      <c r="E840" s="4">
        <v>122581</v>
      </c>
      <c r="F840" s="4">
        <f t="shared" si="54"/>
        <v>110297.60999999999</v>
      </c>
      <c r="G840" s="4">
        <f t="shared" si="55"/>
        <v>12283.390000000014</v>
      </c>
      <c r="H840" s="4" t="str">
        <v>Female</v>
      </c>
      <c r="I840" s="4" t="str">
        <v>Master's</v>
      </c>
    </row>
    <row r="841" spans="1:9" x14ac:dyDescent="0.25">
      <c r="A841" s="4">
        <v>27</v>
      </c>
      <c r="B841" s="4">
        <f t="shared" si="52"/>
        <v>1</v>
      </c>
      <c r="C841" s="4">
        <f t="shared" si="53"/>
        <v>0</v>
      </c>
      <c r="D841" s="4">
        <v>4</v>
      </c>
      <c r="E841" s="4">
        <v>79767</v>
      </c>
      <c r="F841" s="4">
        <f t="shared" si="54"/>
        <v>64910.630000000005</v>
      </c>
      <c r="G841" s="4">
        <f t="shared" si="55"/>
        <v>14856.369999999995</v>
      </c>
      <c r="H841" s="4" t="str">
        <v>Male</v>
      </c>
      <c r="I841" s="4" t="str">
        <v>High School</v>
      </c>
    </row>
    <row r="842" spans="1:9" x14ac:dyDescent="0.25">
      <c r="A842" s="4">
        <v>50</v>
      </c>
      <c r="B842" s="4">
        <f t="shared" si="52"/>
        <v>2</v>
      </c>
      <c r="C842" s="4">
        <f t="shared" si="53"/>
        <v>1</v>
      </c>
      <c r="D842" s="4">
        <v>25</v>
      </c>
      <c r="E842" s="4">
        <v>177177</v>
      </c>
      <c r="F842" s="4">
        <f t="shared" si="54"/>
        <v>183245.95</v>
      </c>
      <c r="G842" s="4">
        <f t="shared" si="55"/>
        <v>-6068.9500000000116</v>
      </c>
      <c r="H842" s="4" t="str">
        <v>Female</v>
      </c>
      <c r="I842" s="4" t="str">
        <v>Bachelor's</v>
      </c>
    </row>
    <row r="843" spans="1:9" x14ac:dyDescent="0.25">
      <c r="A843" s="4">
        <v>26</v>
      </c>
      <c r="B843" s="4">
        <f t="shared" si="52"/>
        <v>1</v>
      </c>
      <c r="C843" s="4">
        <f t="shared" si="53"/>
        <v>2</v>
      </c>
      <c r="D843" s="4">
        <v>4</v>
      </c>
      <c r="E843" s="4">
        <v>89843</v>
      </c>
      <c r="F843" s="4">
        <f t="shared" si="54"/>
        <v>96827.11</v>
      </c>
      <c r="G843" s="4">
        <f t="shared" si="55"/>
        <v>-6984.1100000000006</v>
      </c>
      <c r="H843" s="4" t="str">
        <v>Male</v>
      </c>
      <c r="I843" s="4" t="str">
        <v>Master's</v>
      </c>
    </row>
    <row r="844" spans="1:9" x14ac:dyDescent="0.25">
      <c r="A844" s="4">
        <v>31</v>
      </c>
      <c r="B844" s="4">
        <f t="shared" si="52"/>
        <v>2</v>
      </c>
      <c r="C844" s="4">
        <f t="shared" si="53"/>
        <v>2</v>
      </c>
      <c r="D844" s="4">
        <v>6</v>
      </c>
      <c r="E844" s="4">
        <v>113563</v>
      </c>
      <c r="F844" s="4">
        <f t="shared" si="54"/>
        <v>99870.329999999987</v>
      </c>
      <c r="G844" s="4">
        <f t="shared" si="55"/>
        <v>13692.670000000013</v>
      </c>
      <c r="H844" s="4" t="str">
        <v>Female</v>
      </c>
      <c r="I844" s="4" t="str">
        <v>Master's</v>
      </c>
    </row>
    <row r="845" spans="1:9" x14ac:dyDescent="0.25">
      <c r="A845" s="4">
        <v>35</v>
      </c>
      <c r="B845" s="4">
        <f t="shared" si="52"/>
        <v>1</v>
      </c>
      <c r="C845" s="4">
        <f t="shared" si="53"/>
        <v>1</v>
      </c>
      <c r="D845" s="4">
        <v>10</v>
      </c>
      <c r="E845" s="4">
        <v>128712</v>
      </c>
      <c r="F845" s="4">
        <f t="shared" si="54"/>
        <v>110777.20999999999</v>
      </c>
      <c r="G845" s="4">
        <f t="shared" si="55"/>
        <v>17934.790000000008</v>
      </c>
      <c r="H845" s="4" t="str">
        <v>Male</v>
      </c>
      <c r="I845" s="4" t="str">
        <v>Bachelor's</v>
      </c>
    </row>
    <row r="846" spans="1:9" x14ac:dyDescent="0.25">
      <c r="A846" s="4">
        <v>44</v>
      </c>
      <c r="B846" s="4">
        <f t="shared" si="52"/>
        <v>2</v>
      </c>
      <c r="C846" s="4">
        <f t="shared" si="53"/>
        <v>3</v>
      </c>
      <c r="D846" s="4">
        <v>18</v>
      </c>
      <c r="E846" s="4">
        <v>161621</v>
      </c>
      <c r="F846" s="4">
        <f t="shared" si="54"/>
        <v>177568.15</v>
      </c>
      <c r="G846" s="4">
        <f t="shared" si="55"/>
        <v>-15947.149999999994</v>
      </c>
      <c r="H846" s="4" t="str">
        <v>Female</v>
      </c>
      <c r="I846" s="4" t="str">
        <v>PhD</v>
      </c>
    </row>
    <row r="847" spans="1:9" x14ac:dyDescent="0.25">
      <c r="A847" s="4">
        <v>32</v>
      </c>
      <c r="B847" s="4">
        <f t="shared" si="52"/>
        <v>1</v>
      </c>
      <c r="C847" s="4">
        <f t="shared" si="53"/>
        <v>2</v>
      </c>
      <c r="D847" s="4">
        <v>8</v>
      </c>
      <c r="E847" s="4">
        <v>121454</v>
      </c>
      <c r="F847" s="4">
        <f t="shared" si="54"/>
        <v>116582.87</v>
      </c>
      <c r="G847" s="4">
        <f t="shared" si="55"/>
        <v>4871.1300000000047</v>
      </c>
      <c r="H847" s="4" t="str">
        <v>Male</v>
      </c>
      <c r="I847" s="4" t="str">
        <v>Master's</v>
      </c>
    </row>
    <row r="848" spans="1:9" x14ac:dyDescent="0.25">
      <c r="A848" s="4">
        <v>54</v>
      </c>
      <c r="B848" s="4">
        <f t="shared" si="52"/>
        <v>1</v>
      </c>
      <c r="C848" s="4">
        <f t="shared" si="53"/>
        <v>1</v>
      </c>
      <c r="D848" s="4">
        <v>25</v>
      </c>
      <c r="E848" s="4">
        <v>179987</v>
      </c>
      <c r="F848" s="4">
        <f t="shared" si="54"/>
        <v>186784.21</v>
      </c>
      <c r="G848" s="4">
        <f t="shared" si="55"/>
        <v>-6797.2099999999919</v>
      </c>
      <c r="H848" s="4" t="str">
        <v>Male</v>
      </c>
      <c r="I848" s="4" t="str">
        <v>Bachelor's</v>
      </c>
    </row>
    <row r="849" spans="1:9" x14ac:dyDescent="0.25">
      <c r="A849" s="4">
        <v>26</v>
      </c>
      <c r="B849" s="4">
        <f t="shared" si="52"/>
        <v>2</v>
      </c>
      <c r="C849" s="4">
        <f t="shared" si="53"/>
        <v>2</v>
      </c>
      <c r="D849" s="4">
        <v>3</v>
      </c>
      <c r="E849" s="4">
        <v>72649</v>
      </c>
      <c r="F849" s="4">
        <f t="shared" si="54"/>
        <v>85328.209999999992</v>
      </c>
      <c r="G849" s="4">
        <f t="shared" si="55"/>
        <v>-12679.209999999992</v>
      </c>
      <c r="H849" s="4" t="str">
        <v>Female</v>
      </c>
      <c r="I849" s="4" t="str">
        <v>Master's</v>
      </c>
    </row>
    <row r="850" spans="1:9" x14ac:dyDescent="0.25">
      <c r="A850" s="4">
        <v>23</v>
      </c>
      <c r="B850" s="4">
        <f t="shared" si="52"/>
        <v>1</v>
      </c>
      <c r="C850" s="4">
        <f t="shared" si="53"/>
        <v>3</v>
      </c>
      <c r="D850" s="4">
        <v>0</v>
      </c>
      <c r="E850" s="4">
        <v>52612</v>
      </c>
      <c r="F850" s="4">
        <f t="shared" si="54"/>
        <v>91106.69</v>
      </c>
      <c r="G850" s="4">
        <f t="shared" si="55"/>
        <v>-38494.69</v>
      </c>
      <c r="H850" s="4" t="str">
        <v>Male</v>
      </c>
      <c r="I850" s="4" t="str">
        <v>PhD</v>
      </c>
    </row>
    <row r="851" spans="1:9" x14ac:dyDescent="0.25">
      <c r="A851" s="4">
        <v>48</v>
      </c>
      <c r="B851" s="4">
        <f t="shared" si="52"/>
        <v>2</v>
      </c>
      <c r="C851" s="4">
        <f t="shared" si="53"/>
        <v>2</v>
      </c>
      <c r="D851" s="4">
        <v>24</v>
      </c>
      <c r="E851" s="4">
        <v>184006</v>
      </c>
      <c r="F851" s="4">
        <f t="shared" si="54"/>
        <v>194265.25</v>
      </c>
      <c r="G851" s="4">
        <f t="shared" si="55"/>
        <v>-10259.25</v>
      </c>
      <c r="H851" s="4" t="str">
        <v>Female</v>
      </c>
      <c r="I851" s="4" t="str">
        <v>Master's</v>
      </c>
    </row>
    <row r="852" spans="1:9" x14ac:dyDescent="0.25">
      <c r="A852" s="4">
        <v>38</v>
      </c>
      <c r="B852" s="4">
        <f t="shared" si="52"/>
        <v>1</v>
      </c>
      <c r="C852" s="4">
        <f t="shared" si="53"/>
        <v>1</v>
      </c>
      <c r="D852" s="4">
        <v>12</v>
      </c>
      <c r="E852" s="4">
        <v>131960</v>
      </c>
      <c r="F852" s="4">
        <f t="shared" si="54"/>
        <v>120655.09</v>
      </c>
      <c r="G852" s="4">
        <f t="shared" si="55"/>
        <v>11304.910000000003</v>
      </c>
      <c r="H852" s="4" t="str">
        <v>Male</v>
      </c>
      <c r="I852" s="4" t="str">
        <v>Bachelor's</v>
      </c>
    </row>
    <row r="853" spans="1:9" x14ac:dyDescent="0.25">
      <c r="A853" s="4">
        <v>30</v>
      </c>
      <c r="B853" s="4">
        <f t="shared" si="52"/>
        <v>2</v>
      </c>
      <c r="C853" s="4">
        <f t="shared" si="53"/>
        <v>2</v>
      </c>
      <c r="D853" s="4">
        <v>5</v>
      </c>
      <c r="E853" s="4">
        <v>102465</v>
      </c>
      <c r="F853" s="4">
        <f t="shared" si="54"/>
        <v>94656.689999999988</v>
      </c>
      <c r="G853" s="4">
        <f t="shared" si="55"/>
        <v>7808.3100000000122</v>
      </c>
      <c r="H853" s="4" t="str">
        <v>Female</v>
      </c>
      <c r="I853" s="4" t="str">
        <v>Master's</v>
      </c>
    </row>
    <row r="854" spans="1:9" x14ac:dyDescent="0.25">
      <c r="A854" s="4">
        <v>40</v>
      </c>
      <c r="B854" s="4">
        <f t="shared" si="52"/>
        <v>1</v>
      </c>
      <c r="C854" s="4">
        <f t="shared" si="53"/>
        <v>2</v>
      </c>
      <c r="D854" s="4">
        <v>16</v>
      </c>
      <c r="E854" s="4">
        <v>149748</v>
      </c>
      <c r="F854" s="4">
        <f t="shared" si="54"/>
        <v>158291.99</v>
      </c>
      <c r="G854" s="4">
        <f t="shared" si="55"/>
        <v>-8543.9899999999907</v>
      </c>
      <c r="H854" s="4" t="str">
        <v>Male</v>
      </c>
      <c r="I854" s="4" t="str">
        <v>Master's</v>
      </c>
    </row>
    <row r="855" spans="1:9" x14ac:dyDescent="0.25">
      <c r="A855" s="4">
        <v>45</v>
      </c>
      <c r="B855" s="4">
        <f t="shared" si="52"/>
        <v>2</v>
      </c>
      <c r="C855" s="4">
        <f t="shared" si="53"/>
        <v>1</v>
      </c>
      <c r="D855" s="4">
        <v>22</v>
      </c>
      <c r="E855" s="4">
        <v>171036</v>
      </c>
      <c r="F855" s="4">
        <f t="shared" si="54"/>
        <v>168703.83000000002</v>
      </c>
      <c r="G855" s="4">
        <f t="shared" si="55"/>
        <v>2332.1699999999837</v>
      </c>
      <c r="H855" s="4" t="str">
        <v>Female</v>
      </c>
      <c r="I855" s="4" t="str">
        <v>Bachelor's</v>
      </c>
    </row>
    <row r="856" spans="1:9" x14ac:dyDescent="0.25">
      <c r="A856" s="4">
        <v>36</v>
      </c>
      <c r="B856" s="4">
        <f t="shared" si="52"/>
        <v>1</v>
      </c>
      <c r="C856" s="4">
        <f t="shared" si="53"/>
        <v>2</v>
      </c>
      <c r="D856" s="4">
        <v>13</v>
      </c>
      <c r="E856" s="4">
        <v>146351</v>
      </c>
      <c r="F856" s="4">
        <f t="shared" si="54"/>
        <v>143200.47</v>
      </c>
      <c r="G856" s="4">
        <f t="shared" si="55"/>
        <v>3150.5299999999988</v>
      </c>
      <c r="H856" s="4" t="str">
        <v>Male</v>
      </c>
      <c r="I856" s="4" t="str">
        <v>Master's</v>
      </c>
    </row>
    <row r="857" spans="1:9" x14ac:dyDescent="0.25">
      <c r="A857" s="4">
        <v>52</v>
      </c>
      <c r="B857" s="4">
        <f t="shared" si="52"/>
        <v>1</v>
      </c>
      <c r="C857" s="4">
        <f t="shared" si="53"/>
        <v>3</v>
      </c>
      <c r="D857" s="4">
        <v>26</v>
      </c>
      <c r="E857" s="4">
        <v>185462</v>
      </c>
      <c r="F857" s="4">
        <f t="shared" si="54"/>
        <v>225013.13</v>
      </c>
      <c r="G857" s="4">
        <f t="shared" si="55"/>
        <v>-39551.130000000005</v>
      </c>
      <c r="H857" s="4" t="str">
        <v>Male</v>
      </c>
      <c r="I857" s="4" t="str">
        <v>PhD</v>
      </c>
    </row>
    <row r="858" spans="1:9" x14ac:dyDescent="0.25">
      <c r="A858" s="4">
        <v>31</v>
      </c>
      <c r="B858" s="4">
        <f t="shared" si="52"/>
        <v>2</v>
      </c>
      <c r="C858" s="4">
        <f t="shared" si="53"/>
        <v>1</v>
      </c>
      <c r="D858" s="4">
        <v>7</v>
      </c>
      <c r="E858" s="4">
        <v>107718</v>
      </c>
      <c r="F858" s="4">
        <f t="shared" si="54"/>
        <v>89949.829999999987</v>
      </c>
      <c r="G858" s="4">
        <f t="shared" si="55"/>
        <v>17768.170000000013</v>
      </c>
      <c r="H858" s="4" t="str">
        <v>Female</v>
      </c>
      <c r="I858" s="4" t="str">
        <v>Bachelor's</v>
      </c>
    </row>
    <row r="859" spans="1:9" x14ac:dyDescent="0.25">
      <c r="A859" s="4">
        <v>26</v>
      </c>
      <c r="B859" s="4">
        <f t="shared" si="52"/>
        <v>1</v>
      </c>
      <c r="C859" s="4">
        <f t="shared" si="53"/>
        <v>2</v>
      </c>
      <c r="D859" s="4">
        <v>4</v>
      </c>
      <c r="E859" s="4">
        <v>90944</v>
      </c>
      <c r="F859" s="4">
        <f t="shared" si="54"/>
        <v>96827.11</v>
      </c>
      <c r="G859" s="4">
        <f t="shared" si="55"/>
        <v>-5883.1100000000006</v>
      </c>
      <c r="H859" s="4" t="str">
        <v>Male</v>
      </c>
      <c r="I859" s="4" t="str">
        <v>Master's</v>
      </c>
    </row>
    <row r="860" spans="1:9" x14ac:dyDescent="0.25">
      <c r="A860" s="4">
        <v>30</v>
      </c>
      <c r="B860" s="4">
        <f t="shared" si="52"/>
        <v>2</v>
      </c>
      <c r="C860" s="4">
        <f t="shared" si="53"/>
        <v>2</v>
      </c>
      <c r="D860" s="4">
        <v>5</v>
      </c>
      <c r="E860" s="4">
        <v>100425</v>
      </c>
      <c r="F860" s="4">
        <f t="shared" si="54"/>
        <v>94656.689999999988</v>
      </c>
      <c r="G860" s="4">
        <f t="shared" si="55"/>
        <v>5768.3100000000122</v>
      </c>
      <c r="H860" s="4" t="str">
        <v>Female</v>
      </c>
      <c r="I860" s="4" t="str">
        <v>Master's</v>
      </c>
    </row>
    <row r="861" spans="1:9" x14ac:dyDescent="0.25">
      <c r="A861" s="4">
        <v>24</v>
      </c>
      <c r="B861" s="4">
        <f t="shared" si="52"/>
        <v>1</v>
      </c>
      <c r="C861" s="4">
        <f t="shared" si="53"/>
        <v>1</v>
      </c>
      <c r="D861" s="4">
        <v>2</v>
      </c>
      <c r="E861" s="4">
        <v>63901</v>
      </c>
      <c r="F861" s="4">
        <f t="shared" si="54"/>
        <v>70716.289999999994</v>
      </c>
      <c r="G861" s="4">
        <f t="shared" si="55"/>
        <v>-6815.2899999999936</v>
      </c>
      <c r="H861" s="4" t="str">
        <v>Male</v>
      </c>
      <c r="I861" s="4" t="str">
        <v>Bachelor's</v>
      </c>
    </row>
    <row r="862" spans="1:9" x14ac:dyDescent="0.25">
      <c r="A862" s="4">
        <v>45</v>
      </c>
      <c r="B862" s="4">
        <f t="shared" si="52"/>
        <v>1</v>
      </c>
      <c r="C862" s="4">
        <f t="shared" si="53"/>
        <v>2</v>
      </c>
      <c r="D862" s="4">
        <v>22</v>
      </c>
      <c r="E862" s="4">
        <v>181902</v>
      </c>
      <c r="F862" s="4">
        <f t="shared" si="54"/>
        <v>190123.23</v>
      </c>
      <c r="G862" s="4">
        <f t="shared" si="55"/>
        <v>-8221.2300000000105</v>
      </c>
      <c r="H862" s="4" t="str">
        <v>Male</v>
      </c>
      <c r="I862" s="4" t="str">
        <v>Master's</v>
      </c>
    </row>
    <row r="863" spans="1:9" x14ac:dyDescent="0.25">
      <c r="A863" s="4">
        <v>33</v>
      </c>
      <c r="B863" s="4">
        <f t="shared" si="52"/>
        <v>2</v>
      </c>
      <c r="C863" s="4">
        <f t="shared" si="53"/>
        <v>2</v>
      </c>
      <c r="D863" s="4">
        <v>9</v>
      </c>
      <c r="E863" s="4">
        <v>136533</v>
      </c>
      <c r="F863" s="4">
        <f t="shared" si="54"/>
        <v>116060.65</v>
      </c>
      <c r="G863" s="4">
        <f t="shared" si="55"/>
        <v>20472.350000000006</v>
      </c>
      <c r="H863" s="4" t="str">
        <v>Female</v>
      </c>
      <c r="I863" s="4" t="str">
        <v>Master's</v>
      </c>
    </row>
    <row r="864" spans="1:9" x14ac:dyDescent="0.25">
      <c r="A864" s="4">
        <v>38</v>
      </c>
      <c r="B864" s="4">
        <f t="shared" si="52"/>
        <v>1</v>
      </c>
      <c r="C864" s="4">
        <f t="shared" si="53"/>
        <v>1</v>
      </c>
      <c r="D864" s="4">
        <v>11</v>
      </c>
      <c r="E864" s="4">
        <v>136285</v>
      </c>
      <c r="F864" s="4">
        <f t="shared" si="54"/>
        <v>114892.04999999999</v>
      </c>
      <c r="G864" s="4">
        <f t="shared" si="55"/>
        <v>21392.950000000012</v>
      </c>
      <c r="H864" s="4" t="str">
        <v>Male</v>
      </c>
      <c r="I864" s="4" t="str">
        <v>Bachelor's</v>
      </c>
    </row>
    <row r="865" spans="1:9" x14ac:dyDescent="0.25">
      <c r="A865" s="4">
        <v>54</v>
      </c>
      <c r="B865" s="4">
        <f t="shared" si="52"/>
        <v>2</v>
      </c>
      <c r="C865" s="4">
        <f t="shared" si="53"/>
        <v>3</v>
      </c>
      <c r="D865" s="4">
        <v>31</v>
      </c>
      <c r="E865" s="4">
        <v>191818</v>
      </c>
      <c r="F865" s="4">
        <f t="shared" si="54"/>
        <v>246993.66999999998</v>
      </c>
      <c r="G865" s="4">
        <f t="shared" si="55"/>
        <v>-55175.669999999984</v>
      </c>
      <c r="H865" s="4" t="str">
        <v>Female</v>
      </c>
      <c r="I865" s="4" t="str">
        <v>PhD</v>
      </c>
    </row>
    <row r="866" spans="1:9" x14ac:dyDescent="0.25">
      <c r="A866" s="4">
        <v>42</v>
      </c>
      <c r="B866" s="4">
        <f t="shared" si="52"/>
        <v>1</v>
      </c>
      <c r="C866" s="4">
        <f t="shared" si="53"/>
        <v>2</v>
      </c>
      <c r="D866" s="4">
        <v>19</v>
      </c>
      <c r="E866" s="4">
        <v>176643</v>
      </c>
      <c r="F866" s="4">
        <f t="shared" si="54"/>
        <v>174482.31</v>
      </c>
      <c r="G866" s="4">
        <f t="shared" si="55"/>
        <v>2160.6900000000023</v>
      </c>
      <c r="H866" s="4" t="str">
        <v>Male</v>
      </c>
      <c r="I866" s="4" t="str">
        <v>Master's</v>
      </c>
    </row>
    <row r="867" spans="1:9" x14ac:dyDescent="0.25">
      <c r="A867" s="4">
        <v>28</v>
      </c>
      <c r="B867" s="4">
        <f t="shared" si="52"/>
        <v>2</v>
      </c>
      <c r="C867" s="4">
        <f t="shared" si="53"/>
        <v>1</v>
      </c>
      <c r="D867" s="4">
        <v>4</v>
      </c>
      <c r="E867" s="4">
        <v>70022</v>
      </c>
      <c r="F867" s="4">
        <f t="shared" si="54"/>
        <v>74308.91</v>
      </c>
      <c r="G867" s="4">
        <f t="shared" si="55"/>
        <v>-4286.9100000000035</v>
      </c>
      <c r="H867" s="4" t="str">
        <v>Female</v>
      </c>
      <c r="I867" s="4" t="str">
        <v>Bachelor's</v>
      </c>
    </row>
    <row r="868" spans="1:9" x14ac:dyDescent="0.25">
      <c r="A868" s="4">
        <v>30</v>
      </c>
      <c r="B868" s="4">
        <f t="shared" si="52"/>
        <v>1</v>
      </c>
      <c r="C868" s="4">
        <f t="shared" si="53"/>
        <v>2</v>
      </c>
      <c r="D868" s="4">
        <v>6</v>
      </c>
      <c r="E868" s="4">
        <v>99363</v>
      </c>
      <c r="F868" s="4">
        <f t="shared" si="54"/>
        <v>106155.59</v>
      </c>
      <c r="G868" s="4">
        <f t="shared" si="55"/>
        <v>-6792.5899999999965</v>
      </c>
      <c r="H868" s="4" t="str">
        <v>Male</v>
      </c>
      <c r="I868" s="4" t="str">
        <v>Master's</v>
      </c>
    </row>
    <row r="869" spans="1:9" x14ac:dyDescent="0.25">
      <c r="A869" s="4">
        <v>43</v>
      </c>
      <c r="B869" s="4">
        <f t="shared" si="52"/>
        <v>2</v>
      </c>
      <c r="C869" s="4">
        <f t="shared" si="53"/>
        <v>2</v>
      </c>
      <c r="D869" s="4">
        <v>19</v>
      </c>
      <c r="E869" s="4">
        <v>152944</v>
      </c>
      <c r="F869" s="4">
        <f t="shared" si="54"/>
        <v>168197.05</v>
      </c>
      <c r="G869" s="4">
        <f t="shared" si="55"/>
        <v>-15253.049999999988</v>
      </c>
      <c r="H869" s="4" t="str">
        <v>Female</v>
      </c>
      <c r="I869" s="4" t="str">
        <v>Master's</v>
      </c>
    </row>
    <row r="870" spans="1:9" x14ac:dyDescent="0.25">
      <c r="A870" s="4">
        <v>35</v>
      </c>
      <c r="B870" s="4">
        <f t="shared" si="52"/>
        <v>1</v>
      </c>
      <c r="C870" s="4">
        <f t="shared" si="53"/>
        <v>1</v>
      </c>
      <c r="D870" s="4">
        <v>10</v>
      </c>
      <c r="E870" s="4">
        <v>123386</v>
      </c>
      <c r="F870" s="4">
        <f t="shared" si="54"/>
        <v>110777.20999999999</v>
      </c>
      <c r="G870" s="4">
        <f t="shared" si="55"/>
        <v>12608.790000000008</v>
      </c>
      <c r="H870" s="4" t="str">
        <v>Male</v>
      </c>
      <c r="I870" s="4" t="str">
        <v>Bachelor's</v>
      </c>
    </row>
    <row r="871" spans="1:9" x14ac:dyDescent="0.25">
      <c r="A871" s="4">
        <v>44</v>
      </c>
      <c r="B871" s="4">
        <f t="shared" si="52"/>
        <v>1</v>
      </c>
      <c r="C871" s="4">
        <f t="shared" si="53"/>
        <v>2</v>
      </c>
      <c r="D871" s="4">
        <v>21</v>
      </c>
      <c r="E871" s="4">
        <v>168906</v>
      </c>
      <c r="F871" s="4">
        <f t="shared" si="54"/>
        <v>184909.59</v>
      </c>
      <c r="G871" s="4">
        <f t="shared" si="55"/>
        <v>-16003.589999999997</v>
      </c>
      <c r="H871" s="4" t="str">
        <v>Male</v>
      </c>
      <c r="I871" s="4" t="str">
        <v>Master's</v>
      </c>
    </row>
    <row r="872" spans="1:9" x14ac:dyDescent="0.25">
      <c r="A872" s="4">
        <v>55</v>
      </c>
      <c r="B872" s="4">
        <f t="shared" si="52"/>
        <v>2</v>
      </c>
      <c r="C872" s="4">
        <f t="shared" si="53"/>
        <v>1</v>
      </c>
      <c r="D872" s="4">
        <v>30</v>
      </c>
      <c r="E872" s="4">
        <v>183020</v>
      </c>
      <c r="F872" s="4">
        <f t="shared" si="54"/>
        <v>209314.15000000002</v>
      </c>
      <c r="G872" s="4">
        <f t="shared" si="55"/>
        <v>-26294.150000000023</v>
      </c>
      <c r="H872" s="4" t="str">
        <v>Female</v>
      </c>
      <c r="I872" s="4" t="str">
        <v>Bachelor's</v>
      </c>
    </row>
    <row r="873" spans="1:9" x14ac:dyDescent="0.25">
      <c r="A873" s="4">
        <v>23</v>
      </c>
      <c r="B873" s="4">
        <f t="shared" si="52"/>
        <v>1</v>
      </c>
      <c r="C873" s="4">
        <f t="shared" si="53"/>
        <v>0</v>
      </c>
      <c r="D873" s="4">
        <v>1</v>
      </c>
      <c r="E873" s="4">
        <v>47898</v>
      </c>
      <c r="F873" s="4">
        <f t="shared" si="54"/>
        <v>49819.11</v>
      </c>
      <c r="G873" s="4">
        <f t="shared" si="55"/>
        <v>-1921.1100000000006</v>
      </c>
      <c r="H873" s="4" t="str">
        <v>Male</v>
      </c>
      <c r="I873" s="4" t="str">
        <v>High School</v>
      </c>
    </row>
    <row r="874" spans="1:9" x14ac:dyDescent="0.25">
      <c r="A874" s="4">
        <v>39</v>
      </c>
      <c r="B874" s="4">
        <f t="shared" si="52"/>
        <v>2</v>
      </c>
      <c r="C874" s="4">
        <f t="shared" si="53"/>
        <v>2</v>
      </c>
      <c r="D874" s="4">
        <v>14</v>
      </c>
      <c r="E874" s="4">
        <v>135853</v>
      </c>
      <c r="F874" s="4">
        <f t="shared" si="54"/>
        <v>141579.45000000001</v>
      </c>
      <c r="G874" s="4">
        <f t="shared" si="55"/>
        <v>-5726.4500000000116</v>
      </c>
      <c r="H874" s="4" t="str">
        <v>Female</v>
      </c>
      <c r="I874" s="4" t="str">
        <v>Master's</v>
      </c>
    </row>
    <row r="875" spans="1:9" x14ac:dyDescent="0.25">
      <c r="A875" s="4">
        <v>43</v>
      </c>
      <c r="B875" s="4">
        <f t="shared" si="52"/>
        <v>1</v>
      </c>
      <c r="C875" s="4">
        <f t="shared" si="53"/>
        <v>1</v>
      </c>
      <c r="D875" s="4">
        <v>17</v>
      </c>
      <c r="E875" s="4">
        <v>149198</v>
      </c>
      <c r="F875" s="4">
        <f t="shared" si="54"/>
        <v>146723.28999999998</v>
      </c>
      <c r="G875" s="4">
        <f t="shared" si="55"/>
        <v>2474.710000000021</v>
      </c>
      <c r="H875" s="4" t="str">
        <v>Male</v>
      </c>
      <c r="I875" s="4" t="str">
        <v>Bachelor's</v>
      </c>
    </row>
    <row r="876" spans="1:9" x14ac:dyDescent="0.25">
      <c r="A876" s="4">
        <v>29</v>
      </c>
      <c r="B876" s="4">
        <f t="shared" si="52"/>
        <v>1</v>
      </c>
      <c r="C876" s="4">
        <f t="shared" si="53"/>
        <v>3</v>
      </c>
      <c r="D876" s="4">
        <v>6</v>
      </c>
      <c r="E876" s="4">
        <v>106662</v>
      </c>
      <c r="F876" s="4">
        <f t="shared" si="54"/>
        <v>122388.53</v>
      </c>
      <c r="G876" s="4">
        <f t="shared" si="55"/>
        <v>-15726.529999999999</v>
      </c>
      <c r="H876" s="4" t="str">
        <v>Male</v>
      </c>
      <c r="I876" s="4" t="str">
        <v>PhD</v>
      </c>
    </row>
    <row r="877" spans="1:9" x14ac:dyDescent="0.25">
      <c r="A877" s="4">
        <v>51</v>
      </c>
      <c r="B877" s="4">
        <f t="shared" si="52"/>
        <v>1</v>
      </c>
      <c r="C877" s="4">
        <f t="shared" si="53"/>
        <v>2</v>
      </c>
      <c r="D877" s="4">
        <v>28</v>
      </c>
      <c r="E877" s="4">
        <v>186610</v>
      </c>
      <c r="F877" s="4">
        <f t="shared" si="54"/>
        <v>221405.07</v>
      </c>
      <c r="G877" s="4">
        <f t="shared" si="55"/>
        <v>-34795.070000000007</v>
      </c>
      <c r="H877" s="4" t="str">
        <v>Male</v>
      </c>
      <c r="I877" s="4" t="str">
        <v>Master's</v>
      </c>
    </row>
    <row r="878" spans="1:9" x14ac:dyDescent="0.25">
      <c r="A878" s="4">
        <v>30</v>
      </c>
      <c r="B878" s="4">
        <f t="shared" si="52"/>
        <v>2</v>
      </c>
      <c r="C878" s="4">
        <f t="shared" si="53"/>
        <v>1</v>
      </c>
      <c r="D878" s="4">
        <v>6</v>
      </c>
      <c r="E878" s="4">
        <v>89995</v>
      </c>
      <c r="F878" s="4">
        <f t="shared" si="54"/>
        <v>84736.19</v>
      </c>
      <c r="G878" s="4">
        <f t="shared" si="55"/>
        <v>5258.8099999999977</v>
      </c>
      <c r="H878" s="4" t="str">
        <v>Female</v>
      </c>
      <c r="I878" s="4" t="str">
        <v>Bachelor's</v>
      </c>
    </row>
    <row r="879" spans="1:9" x14ac:dyDescent="0.25">
      <c r="A879" s="4">
        <v>26</v>
      </c>
      <c r="B879" s="4">
        <f t="shared" si="52"/>
        <v>1</v>
      </c>
      <c r="C879" s="4">
        <f t="shared" si="53"/>
        <v>2</v>
      </c>
      <c r="D879" s="4">
        <v>4</v>
      </c>
      <c r="E879" s="4">
        <v>85825</v>
      </c>
      <c r="F879" s="4">
        <f t="shared" si="54"/>
        <v>96827.11</v>
      </c>
      <c r="G879" s="4">
        <f t="shared" si="55"/>
        <v>-11002.11</v>
      </c>
      <c r="H879" s="4" t="str">
        <v>Male</v>
      </c>
      <c r="I879" s="4" t="str">
        <v>Master's</v>
      </c>
    </row>
    <row r="880" spans="1:9" x14ac:dyDescent="0.25">
      <c r="A880" s="4">
        <v>39</v>
      </c>
      <c r="B880" s="4">
        <f t="shared" si="52"/>
        <v>2</v>
      </c>
      <c r="C880" s="4">
        <f t="shared" si="53"/>
        <v>3</v>
      </c>
      <c r="D880" s="4">
        <v>13</v>
      </c>
      <c r="E880" s="4">
        <v>143814</v>
      </c>
      <c r="F880" s="4">
        <f t="shared" si="54"/>
        <v>151499.95000000001</v>
      </c>
      <c r="G880" s="4">
        <f t="shared" si="55"/>
        <v>-7685.9500000000116</v>
      </c>
      <c r="H880" s="4" t="str">
        <v>Female</v>
      </c>
      <c r="I880" s="4" t="str">
        <v>PhD</v>
      </c>
    </row>
    <row r="881" spans="1:9" x14ac:dyDescent="0.25">
      <c r="A881" s="4">
        <v>49</v>
      </c>
      <c r="B881" s="4">
        <f t="shared" si="52"/>
        <v>1</v>
      </c>
      <c r="C881" s="4">
        <f t="shared" si="53"/>
        <v>2</v>
      </c>
      <c r="D881" s="4">
        <v>24</v>
      </c>
      <c r="E881" s="4">
        <v>174726</v>
      </c>
      <c r="F881" s="4">
        <f t="shared" si="54"/>
        <v>199451.71</v>
      </c>
      <c r="G881" s="4">
        <f t="shared" si="55"/>
        <v>-24725.709999999992</v>
      </c>
      <c r="H881" s="4" t="str">
        <v>Male</v>
      </c>
      <c r="I881" s="4" t="str">
        <v>Master's</v>
      </c>
    </row>
    <row r="882" spans="1:9" x14ac:dyDescent="0.25">
      <c r="A882" s="4">
        <v>42</v>
      </c>
      <c r="B882" s="4">
        <f t="shared" si="52"/>
        <v>2</v>
      </c>
      <c r="C882" s="4">
        <f t="shared" si="53"/>
        <v>1</v>
      </c>
      <c r="D882" s="4">
        <v>20</v>
      </c>
      <c r="E882" s="4">
        <v>150534</v>
      </c>
      <c r="F882" s="4">
        <f t="shared" si="54"/>
        <v>158825.95000000001</v>
      </c>
      <c r="G882" s="4">
        <f t="shared" si="55"/>
        <v>-8291.9500000000116</v>
      </c>
      <c r="H882" s="4" t="str">
        <v>Female</v>
      </c>
      <c r="I882" s="4" t="str">
        <v>Bachelor's</v>
      </c>
    </row>
    <row r="883" spans="1:9" x14ac:dyDescent="0.25">
      <c r="A883" s="4">
        <v>27</v>
      </c>
      <c r="B883" s="4">
        <f t="shared" si="52"/>
        <v>1</v>
      </c>
      <c r="C883" s="4">
        <f t="shared" si="53"/>
        <v>1</v>
      </c>
      <c r="D883" s="4">
        <v>4</v>
      </c>
      <c r="E883" s="4">
        <v>68732</v>
      </c>
      <c r="F883" s="4">
        <f t="shared" si="54"/>
        <v>80594.17</v>
      </c>
      <c r="G883" s="4">
        <f t="shared" si="55"/>
        <v>-11862.169999999998</v>
      </c>
      <c r="H883" s="4" t="str">
        <v>Male</v>
      </c>
      <c r="I883" s="4" t="str">
        <v>Bachelor's</v>
      </c>
    </row>
    <row r="884" spans="1:9" x14ac:dyDescent="0.25">
      <c r="A884" s="4">
        <v>43</v>
      </c>
      <c r="B884" s="4">
        <f t="shared" si="52"/>
        <v>1</v>
      </c>
      <c r="C884" s="4">
        <f t="shared" si="53"/>
        <v>2</v>
      </c>
      <c r="D884" s="4">
        <v>21</v>
      </c>
      <c r="E884" s="4">
        <v>187951</v>
      </c>
      <c r="F884" s="4">
        <f t="shared" si="54"/>
        <v>185458.99</v>
      </c>
      <c r="G884" s="4">
        <f t="shared" si="55"/>
        <v>2492.0100000000093</v>
      </c>
      <c r="H884" s="4" t="str">
        <v>Male</v>
      </c>
      <c r="I884" s="4" t="str">
        <v>Master's</v>
      </c>
    </row>
    <row r="885" spans="1:9" x14ac:dyDescent="0.25">
      <c r="A885" s="4">
        <v>37</v>
      </c>
      <c r="B885" s="4">
        <f t="shared" si="52"/>
        <v>2</v>
      </c>
      <c r="C885" s="4">
        <f t="shared" si="53"/>
        <v>1</v>
      </c>
      <c r="D885" s="4">
        <v>13</v>
      </c>
      <c r="E885" s="4">
        <v>137336</v>
      </c>
      <c r="F885" s="4">
        <f t="shared" si="54"/>
        <v>121231.67000000001</v>
      </c>
      <c r="G885" s="4">
        <f t="shared" si="55"/>
        <v>16104.329999999987</v>
      </c>
      <c r="H885" s="4" t="str">
        <v>Female</v>
      </c>
      <c r="I885" s="4" t="str">
        <v>Bachelor's</v>
      </c>
    </row>
    <row r="886" spans="1:9" x14ac:dyDescent="0.25">
      <c r="A886" s="4">
        <v>51</v>
      </c>
      <c r="B886" s="4">
        <f t="shared" si="52"/>
        <v>1</v>
      </c>
      <c r="C886" s="4">
        <f t="shared" si="53"/>
        <v>3</v>
      </c>
      <c r="D886" s="4">
        <v>26</v>
      </c>
      <c r="E886" s="4">
        <v>191159</v>
      </c>
      <c r="F886" s="4">
        <f t="shared" si="54"/>
        <v>225562.53</v>
      </c>
      <c r="G886" s="4">
        <f t="shared" si="55"/>
        <v>-34403.53</v>
      </c>
      <c r="H886" s="4" t="str">
        <v>Male</v>
      </c>
      <c r="I886" s="4" t="str">
        <v>PhD</v>
      </c>
    </row>
    <row r="887" spans="1:9" x14ac:dyDescent="0.25">
      <c r="A887" s="4">
        <v>29</v>
      </c>
      <c r="B887" s="4">
        <f t="shared" si="52"/>
        <v>2</v>
      </c>
      <c r="C887" s="4">
        <f t="shared" si="53"/>
        <v>2</v>
      </c>
      <c r="D887" s="4">
        <v>5</v>
      </c>
      <c r="E887" s="4">
        <v>102868</v>
      </c>
      <c r="F887" s="4">
        <f t="shared" si="54"/>
        <v>95206.09</v>
      </c>
      <c r="G887" s="4">
        <f t="shared" si="55"/>
        <v>7661.9100000000035</v>
      </c>
      <c r="H887" s="4" t="str">
        <v>Female</v>
      </c>
      <c r="I887" s="4" t="str">
        <v>Master's</v>
      </c>
    </row>
    <row r="888" spans="1:9" x14ac:dyDescent="0.25">
      <c r="A888" s="4">
        <v>43</v>
      </c>
      <c r="B888" s="4">
        <f t="shared" si="52"/>
        <v>1</v>
      </c>
      <c r="C888" s="4">
        <f t="shared" si="53"/>
        <v>1</v>
      </c>
      <c r="D888" s="4">
        <v>20</v>
      </c>
      <c r="E888" s="4">
        <v>154281</v>
      </c>
      <c r="F888" s="4">
        <f t="shared" si="54"/>
        <v>164012.41</v>
      </c>
      <c r="G888" s="4">
        <f t="shared" si="55"/>
        <v>-9731.4100000000035</v>
      </c>
      <c r="H888" s="4" t="str">
        <v>Male</v>
      </c>
      <c r="I888" s="4" t="str">
        <v>Bachelor's</v>
      </c>
    </row>
    <row r="889" spans="1:9" x14ac:dyDescent="0.25">
      <c r="A889" s="4">
        <v>31</v>
      </c>
      <c r="B889" s="4">
        <f t="shared" si="52"/>
        <v>1</v>
      </c>
      <c r="C889" s="4">
        <f t="shared" si="53"/>
        <v>2</v>
      </c>
      <c r="D889" s="4">
        <v>8</v>
      </c>
      <c r="E889" s="4">
        <v>111535</v>
      </c>
      <c r="F889" s="4">
        <f t="shared" si="54"/>
        <v>117132.26999999999</v>
      </c>
      <c r="G889" s="4">
        <f t="shared" si="55"/>
        <v>-5597.2699999999895</v>
      </c>
      <c r="H889" s="4" t="str">
        <v>Male</v>
      </c>
      <c r="I889" s="4" t="str">
        <v>Master's</v>
      </c>
    </row>
    <row r="890" spans="1:9" x14ac:dyDescent="0.25">
      <c r="A890" s="4">
        <v>30</v>
      </c>
      <c r="B890" s="4">
        <f t="shared" si="52"/>
        <v>2</v>
      </c>
      <c r="C890" s="4">
        <f t="shared" si="53"/>
        <v>2</v>
      </c>
      <c r="D890" s="4">
        <v>6</v>
      </c>
      <c r="E890" s="4">
        <v>107906</v>
      </c>
      <c r="F890" s="4">
        <f t="shared" si="54"/>
        <v>100419.72999999998</v>
      </c>
      <c r="G890" s="4">
        <f t="shared" si="55"/>
        <v>7486.2700000000186</v>
      </c>
      <c r="H890" s="4" t="str">
        <v>Female</v>
      </c>
      <c r="I890" s="4" t="str">
        <v>Master's</v>
      </c>
    </row>
    <row r="891" spans="1:9" x14ac:dyDescent="0.25">
      <c r="A891" s="4">
        <v>36</v>
      </c>
      <c r="B891" s="4">
        <f t="shared" si="52"/>
        <v>1</v>
      </c>
      <c r="C891" s="4">
        <f t="shared" si="53"/>
        <v>1</v>
      </c>
      <c r="D891" s="4">
        <v>13</v>
      </c>
      <c r="E891" s="4">
        <v>143885</v>
      </c>
      <c r="F891" s="4">
        <f t="shared" si="54"/>
        <v>127516.93</v>
      </c>
      <c r="G891" s="4">
        <f t="shared" si="55"/>
        <v>16368.070000000007</v>
      </c>
      <c r="H891" s="4" t="str">
        <v>Male</v>
      </c>
      <c r="I891" s="4" t="str">
        <v>Bachelor's</v>
      </c>
    </row>
    <row r="892" spans="1:9" x14ac:dyDescent="0.25">
      <c r="A892" s="4">
        <v>52</v>
      </c>
      <c r="B892" s="4">
        <f t="shared" si="52"/>
        <v>2</v>
      </c>
      <c r="C892" s="4">
        <f t="shared" si="53"/>
        <v>3</v>
      </c>
      <c r="D892" s="4">
        <v>27</v>
      </c>
      <c r="E892" s="4">
        <v>180958</v>
      </c>
      <c r="F892" s="4">
        <f t="shared" si="54"/>
        <v>225040.31</v>
      </c>
      <c r="G892" s="4">
        <f t="shared" si="55"/>
        <v>-44082.31</v>
      </c>
      <c r="H892" s="4" t="str">
        <v>Female</v>
      </c>
      <c r="I892" s="4" t="str">
        <v>PhD</v>
      </c>
    </row>
    <row r="893" spans="1:9" x14ac:dyDescent="0.25">
      <c r="A893" s="4">
        <v>28</v>
      </c>
      <c r="B893" s="4">
        <f t="shared" si="52"/>
        <v>1</v>
      </c>
      <c r="C893" s="4">
        <f t="shared" si="53"/>
        <v>2</v>
      </c>
      <c r="D893" s="4">
        <v>6</v>
      </c>
      <c r="E893" s="4">
        <v>108607</v>
      </c>
      <c r="F893" s="4">
        <f t="shared" si="54"/>
        <v>107254.38999999998</v>
      </c>
      <c r="G893" s="4">
        <f t="shared" si="55"/>
        <v>1352.6100000000151</v>
      </c>
      <c r="H893" s="4" t="str">
        <v>Male</v>
      </c>
      <c r="I893" s="4" t="str">
        <v>Master's</v>
      </c>
    </row>
    <row r="894" spans="1:9" x14ac:dyDescent="0.25">
      <c r="A894" s="4">
        <v>49</v>
      </c>
      <c r="B894" s="4">
        <f t="shared" si="52"/>
        <v>1</v>
      </c>
      <c r="C894" s="4">
        <f t="shared" si="53"/>
        <v>1</v>
      </c>
      <c r="D894" s="4">
        <v>24</v>
      </c>
      <c r="E894" s="4">
        <v>178284</v>
      </c>
      <c r="F894" s="4">
        <f t="shared" si="54"/>
        <v>183768.16999999998</v>
      </c>
      <c r="G894" s="4">
        <f t="shared" si="55"/>
        <v>-5484.1699999999837</v>
      </c>
      <c r="H894" s="4" t="str">
        <v>Male</v>
      </c>
      <c r="I894" s="4" t="str">
        <v>Bachelor's</v>
      </c>
    </row>
    <row r="895" spans="1:9" x14ac:dyDescent="0.25">
      <c r="A895" s="4">
        <v>27</v>
      </c>
      <c r="B895" s="4">
        <f t="shared" si="52"/>
        <v>2</v>
      </c>
      <c r="C895" s="4">
        <f t="shared" si="53"/>
        <v>2</v>
      </c>
      <c r="D895" s="4">
        <v>4</v>
      </c>
      <c r="E895" s="4">
        <v>75969</v>
      </c>
      <c r="F895" s="4">
        <f t="shared" si="54"/>
        <v>90541.85</v>
      </c>
      <c r="G895" s="4">
        <f t="shared" si="55"/>
        <v>-14572.850000000006</v>
      </c>
      <c r="H895" s="4" t="str">
        <v>Female</v>
      </c>
      <c r="I895" s="4" t="str">
        <v>Master's</v>
      </c>
    </row>
    <row r="896" spans="1:9" x14ac:dyDescent="0.25">
      <c r="A896" s="4">
        <v>41</v>
      </c>
      <c r="B896" s="4">
        <f t="shared" si="52"/>
        <v>1</v>
      </c>
      <c r="C896" s="4">
        <f t="shared" si="53"/>
        <v>2</v>
      </c>
      <c r="D896" s="4">
        <v>15</v>
      </c>
      <c r="E896" s="4">
        <v>143705</v>
      </c>
      <c r="F896" s="4">
        <f t="shared" si="54"/>
        <v>151979.54999999999</v>
      </c>
      <c r="G896" s="4">
        <f t="shared" si="55"/>
        <v>-8274.5499999999884</v>
      </c>
      <c r="H896" s="4" t="str">
        <v>Male</v>
      </c>
      <c r="I896" s="4" t="str">
        <v>Master's</v>
      </c>
    </row>
    <row r="897" spans="1:9" x14ac:dyDescent="0.25">
      <c r="A897" s="4">
        <v>56</v>
      </c>
      <c r="B897" s="4">
        <f t="shared" si="52"/>
        <v>2</v>
      </c>
      <c r="C897" s="4">
        <f t="shared" si="53"/>
        <v>3</v>
      </c>
      <c r="D897" s="4">
        <v>31</v>
      </c>
      <c r="E897" s="4">
        <v>197354</v>
      </c>
      <c r="F897" s="4">
        <f t="shared" si="54"/>
        <v>245894.87</v>
      </c>
      <c r="G897" s="4">
        <f t="shared" si="55"/>
        <v>-48540.869999999995</v>
      </c>
      <c r="H897" s="4" t="str">
        <v>Female</v>
      </c>
      <c r="I897" s="4" t="str">
        <v>PhD</v>
      </c>
    </row>
    <row r="898" spans="1:9" x14ac:dyDescent="0.25">
      <c r="A898" s="4">
        <v>46</v>
      </c>
      <c r="B898" s="4">
        <f t="shared" ref="B898:B961" si="56">IF(H898 = "Male", 1, IF(H898 = "Female", 2, IF(H898 = "Other", 3)))</f>
        <v>1</v>
      </c>
      <c r="C898" s="4">
        <f t="shared" ref="C898:C961" si="57">IF(I898 = "High School", 0, IF(I898 = "Bachelor's", 1, IF(I898 = "Master's", 2, IF(I898 = "PhD", 3))))</f>
        <v>1</v>
      </c>
      <c r="D898" s="4">
        <v>22</v>
      </c>
      <c r="E898" s="4">
        <v>174324</v>
      </c>
      <c r="F898" s="4">
        <f t="shared" si="54"/>
        <v>173890.29</v>
      </c>
      <c r="G898" s="4">
        <f t="shared" si="55"/>
        <v>433.70999999999185</v>
      </c>
      <c r="H898" s="4" t="str">
        <v>Male</v>
      </c>
      <c r="I898" s="4" t="str">
        <v>Bachelor's</v>
      </c>
    </row>
    <row r="899" spans="1:9" x14ac:dyDescent="0.25">
      <c r="A899" s="4">
        <v>32</v>
      </c>
      <c r="B899" s="4">
        <f t="shared" si="56"/>
        <v>2</v>
      </c>
      <c r="C899" s="4">
        <f t="shared" si="57"/>
        <v>2</v>
      </c>
      <c r="D899" s="4">
        <v>8</v>
      </c>
      <c r="E899" s="4">
        <v>123781</v>
      </c>
      <c r="F899" s="4">
        <f t="shared" ref="F899:F962" si="58">62428.13 + (-549.4*A899) + (-5735.86*B899) + (15683.54*C899) + (5763.04*D899)</f>
        <v>110847.01000000001</v>
      </c>
      <c r="G899" s="4">
        <f t="shared" ref="G899:G962" si="59">E899-F899</f>
        <v>12933.989999999991</v>
      </c>
      <c r="H899" s="4" t="str">
        <v>Female</v>
      </c>
      <c r="I899" s="4" t="str">
        <v>Master's</v>
      </c>
    </row>
    <row r="900" spans="1:9" x14ac:dyDescent="0.25">
      <c r="A900" s="4">
        <v>38</v>
      </c>
      <c r="B900" s="4">
        <f t="shared" si="56"/>
        <v>1</v>
      </c>
      <c r="C900" s="4">
        <f t="shared" si="57"/>
        <v>3</v>
      </c>
      <c r="D900" s="4">
        <v>12</v>
      </c>
      <c r="E900" s="4">
        <v>141735</v>
      </c>
      <c r="F900" s="4">
        <f t="shared" si="58"/>
        <v>152022.16999999998</v>
      </c>
      <c r="G900" s="4">
        <f t="shared" si="59"/>
        <v>-10287.169999999984</v>
      </c>
      <c r="H900" s="4" t="str">
        <v>Male</v>
      </c>
      <c r="I900" s="4" t="str">
        <v>PhD</v>
      </c>
    </row>
    <row r="901" spans="1:9" x14ac:dyDescent="0.25">
      <c r="A901" s="4">
        <v>52</v>
      </c>
      <c r="B901" s="4">
        <f t="shared" si="56"/>
        <v>1</v>
      </c>
      <c r="C901" s="4">
        <f t="shared" si="57"/>
        <v>2</v>
      </c>
      <c r="D901" s="4">
        <v>28</v>
      </c>
      <c r="E901" s="4">
        <v>187120</v>
      </c>
      <c r="F901" s="4">
        <f t="shared" si="58"/>
        <v>220855.66999999998</v>
      </c>
      <c r="G901" s="4">
        <f t="shared" si="59"/>
        <v>-33735.669999999984</v>
      </c>
      <c r="H901" s="4" t="str">
        <v>Male</v>
      </c>
      <c r="I901" s="4" t="str">
        <v>Master's</v>
      </c>
    </row>
    <row r="902" spans="1:9" x14ac:dyDescent="0.25">
      <c r="A902" s="4">
        <v>24</v>
      </c>
      <c r="B902" s="4">
        <f t="shared" si="56"/>
        <v>2</v>
      </c>
      <c r="C902" s="4">
        <f t="shared" si="57"/>
        <v>1</v>
      </c>
      <c r="D902" s="4">
        <v>1</v>
      </c>
      <c r="E902" s="4">
        <v>61095</v>
      </c>
      <c r="F902" s="4">
        <f t="shared" si="58"/>
        <v>59217.39</v>
      </c>
      <c r="G902" s="4">
        <f t="shared" si="59"/>
        <v>1877.6100000000006</v>
      </c>
      <c r="H902" s="4" t="str">
        <v>Female</v>
      </c>
      <c r="I902" s="4" t="str">
        <v>Bachelor's</v>
      </c>
    </row>
    <row r="903" spans="1:9" x14ac:dyDescent="0.25">
      <c r="A903" s="4">
        <v>49</v>
      </c>
      <c r="B903" s="4">
        <f t="shared" si="56"/>
        <v>1</v>
      </c>
      <c r="C903" s="4">
        <f t="shared" si="57"/>
        <v>2</v>
      </c>
      <c r="D903" s="4">
        <v>22</v>
      </c>
      <c r="E903" s="4">
        <v>179045</v>
      </c>
      <c r="F903" s="4">
        <f t="shared" si="58"/>
        <v>187925.63</v>
      </c>
      <c r="G903" s="4">
        <f t="shared" si="59"/>
        <v>-8880.6300000000047</v>
      </c>
      <c r="H903" s="4" t="str">
        <v>Male</v>
      </c>
      <c r="I903" s="4" t="str">
        <v>Master's</v>
      </c>
    </row>
    <row r="904" spans="1:9" x14ac:dyDescent="0.25">
      <c r="A904" s="4">
        <v>35</v>
      </c>
      <c r="B904" s="4">
        <f t="shared" si="56"/>
        <v>2</v>
      </c>
      <c r="C904" s="4">
        <f t="shared" si="57"/>
        <v>2</v>
      </c>
      <c r="D904" s="4">
        <v>10</v>
      </c>
      <c r="E904" s="4">
        <v>130355</v>
      </c>
      <c r="F904" s="4">
        <f t="shared" si="58"/>
        <v>120724.89</v>
      </c>
      <c r="G904" s="4">
        <f t="shared" si="59"/>
        <v>9630.11</v>
      </c>
      <c r="H904" s="4" t="str">
        <v>Female</v>
      </c>
      <c r="I904" s="4" t="str">
        <v>Master's</v>
      </c>
    </row>
    <row r="905" spans="1:9" x14ac:dyDescent="0.25">
      <c r="A905" s="4">
        <v>31</v>
      </c>
      <c r="B905" s="4">
        <f t="shared" si="56"/>
        <v>1</v>
      </c>
      <c r="C905" s="4">
        <f t="shared" si="57"/>
        <v>1</v>
      </c>
      <c r="D905" s="4">
        <v>7</v>
      </c>
      <c r="E905" s="4">
        <v>103282</v>
      </c>
      <c r="F905" s="4">
        <f t="shared" si="58"/>
        <v>95685.69</v>
      </c>
      <c r="G905" s="4">
        <f t="shared" si="59"/>
        <v>7596.3099999999977</v>
      </c>
      <c r="H905" s="4" t="str">
        <v>Male</v>
      </c>
      <c r="I905" s="4" t="str">
        <v>Bachelor's</v>
      </c>
    </row>
    <row r="906" spans="1:9" x14ac:dyDescent="0.25">
      <c r="A906" s="4">
        <v>44</v>
      </c>
      <c r="B906" s="4">
        <f t="shared" si="56"/>
        <v>2</v>
      </c>
      <c r="C906" s="4">
        <f t="shared" si="57"/>
        <v>3</v>
      </c>
      <c r="D906" s="4">
        <v>18</v>
      </c>
      <c r="E906" s="4">
        <v>157872</v>
      </c>
      <c r="F906" s="4">
        <f t="shared" si="58"/>
        <v>177568.15</v>
      </c>
      <c r="G906" s="4">
        <f t="shared" si="59"/>
        <v>-19696.149999999994</v>
      </c>
      <c r="H906" s="4" t="str">
        <v>Female</v>
      </c>
      <c r="I906" s="4" t="str">
        <v>PhD</v>
      </c>
    </row>
    <row r="907" spans="1:9" x14ac:dyDescent="0.25">
      <c r="A907" s="4">
        <v>33</v>
      </c>
      <c r="B907" s="4">
        <f t="shared" si="56"/>
        <v>1</v>
      </c>
      <c r="C907" s="4">
        <f t="shared" si="57"/>
        <v>2</v>
      </c>
      <c r="D907" s="4">
        <v>10</v>
      </c>
      <c r="E907" s="4">
        <v>117314</v>
      </c>
      <c r="F907" s="4">
        <f t="shared" si="58"/>
        <v>127559.54999999999</v>
      </c>
      <c r="G907" s="4">
        <f t="shared" si="59"/>
        <v>-10245.549999999988</v>
      </c>
      <c r="H907" s="4" t="str">
        <v>Male</v>
      </c>
      <c r="I907" s="4" t="str">
        <v>Master's</v>
      </c>
    </row>
    <row r="908" spans="1:9" x14ac:dyDescent="0.25">
      <c r="A908" s="4">
        <v>54</v>
      </c>
      <c r="B908" s="4">
        <f t="shared" si="56"/>
        <v>1</v>
      </c>
      <c r="C908" s="4">
        <f t="shared" si="57"/>
        <v>1</v>
      </c>
      <c r="D908" s="4">
        <v>30</v>
      </c>
      <c r="E908" s="4">
        <v>186321</v>
      </c>
      <c r="F908" s="4">
        <f t="shared" si="58"/>
        <v>215599.41</v>
      </c>
      <c r="G908" s="4">
        <f t="shared" si="59"/>
        <v>-29278.410000000003</v>
      </c>
      <c r="H908" s="4" t="str">
        <v>Male</v>
      </c>
      <c r="I908" s="4" t="str">
        <v>Bachelor's</v>
      </c>
    </row>
    <row r="909" spans="1:9" x14ac:dyDescent="0.25">
      <c r="A909" s="4">
        <v>33</v>
      </c>
      <c r="B909" s="4">
        <f t="shared" si="56"/>
        <v>2</v>
      </c>
      <c r="C909" s="4">
        <f t="shared" si="57"/>
        <v>2</v>
      </c>
      <c r="D909" s="4">
        <v>11</v>
      </c>
      <c r="E909" s="4">
        <v>129686</v>
      </c>
      <c r="F909" s="4">
        <f t="shared" si="58"/>
        <v>127586.73</v>
      </c>
      <c r="G909" s="4">
        <f t="shared" si="59"/>
        <v>2099.2700000000041</v>
      </c>
      <c r="H909" s="4" t="str">
        <v>Female</v>
      </c>
      <c r="I909" s="4" t="str">
        <v>Master's</v>
      </c>
    </row>
    <row r="910" spans="1:9" x14ac:dyDescent="0.25">
      <c r="A910" s="4">
        <v>27</v>
      </c>
      <c r="B910" s="4">
        <f t="shared" si="56"/>
        <v>1</v>
      </c>
      <c r="C910" s="4">
        <f t="shared" si="57"/>
        <v>0</v>
      </c>
      <c r="D910" s="4">
        <v>3</v>
      </c>
      <c r="E910" s="4">
        <v>68611</v>
      </c>
      <c r="F910" s="4">
        <f t="shared" si="58"/>
        <v>59147.59</v>
      </c>
      <c r="G910" s="4">
        <f t="shared" si="59"/>
        <v>9463.4100000000035</v>
      </c>
      <c r="H910" s="4" t="str">
        <v>Male</v>
      </c>
      <c r="I910" s="4" t="str">
        <v>High School</v>
      </c>
    </row>
    <row r="911" spans="1:9" x14ac:dyDescent="0.25">
      <c r="A911" s="4">
        <v>51</v>
      </c>
      <c r="B911" s="4">
        <f t="shared" si="56"/>
        <v>2</v>
      </c>
      <c r="C911" s="4">
        <f t="shared" si="57"/>
        <v>2</v>
      </c>
      <c r="D911" s="4">
        <v>25</v>
      </c>
      <c r="E911" s="4">
        <v>177913</v>
      </c>
      <c r="F911" s="4">
        <f t="shared" si="58"/>
        <v>198380.09</v>
      </c>
      <c r="G911" s="4">
        <f t="shared" si="59"/>
        <v>-20467.089999999997</v>
      </c>
      <c r="H911" s="4" t="str">
        <v>Female</v>
      </c>
      <c r="I911" s="4" t="str">
        <v>Master's</v>
      </c>
    </row>
    <row r="912" spans="1:9" x14ac:dyDescent="0.25">
      <c r="A912" s="4">
        <v>26</v>
      </c>
      <c r="B912" s="4">
        <f t="shared" si="56"/>
        <v>1</v>
      </c>
      <c r="C912" s="4">
        <f t="shared" si="57"/>
        <v>2</v>
      </c>
      <c r="D912" s="4">
        <v>3</v>
      </c>
      <c r="E912" s="4">
        <v>68472</v>
      </c>
      <c r="F912" s="4">
        <f t="shared" si="58"/>
        <v>91064.069999999992</v>
      </c>
      <c r="G912" s="4">
        <f t="shared" si="59"/>
        <v>-22592.069999999992</v>
      </c>
      <c r="H912" s="4" t="str">
        <v>Male</v>
      </c>
      <c r="I912" s="4" t="str">
        <v>Master's</v>
      </c>
    </row>
    <row r="913" spans="1:9" x14ac:dyDescent="0.25">
      <c r="A913" s="4">
        <v>31</v>
      </c>
      <c r="B913" s="4">
        <f t="shared" si="56"/>
        <v>2</v>
      </c>
      <c r="C913" s="4">
        <f t="shared" si="57"/>
        <v>2</v>
      </c>
      <c r="D913" s="4">
        <v>6</v>
      </c>
      <c r="E913" s="4">
        <v>113065</v>
      </c>
      <c r="F913" s="4">
        <f t="shared" si="58"/>
        <v>99870.329999999987</v>
      </c>
      <c r="G913" s="4">
        <f t="shared" si="59"/>
        <v>13194.670000000013</v>
      </c>
      <c r="H913" s="4" t="str">
        <v>Female</v>
      </c>
      <c r="I913" s="4" t="str">
        <v>Master's</v>
      </c>
    </row>
    <row r="914" spans="1:9" x14ac:dyDescent="0.25">
      <c r="A914" s="4">
        <v>35</v>
      </c>
      <c r="B914" s="4">
        <f t="shared" si="56"/>
        <v>1</v>
      </c>
      <c r="C914" s="4">
        <f t="shared" si="57"/>
        <v>1</v>
      </c>
      <c r="D914" s="4">
        <v>9</v>
      </c>
      <c r="E914" s="4">
        <v>125091</v>
      </c>
      <c r="F914" s="4">
        <f t="shared" si="58"/>
        <v>105014.17</v>
      </c>
      <c r="G914" s="4">
        <f t="shared" si="59"/>
        <v>20076.830000000002</v>
      </c>
      <c r="H914" s="4" t="str">
        <v>Male</v>
      </c>
      <c r="I914" s="4" t="str">
        <v>Bachelor's</v>
      </c>
    </row>
    <row r="915" spans="1:9" x14ac:dyDescent="0.25">
      <c r="A915" s="4">
        <v>45</v>
      </c>
      <c r="B915" s="4">
        <f t="shared" si="56"/>
        <v>2</v>
      </c>
      <c r="C915" s="4">
        <f t="shared" si="57"/>
        <v>3</v>
      </c>
      <c r="D915" s="4">
        <v>23</v>
      </c>
      <c r="E915" s="4">
        <v>172925</v>
      </c>
      <c r="F915" s="4">
        <f t="shared" si="58"/>
        <v>205833.95</v>
      </c>
      <c r="G915" s="4">
        <f t="shared" si="59"/>
        <v>-32908.950000000012</v>
      </c>
      <c r="H915" s="4" t="str">
        <v>Female</v>
      </c>
      <c r="I915" s="4" t="str">
        <v>PhD</v>
      </c>
    </row>
    <row r="916" spans="1:9" x14ac:dyDescent="0.25">
      <c r="A916" s="4">
        <v>32</v>
      </c>
      <c r="B916" s="4">
        <f t="shared" si="56"/>
        <v>1</v>
      </c>
      <c r="C916" s="4">
        <f t="shared" si="57"/>
        <v>2</v>
      </c>
      <c r="D916" s="4">
        <v>9</v>
      </c>
      <c r="E916" s="4">
        <v>126916</v>
      </c>
      <c r="F916" s="4">
        <f t="shared" si="58"/>
        <v>122345.91</v>
      </c>
      <c r="G916" s="4">
        <f t="shared" si="59"/>
        <v>4570.0899999999965</v>
      </c>
      <c r="H916" s="4" t="str">
        <v>Male</v>
      </c>
      <c r="I916" s="4" t="str">
        <v>Master's</v>
      </c>
    </row>
    <row r="917" spans="1:9" x14ac:dyDescent="0.25">
      <c r="A917" s="4">
        <v>54</v>
      </c>
      <c r="B917" s="4">
        <f t="shared" si="56"/>
        <v>1</v>
      </c>
      <c r="C917" s="4">
        <f t="shared" si="57"/>
        <v>1</v>
      </c>
      <c r="D917" s="4">
        <v>27</v>
      </c>
      <c r="E917" s="4">
        <v>183417</v>
      </c>
      <c r="F917" s="4">
        <f t="shared" si="58"/>
        <v>198310.28999999998</v>
      </c>
      <c r="G917" s="4">
        <f t="shared" si="59"/>
        <v>-14893.289999999979</v>
      </c>
      <c r="H917" s="4" t="str">
        <v>Male</v>
      </c>
      <c r="I917" s="4" t="str">
        <v>Bachelor's</v>
      </c>
    </row>
    <row r="918" spans="1:9" x14ac:dyDescent="0.25">
      <c r="A918" s="4">
        <v>26</v>
      </c>
      <c r="B918" s="4">
        <f t="shared" si="56"/>
        <v>2</v>
      </c>
      <c r="C918" s="4">
        <f t="shared" si="57"/>
        <v>2</v>
      </c>
      <c r="D918" s="4">
        <v>4</v>
      </c>
      <c r="E918" s="4">
        <v>76898</v>
      </c>
      <c r="F918" s="4">
        <f t="shared" si="58"/>
        <v>91091.25</v>
      </c>
      <c r="G918" s="4">
        <f t="shared" si="59"/>
        <v>-14193.25</v>
      </c>
      <c r="H918" s="4" t="str">
        <v>Female</v>
      </c>
      <c r="I918" s="4" t="str">
        <v>Master's</v>
      </c>
    </row>
    <row r="919" spans="1:9" x14ac:dyDescent="0.25">
      <c r="A919" s="4">
        <v>23</v>
      </c>
      <c r="B919" s="4">
        <f t="shared" si="56"/>
        <v>1</v>
      </c>
      <c r="C919" s="4">
        <f t="shared" si="57"/>
        <v>3</v>
      </c>
      <c r="D919" s="4">
        <v>1</v>
      </c>
      <c r="E919" s="4">
        <v>579</v>
      </c>
      <c r="F919" s="4">
        <f t="shared" si="58"/>
        <v>96869.73</v>
      </c>
      <c r="G919" s="4">
        <f t="shared" si="59"/>
        <v>-96290.73</v>
      </c>
      <c r="H919" s="4" t="str">
        <v>Male</v>
      </c>
      <c r="I919" s="4" t="str">
        <v>PhD</v>
      </c>
    </row>
    <row r="920" spans="1:9" x14ac:dyDescent="0.25">
      <c r="A920" s="4">
        <v>26</v>
      </c>
      <c r="B920" s="4">
        <f t="shared" si="56"/>
        <v>2</v>
      </c>
      <c r="C920" s="4">
        <f t="shared" si="57"/>
        <v>1</v>
      </c>
      <c r="D920" s="4">
        <v>2</v>
      </c>
      <c r="E920" s="4">
        <v>65000</v>
      </c>
      <c r="F920" s="4">
        <f t="shared" si="58"/>
        <v>63881.63</v>
      </c>
      <c r="G920" s="4">
        <f t="shared" si="59"/>
        <v>1118.3700000000026</v>
      </c>
      <c r="H920" s="4" t="str">
        <v>Female</v>
      </c>
      <c r="I920" s="4" t="str">
        <v>Bachelor's</v>
      </c>
    </row>
    <row r="921" spans="1:9" x14ac:dyDescent="0.25">
      <c r="A921" s="4">
        <v>33</v>
      </c>
      <c r="B921" s="4">
        <f t="shared" si="56"/>
        <v>1</v>
      </c>
      <c r="C921" s="4">
        <f t="shared" si="57"/>
        <v>2</v>
      </c>
      <c r="D921" s="4">
        <v>8</v>
      </c>
      <c r="E921" s="4">
        <v>120000</v>
      </c>
      <c r="F921" s="4">
        <f t="shared" si="58"/>
        <v>116033.47</v>
      </c>
      <c r="G921" s="4">
        <f t="shared" si="59"/>
        <v>3966.5299999999988</v>
      </c>
      <c r="H921" s="4" t="str">
        <v>Male</v>
      </c>
      <c r="I921" s="4" t="str">
        <v>Master's</v>
      </c>
    </row>
    <row r="922" spans="1:9" x14ac:dyDescent="0.25">
      <c r="A922" s="4">
        <v>29</v>
      </c>
      <c r="B922" s="4">
        <f t="shared" si="56"/>
        <v>2</v>
      </c>
      <c r="C922" s="4">
        <f t="shared" si="57"/>
        <v>1</v>
      </c>
      <c r="D922" s="4">
        <v>4</v>
      </c>
      <c r="E922" s="4">
        <v>90000</v>
      </c>
      <c r="F922" s="4">
        <f t="shared" si="58"/>
        <v>73759.509999999995</v>
      </c>
      <c r="G922" s="4">
        <f t="shared" si="59"/>
        <v>16240.490000000005</v>
      </c>
      <c r="H922" s="4" t="str">
        <v>Female</v>
      </c>
      <c r="I922" s="4" t="str">
        <v>Bachelor's</v>
      </c>
    </row>
    <row r="923" spans="1:9" x14ac:dyDescent="0.25">
      <c r="A923" s="4">
        <v>41</v>
      </c>
      <c r="B923" s="4">
        <f t="shared" si="56"/>
        <v>1</v>
      </c>
      <c r="C923" s="4">
        <f t="shared" si="57"/>
        <v>3</v>
      </c>
      <c r="D923" s="4">
        <v>15</v>
      </c>
      <c r="E923" s="4">
        <v>190000</v>
      </c>
      <c r="F923" s="4">
        <f t="shared" si="58"/>
        <v>167663.09</v>
      </c>
      <c r="G923" s="4">
        <f t="shared" si="59"/>
        <v>22336.910000000003</v>
      </c>
      <c r="H923" s="4" t="str">
        <v>Male</v>
      </c>
      <c r="I923" s="4" t="str">
        <v>PhD</v>
      </c>
    </row>
    <row r="924" spans="1:9" x14ac:dyDescent="0.25">
      <c r="A924" s="4">
        <v>35</v>
      </c>
      <c r="B924" s="4">
        <f t="shared" si="56"/>
        <v>2</v>
      </c>
      <c r="C924" s="4">
        <f t="shared" si="57"/>
        <v>2</v>
      </c>
      <c r="D924" s="4">
        <v>9</v>
      </c>
      <c r="E924" s="4">
        <v>140000</v>
      </c>
      <c r="F924" s="4">
        <f t="shared" si="58"/>
        <v>114961.85</v>
      </c>
      <c r="G924" s="4">
        <f t="shared" si="59"/>
        <v>25038.149999999994</v>
      </c>
      <c r="H924" s="4" t="str">
        <v>Female</v>
      </c>
      <c r="I924" s="4" t="str">
        <v>Master's</v>
      </c>
    </row>
    <row r="925" spans="1:9" x14ac:dyDescent="0.25">
      <c r="A925" s="4">
        <v>28</v>
      </c>
      <c r="B925" s="4">
        <f t="shared" si="56"/>
        <v>1</v>
      </c>
      <c r="C925" s="4">
        <f t="shared" si="57"/>
        <v>1</v>
      </c>
      <c r="D925" s="4">
        <v>3</v>
      </c>
      <c r="E925" s="4">
        <v>75000</v>
      </c>
      <c r="F925" s="4">
        <f t="shared" si="58"/>
        <v>74281.73</v>
      </c>
      <c r="G925" s="4">
        <f t="shared" si="59"/>
        <v>718.27000000000407</v>
      </c>
      <c r="H925" s="4" t="str">
        <v>Male</v>
      </c>
      <c r="I925" s="4" t="str">
        <v>Bachelor's</v>
      </c>
    </row>
    <row r="926" spans="1:9" x14ac:dyDescent="0.25">
      <c r="A926" s="4">
        <v>37</v>
      </c>
      <c r="B926" s="4">
        <f t="shared" si="56"/>
        <v>2</v>
      </c>
      <c r="C926" s="4">
        <f t="shared" si="57"/>
        <v>2</v>
      </c>
      <c r="D926" s="4">
        <v>11</v>
      </c>
      <c r="E926" s="4">
        <v>160000</v>
      </c>
      <c r="F926" s="4">
        <f t="shared" si="58"/>
        <v>125389.13</v>
      </c>
      <c r="G926" s="4">
        <f t="shared" si="59"/>
        <v>34610.869999999995</v>
      </c>
      <c r="H926" s="4" t="str">
        <v>Female</v>
      </c>
      <c r="I926" s="4" t="str">
        <v>Master's</v>
      </c>
    </row>
    <row r="927" spans="1:9" x14ac:dyDescent="0.25">
      <c r="A927" s="4">
        <v>33</v>
      </c>
      <c r="B927" s="4">
        <f t="shared" si="56"/>
        <v>1</v>
      </c>
      <c r="C927" s="4">
        <f t="shared" si="57"/>
        <v>1</v>
      </c>
      <c r="D927" s="4">
        <v>8</v>
      </c>
      <c r="E927" s="4">
        <v>130000</v>
      </c>
      <c r="F927" s="4">
        <f t="shared" si="58"/>
        <v>100349.93</v>
      </c>
      <c r="G927" s="4">
        <f t="shared" si="59"/>
        <v>29650.070000000007</v>
      </c>
      <c r="H927" s="4" t="str">
        <v>Male</v>
      </c>
      <c r="I927" s="4" t="str">
        <v>Bachelor's</v>
      </c>
    </row>
    <row r="928" spans="1:9" x14ac:dyDescent="0.25">
      <c r="A928" s="4">
        <v>24</v>
      </c>
      <c r="B928" s="4">
        <f t="shared" si="56"/>
        <v>2</v>
      </c>
      <c r="C928" s="4">
        <f t="shared" si="57"/>
        <v>2</v>
      </c>
      <c r="D928" s="4">
        <v>2</v>
      </c>
      <c r="E928" s="4">
        <v>60000</v>
      </c>
      <c r="F928" s="4">
        <f t="shared" si="58"/>
        <v>80663.97</v>
      </c>
      <c r="G928" s="4">
        <f t="shared" si="59"/>
        <v>-20663.97</v>
      </c>
      <c r="H928" s="4" t="str">
        <v>Female</v>
      </c>
      <c r="I928" s="4" t="str">
        <v>Master's</v>
      </c>
    </row>
    <row r="929" spans="1:9" x14ac:dyDescent="0.25">
      <c r="A929" s="4">
        <v>46</v>
      </c>
      <c r="B929" s="4">
        <f t="shared" si="56"/>
        <v>1</v>
      </c>
      <c r="C929" s="4">
        <f t="shared" si="57"/>
        <v>3</v>
      </c>
      <c r="D929" s="4">
        <v>20</v>
      </c>
      <c r="E929" s="4">
        <v>220000</v>
      </c>
      <c r="F929" s="4">
        <f t="shared" si="58"/>
        <v>193731.28999999998</v>
      </c>
      <c r="G929" s="4">
        <f t="shared" si="59"/>
        <v>26268.710000000021</v>
      </c>
      <c r="H929" s="4" t="str">
        <v>Male</v>
      </c>
      <c r="I929" s="4" t="str">
        <v>PhD</v>
      </c>
    </row>
    <row r="930" spans="1:9" x14ac:dyDescent="0.25">
      <c r="A930" s="4">
        <v>29</v>
      </c>
      <c r="B930" s="4">
        <f t="shared" si="56"/>
        <v>2</v>
      </c>
      <c r="C930" s="4">
        <f t="shared" si="57"/>
        <v>1</v>
      </c>
      <c r="D930" s="4">
        <v>5</v>
      </c>
      <c r="E930" s="4">
        <v>80000</v>
      </c>
      <c r="F930" s="4">
        <f t="shared" si="58"/>
        <v>79522.55</v>
      </c>
      <c r="G930" s="4">
        <f t="shared" si="59"/>
        <v>477.44999999999709</v>
      </c>
      <c r="H930" s="4" t="str">
        <v>Female</v>
      </c>
      <c r="I930" s="4" t="str">
        <v>Bachelor's</v>
      </c>
    </row>
    <row r="931" spans="1:9" x14ac:dyDescent="0.25">
      <c r="A931" s="4">
        <v>31</v>
      </c>
      <c r="B931" s="4">
        <f t="shared" si="56"/>
        <v>1</v>
      </c>
      <c r="C931" s="4">
        <f t="shared" si="57"/>
        <v>2</v>
      </c>
      <c r="D931" s="4">
        <v>7</v>
      </c>
      <c r="E931" s="4">
        <v>130000</v>
      </c>
      <c r="F931" s="4">
        <f t="shared" si="58"/>
        <v>111369.23</v>
      </c>
      <c r="G931" s="4">
        <f t="shared" si="59"/>
        <v>18630.770000000004</v>
      </c>
      <c r="H931" s="4" t="str">
        <v>Male</v>
      </c>
      <c r="I931" s="4" t="str">
        <v>Master's</v>
      </c>
    </row>
    <row r="932" spans="1:9" x14ac:dyDescent="0.25">
      <c r="A932" s="4">
        <v>27</v>
      </c>
      <c r="B932" s="4">
        <f t="shared" si="56"/>
        <v>2</v>
      </c>
      <c r="C932" s="4">
        <f t="shared" si="57"/>
        <v>1</v>
      </c>
      <c r="D932" s="4">
        <v>3</v>
      </c>
      <c r="E932" s="4">
        <v>65000</v>
      </c>
      <c r="F932" s="4">
        <f t="shared" si="58"/>
        <v>69095.27</v>
      </c>
      <c r="G932" s="4">
        <f t="shared" si="59"/>
        <v>-4095.2700000000041</v>
      </c>
      <c r="H932" s="4" t="str">
        <v>Female</v>
      </c>
      <c r="I932" s="4" t="str">
        <v>Bachelor's</v>
      </c>
    </row>
    <row r="933" spans="1:9" x14ac:dyDescent="0.25">
      <c r="A933" s="4">
        <v>38</v>
      </c>
      <c r="B933" s="4">
        <f t="shared" si="56"/>
        <v>1</v>
      </c>
      <c r="C933" s="4">
        <f t="shared" si="57"/>
        <v>3</v>
      </c>
      <c r="D933" s="4">
        <v>13</v>
      </c>
      <c r="E933" s="4">
        <v>170000</v>
      </c>
      <c r="F933" s="4">
        <f t="shared" si="58"/>
        <v>157785.21000000002</v>
      </c>
      <c r="G933" s="4">
        <f t="shared" si="59"/>
        <v>12214.789999999979</v>
      </c>
      <c r="H933" s="4" t="str">
        <v>Male</v>
      </c>
      <c r="I933" s="4" t="str">
        <v>PhD</v>
      </c>
    </row>
    <row r="934" spans="1:9" x14ac:dyDescent="0.25">
      <c r="A934" s="4">
        <v>30</v>
      </c>
      <c r="B934" s="4">
        <f t="shared" si="56"/>
        <v>2</v>
      </c>
      <c r="C934" s="4">
        <f t="shared" si="57"/>
        <v>2</v>
      </c>
      <c r="D934" s="4">
        <v>6</v>
      </c>
      <c r="E934" s="4">
        <v>110000</v>
      </c>
      <c r="F934" s="4">
        <f t="shared" si="58"/>
        <v>100419.72999999998</v>
      </c>
      <c r="G934" s="4">
        <f t="shared" si="59"/>
        <v>9580.2700000000186</v>
      </c>
      <c r="H934" s="4" t="str">
        <v>Female</v>
      </c>
      <c r="I934" s="4" t="str">
        <v>Master's</v>
      </c>
    </row>
    <row r="935" spans="1:9" x14ac:dyDescent="0.25">
      <c r="A935" s="4">
        <v>25</v>
      </c>
      <c r="B935" s="4">
        <f t="shared" si="56"/>
        <v>1</v>
      </c>
      <c r="C935" s="4">
        <f t="shared" si="57"/>
        <v>1</v>
      </c>
      <c r="D935" s="4">
        <v>2</v>
      </c>
      <c r="E935" s="4">
        <v>50000</v>
      </c>
      <c r="F935" s="4">
        <f t="shared" si="58"/>
        <v>70166.89</v>
      </c>
      <c r="G935" s="4">
        <f t="shared" si="59"/>
        <v>-20166.89</v>
      </c>
      <c r="H935" s="4" t="str">
        <v>Male</v>
      </c>
      <c r="I935" s="4" t="str">
        <v>Bachelor's</v>
      </c>
    </row>
    <row r="936" spans="1:9" x14ac:dyDescent="0.25">
      <c r="A936" s="4">
        <v>44</v>
      </c>
      <c r="B936" s="4">
        <f t="shared" si="56"/>
        <v>1</v>
      </c>
      <c r="C936" s="4">
        <f t="shared" si="57"/>
        <v>3</v>
      </c>
      <c r="D936" s="4">
        <v>18</v>
      </c>
      <c r="E936" s="4">
        <v>210000</v>
      </c>
      <c r="F936" s="4">
        <f t="shared" si="58"/>
        <v>183304.01</v>
      </c>
      <c r="G936" s="4">
        <f t="shared" si="59"/>
        <v>26695.989999999991</v>
      </c>
      <c r="H936" s="4" t="str">
        <v>Male</v>
      </c>
      <c r="I936" s="4" t="str">
        <v>PhD</v>
      </c>
    </row>
    <row r="937" spans="1:9" x14ac:dyDescent="0.25">
      <c r="A937" s="4">
        <v>33</v>
      </c>
      <c r="B937" s="4">
        <f t="shared" si="56"/>
        <v>2</v>
      </c>
      <c r="C937" s="4">
        <f t="shared" si="57"/>
        <v>2</v>
      </c>
      <c r="D937" s="4">
        <v>8</v>
      </c>
      <c r="E937" s="4">
        <v>100000</v>
      </c>
      <c r="F937" s="4">
        <f t="shared" si="58"/>
        <v>110297.60999999999</v>
      </c>
      <c r="G937" s="4">
        <f t="shared" si="59"/>
        <v>-10297.609999999986</v>
      </c>
      <c r="H937" s="4" t="str">
        <v>Female</v>
      </c>
      <c r="I937" s="4" t="str">
        <v>Master's</v>
      </c>
    </row>
    <row r="938" spans="1:9" x14ac:dyDescent="0.25">
      <c r="A938" s="4">
        <v>22</v>
      </c>
      <c r="B938" s="4">
        <f t="shared" si="56"/>
        <v>1</v>
      </c>
      <c r="C938" s="4">
        <f t="shared" si="57"/>
        <v>1</v>
      </c>
      <c r="D938" s="4">
        <v>1</v>
      </c>
      <c r="E938" s="4">
        <v>50000</v>
      </c>
      <c r="F938" s="4">
        <f t="shared" si="58"/>
        <v>66052.05</v>
      </c>
      <c r="G938" s="4">
        <f t="shared" si="59"/>
        <v>-16052.050000000003</v>
      </c>
      <c r="H938" s="4" t="str">
        <v>Male</v>
      </c>
      <c r="I938" s="4" t="str">
        <v>Bachelor's</v>
      </c>
    </row>
    <row r="939" spans="1:9" x14ac:dyDescent="0.25">
      <c r="A939" s="4">
        <v>36</v>
      </c>
      <c r="B939" s="4">
        <f t="shared" si="56"/>
        <v>1</v>
      </c>
      <c r="C939" s="4">
        <f t="shared" si="57"/>
        <v>2</v>
      </c>
      <c r="D939" s="4">
        <v>10</v>
      </c>
      <c r="E939" s="4">
        <v>160000</v>
      </c>
      <c r="F939" s="4">
        <f t="shared" si="58"/>
        <v>125911.35</v>
      </c>
      <c r="G939" s="4">
        <f t="shared" si="59"/>
        <v>34088.649999999994</v>
      </c>
      <c r="H939" s="4" t="str">
        <v>Male</v>
      </c>
      <c r="I939" s="4" t="str">
        <v>Master's</v>
      </c>
    </row>
    <row r="940" spans="1:9" x14ac:dyDescent="0.25">
      <c r="A940" s="4">
        <v>28</v>
      </c>
      <c r="B940" s="4">
        <f t="shared" si="56"/>
        <v>2</v>
      </c>
      <c r="C940" s="4">
        <f t="shared" si="57"/>
        <v>1</v>
      </c>
      <c r="D940" s="4">
        <v>4</v>
      </c>
      <c r="E940" s="4">
        <v>70000</v>
      </c>
      <c r="F940" s="4">
        <f t="shared" si="58"/>
        <v>74308.91</v>
      </c>
      <c r="G940" s="4">
        <f t="shared" si="59"/>
        <v>-4308.9100000000035</v>
      </c>
      <c r="H940" s="4" t="str">
        <v>Female</v>
      </c>
      <c r="I940" s="4" t="str">
        <v>Bachelor's</v>
      </c>
    </row>
    <row r="941" spans="1:9" x14ac:dyDescent="0.25">
      <c r="A941" s="4">
        <v>41</v>
      </c>
      <c r="B941" s="4">
        <f t="shared" si="56"/>
        <v>1</v>
      </c>
      <c r="C941" s="4">
        <f t="shared" si="57"/>
        <v>3</v>
      </c>
      <c r="D941" s="4">
        <v>16</v>
      </c>
      <c r="E941" s="4">
        <v>190000</v>
      </c>
      <c r="F941" s="4">
        <f t="shared" si="58"/>
        <v>173426.13</v>
      </c>
      <c r="G941" s="4">
        <f t="shared" si="59"/>
        <v>16573.869999999995</v>
      </c>
      <c r="H941" s="4" t="str">
        <v>Male</v>
      </c>
      <c r="I941" s="4" t="str">
        <v>PhD</v>
      </c>
    </row>
    <row r="942" spans="1:9" x14ac:dyDescent="0.25">
      <c r="A942" s="4">
        <v>34</v>
      </c>
      <c r="B942" s="4">
        <f t="shared" si="56"/>
        <v>2</v>
      </c>
      <c r="C942" s="4">
        <f t="shared" si="57"/>
        <v>2</v>
      </c>
      <c r="D942" s="4">
        <v>9</v>
      </c>
      <c r="E942" s="4">
        <v>140000</v>
      </c>
      <c r="F942" s="4">
        <f t="shared" si="58"/>
        <v>115511.25</v>
      </c>
      <c r="G942" s="4">
        <f t="shared" si="59"/>
        <v>24488.75</v>
      </c>
      <c r="H942" s="4" t="str">
        <v>Female</v>
      </c>
      <c r="I942" s="4" t="str">
        <v>Master's</v>
      </c>
    </row>
    <row r="943" spans="1:9" x14ac:dyDescent="0.25">
      <c r="A943" s="4">
        <v>23</v>
      </c>
      <c r="B943" s="4">
        <f t="shared" si="56"/>
        <v>1</v>
      </c>
      <c r="C943" s="4">
        <f t="shared" si="57"/>
        <v>1</v>
      </c>
      <c r="D943" s="4">
        <v>1</v>
      </c>
      <c r="E943" s="4">
        <v>45000</v>
      </c>
      <c r="F943" s="4">
        <f t="shared" si="58"/>
        <v>65502.65</v>
      </c>
      <c r="G943" s="4">
        <f t="shared" si="59"/>
        <v>-20502.650000000001</v>
      </c>
      <c r="H943" s="4" t="str">
        <v>Male</v>
      </c>
      <c r="I943" s="4" t="str">
        <v>Bachelor's</v>
      </c>
    </row>
    <row r="944" spans="1:9" x14ac:dyDescent="0.25">
      <c r="A944" s="4">
        <v>32</v>
      </c>
      <c r="B944" s="4">
        <f t="shared" si="56"/>
        <v>2</v>
      </c>
      <c r="C944" s="4">
        <f t="shared" si="57"/>
        <v>2</v>
      </c>
      <c r="D944" s="4">
        <v>7</v>
      </c>
      <c r="E944" s="4">
        <v>120000</v>
      </c>
      <c r="F944" s="4">
        <f t="shared" si="58"/>
        <v>105083.97</v>
      </c>
      <c r="G944" s="4">
        <f t="shared" si="59"/>
        <v>14916.029999999999</v>
      </c>
      <c r="H944" s="4" t="str">
        <v>Female</v>
      </c>
      <c r="I944" s="4" t="str">
        <v>Master's</v>
      </c>
    </row>
    <row r="945" spans="1:9" x14ac:dyDescent="0.25">
      <c r="A945" s="4">
        <v>25</v>
      </c>
      <c r="B945" s="4">
        <f t="shared" si="56"/>
        <v>1</v>
      </c>
      <c r="C945" s="4">
        <f t="shared" si="57"/>
        <v>2</v>
      </c>
      <c r="D945" s="4">
        <v>2</v>
      </c>
      <c r="E945" s="4">
        <v>60000</v>
      </c>
      <c r="F945" s="4">
        <f t="shared" si="58"/>
        <v>85850.430000000008</v>
      </c>
      <c r="G945" s="4">
        <f t="shared" si="59"/>
        <v>-25850.430000000008</v>
      </c>
      <c r="H945" s="4" t="str">
        <v>Male</v>
      </c>
      <c r="I945" s="4" t="str">
        <v>Master's</v>
      </c>
    </row>
    <row r="946" spans="1:9" x14ac:dyDescent="0.25">
      <c r="A946" s="4">
        <v>37</v>
      </c>
      <c r="B946" s="4">
        <f t="shared" si="56"/>
        <v>2</v>
      </c>
      <c r="C946" s="4">
        <f t="shared" si="57"/>
        <v>1</v>
      </c>
      <c r="D946" s="4">
        <v>11</v>
      </c>
      <c r="E946" s="4">
        <v>150000</v>
      </c>
      <c r="F946" s="4">
        <f t="shared" si="58"/>
        <v>109705.59</v>
      </c>
      <c r="G946" s="4">
        <f t="shared" si="59"/>
        <v>40294.410000000003</v>
      </c>
      <c r="H946" s="4" t="str">
        <v>Female</v>
      </c>
      <c r="I946" s="4" t="str">
        <v>Bachelor's</v>
      </c>
    </row>
    <row r="947" spans="1:9" x14ac:dyDescent="0.25">
      <c r="A947" s="4">
        <v>28</v>
      </c>
      <c r="B947" s="4">
        <f t="shared" si="56"/>
        <v>1</v>
      </c>
      <c r="C947" s="4">
        <f t="shared" si="57"/>
        <v>1</v>
      </c>
      <c r="D947" s="4">
        <v>4</v>
      </c>
      <c r="E947" s="4">
        <v>70000</v>
      </c>
      <c r="F947" s="4">
        <f t="shared" si="58"/>
        <v>80044.77</v>
      </c>
      <c r="G947" s="4">
        <f t="shared" si="59"/>
        <v>-10044.770000000004</v>
      </c>
      <c r="H947" s="4" t="str">
        <v>Male</v>
      </c>
      <c r="I947" s="4" t="str">
        <v>Bachelor's</v>
      </c>
    </row>
    <row r="948" spans="1:9" x14ac:dyDescent="0.25">
      <c r="A948" s="4">
        <v>29</v>
      </c>
      <c r="B948" s="4">
        <f t="shared" si="56"/>
        <v>2</v>
      </c>
      <c r="C948" s="4">
        <f t="shared" si="57"/>
        <v>1</v>
      </c>
      <c r="D948" s="4">
        <v>6</v>
      </c>
      <c r="E948" s="4">
        <v>103579</v>
      </c>
      <c r="F948" s="4">
        <f t="shared" si="58"/>
        <v>85285.59</v>
      </c>
      <c r="G948" s="4">
        <f t="shared" si="59"/>
        <v>18293.410000000003</v>
      </c>
      <c r="H948" s="4" t="str">
        <v>Female</v>
      </c>
      <c r="I948" s="4" t="str">
        <v>Bachelor's</v>
      </c>
    </row>
    <row r="949" spans="1:9" x14ac:dyDescent="0.25">
      <c r="A949" s="4">
        <v>45</v>
      </c>
      <c r="B949" s="4">
        <f t="shared" si="56"/>
        <v>1</v>
      </c>
      <c r="C949" s="4">
        <f t="shared" si="57"/>
        <v>2</v>
      </c>
      <c r="D949" s="4">
        <v>19</v>
      </c>
      <c r="E949" s="4">
        <v>163780</v>
      </c>
      <c r="F949" s="4">
        <f t="shared" si="58"/>
        <v>172834.11</v>
      </c>
      <c r="G949" s="4">
        <f t="shared" si="59"/>
        <v>-9054.109999999986</v>
      </c>
      <c r="H949" s="4" t="str">
        <v>Male</v>
      </c>
      <c r="I949" s="4" t="str">
        <v>Master's</v>
      </c>
    </row>
    <row r="950" spans="1:9" x14ac:dyDescent="0.25">
      <c r="A950" s="4">
        <v>36</v>
      </c>
      <c r="B950" s="4">
        <f t="shared" si="56"/>
        <v>1</v>
      </c>
      <c r="C950" s="4">
        <f t="shared" si="57"/>
        <v>1</v>
      </c>
      <c r="D950" s="4">
        <v>12</v>
      </c>
      <c r="E950" s="4">
        <v>137878</v>
      </c>
      <c r="F950" s="4">
        <f t="shared" si="58"/>
        <v>121753.88999999998</v>
      </c>
      <c r="G950" s="4">
        <f t="shared" si="59"/>
        <v>16124.110000000015</v>
      </c>
      <c r="H950" s="4" t="str">
        <v>Male</v>
      </c>
      <c r="I950" s="4" t="str">
        <v>Bachelor's</v>
      </c>
    </row>
    <row r="951" spans="1:9" x14ac:dyDescent="0.25">
      <c r="A951" s="4">
        <v>30</v>
      </c>
      <c r="B951" s="4">
        <f t="shared" si="56"/>
        <v>2</v>
      </c>
      <c r="C951" s="4">
        <f t="shared" si="57"/>
        <v>2</v>
      </c>
      <c r="D951" s="4">
        <v>4</v>
      </c>
      <c r="E951" s="4">
        <v>92438</v>
      </c>
      <c r="F951" s="4">
        <f t="shared" si="58"/>
        <v>88893.65</v>
      </c>
      <c r="G951" s="4">
        <f t="shared" si="59"/>
        <v>3544.3500000000058</v>
      </c>
      <c r="H951" s="4" t="str">
        <v>Female</v>
      </c>
      <c r="I951" s="4" t="str">
        <v>Master's</v>
      </c>
    </row>
    <row r="952" spans="1:9" x14ac:dyDescent="0.25">
      <c r="A952" s="4">
        <v>28</v>
      </c>
      <c r="B952" s="4">
        <f t="shared" si="56"/>
        <v>1</v>
      </c>
      <c r="C952" s="4">
        <f t="shared" si="57"/>
        <v>2</v>
      </c>
      <c r="D952" s="4">
        <v>5</v>
      </c>
      <c r="E952" s="4">
        <v>84181</v>
      </c>
      <c r="F952" s="4">
        <f t="shared" si="58"/>
        <v>101491.34999999999</v>
      </c>
      <c r="G952" s="4">
        <f t="shared" si="59"/>
        <v>-17310.349999999991</v>
      </c>
      <c r="H952" s="4" t="str">
        <v>Male</v>
      </c>
      <c r="I952" s="4" t="str">
        <v>Master's</v>
      </c>
    </row>
    <row r="953" spans="1:9" x14ac:dyDescent="0.25">
      <c r="A953" s="4">
        <v>46</v>
      </c>
      <c r="B953" s="4">
        <f t="shared" si="56"/>
        <v>2</v>
      </c>
      <c r="C953" s="4">
        <f t="shared" si="57"/>
        <v>3</v>
      </c>
      <c r="D953" s="4">
        <v>21</v>
      </c>
      <c r="E953" s="4">
        <v>174821</v>
      </c>
      <c r="F953" s="4">
        <f t="shared" si="58"/>
        <v>193758.47</v>
      </c>
      <c r="G953" s="4">
        <f t="shared" si="59"/>
        <v>-18937.47</v>
      </c>
      <c r="H953" s="4" t="str">
        <v>Female</v>
      </c>
      <c r="I953" s="4" t="str">
        <v>PhD</v>
      </c>
    </row>
    <row r="954" spans="1:9" x14ac:dyDescent="0.25">
      <c r="A954" s="4">
        <v>34</v>
      </c>
      <c r="B954" s="4">
        <f t="shared" si="56"/>
        <v>1</v>
      </c>
      <c r="C954" s="4">
        <f t="shared" si="57"/>
        <v>1</v>
      </c>
      <c r="D954" s="4">
        <v>10</v>
      </c>
      <c r="E954" s="4">
        <v>126520</v>
      </c>
      <c r="F954" s="4">
        <f t="shared" si="58"/>
        <v>111326.61</v>
      </c>
      <c r="G954" s="4">
        <f t="shared" si="59"/>
        <v>15193.39</v>
      </c>
      <c r="H954" s="4" t="str">
        <v>Male</v>
      </c>
      <c r="I954" s="4" t="str">
        <v>Bachelor's</v>
      </c>
    </row>
    <row r="955" spans="1:9" x14ac:dyDescent="0.25">
      <c r="A955" s="4">
        <v>44</v>
      </c>
      <c r="B955" s="4">
        <f t="shared" si="56"/>
        <v>1</v>
      </c>
      <c r="C955" s="4">
        <f t="shared" si="57"/>
        <v>2</v>
      </c>
      <c r="D955" s="4">
        <v>18</v>
      </c>
      <c r="E955" s="4">
        <v>152168</v>
      </c>
      <c r="F955" s="4">
        <f t="shared" si="58"/>
        <v>167620.47</v>
      </c>
      <c r="G955" s="4">
        <f t="shared" si="59"/>
        <v>-15452.470000000001</v>
      </c>
      <c r="H955" s="4" t="str">
        <v>Male</v>
      </c>
      <c r="I955" s="4" t="str">
        <v>Master's</v>
      </c>
    </row>
    <row r="956" spans="1:9" x14ac:dyDescent="0.25">
      <c r="A956" s="4">
        <v>55</v>
      </c>
      <c r="B956" s="4">
        <f t="shared" si="56"/>
        <v>2</v>
      </c>
      <c r="C956" s="4">
        <f t="shared" si="57"/>
        <v>3</v>
      </c>
      <c r="D956" s="4">
        <v>29</v>
      </c>
      <c r="E956" s="4">
        <v>190543</v>
      </c>
      <c r="F956" s="4">
        <f t="shared" si="58"/>
        <v>234918.19</v>
      </c>
      <c r="G956" s="4">
        <f t="shared" si="59"/>
        <v>-44375.19</v>
      </c>
      <c r="H956" s="4" t="str">
        <v>Female</v>
      </c>
      <c r="I956" s="4" t="str">
        <v>PhD</v>
      </c>
    </row>
    <row r="957" spans="1:9" x14ac:dyDescent="0.25">
      <c r="A957" s="4">
        <v>35</v>
      </c>
      <c r="B957" s="4">
        <f t="shared" si="56"/>
        <v>1</v>
      </c>
      <c r="C957" s="4">
        <f t="shared" si="57"/>
        <v>2</v>
      </c>
      <c r="D957" s="4">
        <v>9</v>
      </c>
      <c r="E957" s="4">
        <v>131547</v>
      </c>
      <c r="F957" s="4">
        <f t="shared" si="58"/>
        <v>120697.71</v>
      </c>
      <c r="G957" s="4">
        <f t="shared" si="59"/>
        <v>10849.289999999994</v>
      </c>
      <c r="H957" s="4" t="str">
        <v>Male</v>
      </c>
      <c r="I957" s="4" t="str">
        <v>Master's</v>
      </c>
    </row>
    <row r="958" spans="1:9" x14ac:dyDescent="0.25">
      <c r="A958" s="4">
        <v>54</v>
      </c>
      <c r="B958" s="4">
        <f t="shared" si="56"/>
        <v>1</v>
      </c>
      <c r="C958" s="4">
        <f t="shared" si="57"/>
        <v>1</v>
      </c>
      <c r="D958" s="4">
        <v>28</v>
      </c>
      <c r="E958" s="4">
        <v>192292</v>
      </c>
      <c r="F958" s="4">
        <f t="shared" si="58"/>
        <v>204073.33</v>
      </c>
      <c r="G958" s="4">
        <f t="shared" si="59"/>
        <v>-11781.329999999987</v>
      </c>
      <c r="H958" s="4" t="str">
        <v>Male</v>
      </c>
      <c r="I958" s="4" t="str">
        <v>Bachelor's</v>
      </c>
    </row>
    <row r="959" spans="1:9" x14ac:dyDescent="0.25">
      <c r="A959" s="4">
        <v>23</v>
      </c>
      <c r="B959" s="4">
        <f t="shared" si="56"/>
        <v>2</v>
      </c>
      <c r="C959" s="4">
        <f t="shared" si="57"/>
        <v>0</v>
      </c>
      <c r="D959" s="4">
        <v>1</v>
      </c>
      <c r="E959" s="4">
        <v>52807</v>
      </c>
      <c r="F959" s="4">
        <f t="shared" si="58"/>
        <v>44083.25</v>
      </c>
      <c r="G959" s="4">
        <f t="shared" si="59"/>
        <v>8723.75</v>
      </c>
      <c r="H959" s="4" t="str">
        <v>Female</v>
      </c>
      <c r="I959" s="4" t="str">
        <v>High School</v>
      </c>
    </row>
    <row r="960" spans="1:9" x14ac:dyDescent="0.25">
      <c r="A960" s="4">
        <v>46</v>
      </c>
      <c r="B960" s="4">
        <f t="shared" si="56"/>
        <v>1</v>
      </c>
      <c r="C960" s="4">
        <f t="shared" si="57"/>
        <v>2</v>
      </c>
      <c r="D960" s="4">
        <v>20</v>
      </c>
      <c r="E960" s="4">
        <v>174938</v>
      </c>
      <c r="F960" s="4">
        <f t="shared" si="58"/>
        <v>178047.75</v>
      </c>
      <c r="G960" s="4">
        <f t="shared" si="59"/>
        <v>-3109.75</v>
      </c>
      <c r="H960" s="4" t="str">
        <v>Male</v>
      </c>
      <c r="I960" s="4" t="str">
        <v>Master's</v>
      </c>
    </row>
    <row r="961" spans="1:9" x14ac:dyDescent="0.25">
      <c r="A961" s="4">
        <v>33</v>
      </c>
      <c r="B961" s="4">
        <f t="shared" si="56"/>
        <v>2</v>
      </c>
      <c r="C961" s="4">
        <f t="shared" si="57"/>
        <v>1</v>
      </c>
      <c r="D961" s="4">
        <v>8</v>
      </c>
      <c r="E961" s="4">
        <v>124071</v>
      </c>
      <c r="F961" s="4">
        <f t="shared" si="58"/>
        <v>94614.069999999992</v>
      </c>
      <c r="G961" s="4">
        <f t="shared" si="59"/>
        <v>29456.930000000008</v>
      </c>
      <c r="H961" s="4" t="str">
        <v>Female</v>
      </c>
      <c r="I961" s="4" t="str">
        <v>Bachelor's</v>
      </c>
    </row>
    <row r="962" spans="1:9" x14ac:dyDescent="0.25">
      <c r="A962" s="4">
        <v>26</v>
      </c>
      <c r="B962" s="4">
        <f t="shared" ref="B962:B1025" si="60">IF(H962 = "Male", 1, IF(H962 = "Female", 2, IF(H962 = "Other", 3)))</f>
        <v>1</v>
      </c>
      <c r="C962" s="4">
        <f t="shared" ref="C962:C1025" si="61">IF(I962 = "High School", 0, IF(I962 = "Bachelor's", 1, IF(I962 = "Master's", 2, IF(I962 = "PhD", 3))))</f>
        <v>2</v>
      </c>
      <c r="D962" s="4">
        <v>3</v>
      </c>
      <c r="E962" s="4">
        <v>73640</v>
      </c>
      <c r="F962" s="4">
        <f t="shared" si="58"/>
        <v>91064.069999999992</v>
      </c>
      <c r="G962" s="4">
        <f t="shared" si="59"/>
        <v>-17424.069999999992</v>
      </c>
      <c r="H962" s="4" t="str">
        <v>Male</v>
      </c>
      <c r="I962" s="4" t="str">
        <v>Master's</v>
      </c>
    </row>
    <row r="963" spans="1:9" x14ac:dyDescent="0.25">
      <c r="A963" s="4">
        <v>43</v>
      </c>
      <c r="B963" s="4">
        <f t="shared" si="60"/>
        <v>2</v>
      </c>
      <c r="C963" s="4">
        <f t="shared" si="61"/>
        <v>3</v>
      </c>
      <c r="D963" s="4">
        <v>19</v>
      </c>
      <c r="E963" s="4">
        <v>156486</v>
      </c>
      <c r="F963" s="4">
        <f t="shared" ref="F963:F1026" si="62">62428.13 + (-549.4*A963) + (-5735.86*B963) + (15683.54*C963) + (5763.04*D963)</f>
        <v>183880.58999999997</v>
      </c>
      <c r="G963" s="4">
        <f t="shared" ref="G963:G1026" si="63">E963-F963</f>
        <v>-27394.589999999967</v>
      </c>
      <c r="H963" s="4" t="str">
        <v>Female</v>
      </c>
      <c r="I963" s="4" t="str">
        <v>PhD</v>
      </c>
    </row>
    <row r="964" spans="1:9" x14ac:dyDescent="0.25">
      <c r="A964" s="4">
        <v>36</v>
      </c>
      <c r="B964" s="4">
        <f t="shared" si="60"/>
        <v>1</v>
      </c>
      <c r="C964" s="4">
        <f t="shared" si="61"/>
        <v>2</v>
      </c>
      <c r="D964" s="4">
        <v>11</v>
      </c>
      <c r="E964" s="4">
        <v>138859</v>
      </c>
      <c r="F964" s="4">
        <f t="shared" si="62"/>
        <v>131674.39000000001</v>
      </c>
      <c r="G964" s="4">
        <f t="shared" si="63"/>
        <v>7184.609999999986</v>
      </c>
      <c r="H964" s="4" t="str">
        <v>Male</v>
      </c>
      <c r="I964" s="4" t="str">
        <v>Master's</v>
      </c>
    </row>
    <row r="965" spans="1:9" x14ac:dyDescent="0.25">
      <c r="A965" s="4">
        <v>23</v>
      </c>
      <c r="B965" s="4">
        <f t="shared" si="60"/>
        <v>2</v>
      </c>
      <c r="C965" s="4">
        <f t="shared" si="61"/>
        <v>1</v>
      </c>
      <c r="D965" s="4">
        <v>0</v>
      </c>
      <c r="E965" s="4">
        <v>52831</v>
      </c>
      <c r="F965" s="4">
        <f t="shared" si="62"/>
        <v>54003.75</v>
      </c>
      <c r="G965" s="4">
        <f t="shared" si="63"/>
        <v>-1172.75</v>
      </c>
      <c r="H965" s="4" t="str">
        <v>Female</v>
      </c>
      <c r="I965" s="4" t="str">
        <v>Bachelor's</v>
      </c>
    </row>
    <row r="966" spans="1:9" x14ac:dyDescent="0.25">
      <c r="A966" s="4">
        <v>49</v>
      </c>
      <c r="B966" s="4">
        <f t="shared" si="60"/>
        <v>1</v>
      </c>
      <c r="C966" s="4">
        <f t="shared" si="61"/>
        <v>2</v>
      </c>
      <c r="D966" s="4">
        <v>23</v>
      </c>
      <c r="E966" s="4">
        <v>182392</v>
      </c>
      <c r="F966" s="4">
        <f t="shared" si="62"/>
        <v>193688.67</v>
      </c>
      <c r="G966" s="4">
        <f t="shared" si="63"/>
        <v>-11296.670000000013</v>
      </c>
      <c r="H966" s="4" t="str">
        <v>Male</v>
      </c>
      <c r="I966" s="4" t="str">
        <v>Master's</v>
      </c>
    </row>
    <row r="967" spans="1:9" x14ac:dyDescent="0.25">
      <c r="A967" s="4">
        <v>35</v>
      </c>
      <c r="B967" s="4">
        <f t="shared" si="60"/>
        <v>2</v>
      </c>
      <c r="C967" s="4">
        <f t="shared" si="61"/>
        <v>2</v>
      </c>
      <c r="D967" s="4">
        <v>11</v>
      </c>
      <c r="E967" s="4">
        <v>151078</v>
      </c>
      <c r="F967" s="4">
        <f t="shared" si="62"/>
        <v>126487.93</v>
      </c>
      <c r="G967" s="4">
        <f t="shared" si="63"/>
        <v>24590.070000000007</v>
      </c>
      <c r="H967" s="4" t="str">
        <v>Female</v>
      </c>
      <c r="I967" s="4" t="str">
        <v>Master's</v>
      </c>
    </row>
    <row r="968" spans="1:9" x14ac:dyDescent="0.25">
      <c r="A968" s="4">
        <v>31</v>
      </c>
      <c r="B968" s="4">
        <f t="shared" si="60"/>
        <v>1</v>
      </c>
      <c r="C968" s="4">
        <f t="shared" si="61"/>
        <v>1</v>
      </c>
      <c r="D968" s="4">
        <v>8</v>
      </c>
      <c r="E968" s="4">
        <v>100679</v>
      </c>
      <c r="F968" s="4">
        <f t="shared" si="62"/>
        <v>101448.73</v>
      </c>
      <c r="G968" s="4">
        <f t="shared" si="63"/>
        <v>-769.72999999999593</v>
      </c>
      <c r="H968" s="4" t="str">
        <v>Male</v>
      </c>
      <c r="I968" s="4" t="str">
        <v>Bachelor's</v>
      </c>
    </row>
    <row r="969" spans="1:9" x14ac:dyDescent="0.25">
      <c r="A969" s="4">
        <v>54</v>
      </c>
      <c r="B969" s="4">
        <f t="shared" si="60"/>
        <v>3</v>
      </c>
      <c r="C969" s="4">
        <f t="shared" si="61"/>
        <v>0</v>
      </c>
      <c r="D969" s="4">
        <v>29</v>
      </c>
      <c r="E969" s="4">
        <v>158966</v>
      </c>
      <c r="F969" s="4">
        <f t="shared" si="62"/>
        <v>182681.11000000002</v>
      </c>
      <c r="G969" s="4">
        <f t="shared" si="63"/>
        <v>-23715.110000000015</v>
      </c>
      <c r="H969" s="4" t="str">
        <v>Other</v>
      </c>
      <c r="I969" s="4" t="str">
        <v>High School</v>
      </c>
    </row>
    <row r="970" spans="1:9" x14ac:dyDescent="0.25">
      <c r="A970" s="4">
        <v>43</v>
      </c>
      <c r="B970" s="4">
        <f t="shared" si="60"/>
        <v>1</v>
      </c>
      <c r="C970" s="4">
        <f t="shared" si="61"/>
        <v>2</v>
      </c>
      <c r="D970" s="4">
        <v>20</v>
      </c>
      <c r="E970" s="4">
        <v>167924</v>
      </c>
      <c r="F970" s="4">
        <f t="shared" si="62"/>
        <v>179695.95</v>
      </c>
      <c r="G970" s="4">
        <f t="shared" si="63"/>
        <v>-11771.950000000012</v>
      </c>
      <c r="H970" s="4" t="str">
        <v>Male</v>
      </c>
      <c r="I970" s="4" t="str">
        <v>Master's</v>
      </c>
    </row>
    <row r="971" spans="1:9" x14ac:dyDescent="0.25">
      <c r="A971" s="4">
        <v>33</v>
      </c>
      <c r="B971" s="4">
        <f t="shared" si="60"/>
        <v>2</v>
      </c>
      <c r="C971" s="4">
        <f t="shared" si="61"/>
        <v>2</v>
      </c>
      <c r="D971" s="4">
        <v>10</v>
      </c>
      <c r="E971" s="4">
        <v>113334</v>
      </c>
      <c r="F971" s="4">
        <f t="shared" si="62"/>
        <v>121823.69</v>
      </c>
      <c r="G971" s="4">
        <f t="shared" si="63"/>
        <v>-8489.6900000000023</v>
      </c>
      <c r="H971" s="4" t="str">
        <v>Female</v>
      </c>
      <c r="I971" s="4" t="str">
        <v>Master's</v>
      </c>
    </row>
    <row r="972" spans="1:9" x14ac:dyDescent="0.25">
      <c r="A972" s="4">
        <v>52</v>
      </c>
      <c r="B972" s="4">
        <f t="shared" si="60"/>
        <v>2</v>
      </c>
      <c r="C972" s="4">
        <f t="shared" si="61"/>
        <v>3</v>
      </c>
      <c r="D972" s="4">
        <v>29</v>
      </c>
      <c r="E972" s="4">
        <v>194778</v>
      </c>
      <c r="F972" s="4">
        <f t="shared" si="62"/>
        <v>236566.39</v>
      </c>
      <c r="G972" s="4">
        <f t="shared" si="63"/>
        <v>-41788.390000000014</v>
      </c>
      <c r="H972" s="4" t="str">
        <v>Female</v>
      </c>
      <c r="I972" s="4" t="str">
        <v>PhD</v>
      </c>
    </row>
    <row r="973" spans="1:9" x14ac:dyDescent="0.25">
      <c r="A973" s="4">
        <v>28</v>
      </c>
      <c r="B973" s="4">
        <f t="shared" si="60"/>
        <v>1</v>
      </c>
      <c r="C973" s="4">
        <f t="shared" si="61"/>
        <v>1</v>
      </c>
      <c r="D973" s="4">
        <v>4</v>
      </c>
      <c r="E973" s="4">
        <v>77606</v>
      </c>
      <c r="F973" s="4">
        <f t="shared" si="62"/>
        <v>80044.77</v>
      </c>
      <c r="G973" s="4">
        <f t="shared" si="63"/>
        <v>-2438.7700000000041</v>
      </c>
      <c r="H973" s="4" t="str">
        <v>Male</v>
      </c>
      <c r="I973" s="4" t="str">
        <v>Bachelor's</v>
      </c>
    </row>
    <row r="974" spans="1:9" x14ac:dyDescent="0.25">
      <c r="A974" s="4">
        <v>36</v>
      </c>
      <c r="B974" s="4">
        <f t="shared" si="60"/>
        <v>2</v>
      </c>
      <c r="C974" s="4">
        <f t="shared" si="61"/>
        <v>2</v>
      </c>
      <c r="D974" s="4">
        <v>13</v>
      </c>
      <c r="E974" s="4">
        <v>140010</v>
      </c>
      <c r="F974" s="4">
        <f t="shared" si="62"/>
        <v>137464.60999999999</v>
      </c>
      <c r="G974" s="4">
        <f t="shared" si="63"/>
        <v>2545.390000000014</v>
      </c>
      <c r="H974" s="4" t="str">
        <v>Female</v>
      </c>
      <c r="I974" s="4" t="str">
        <v>Master's</v>
      </c>
    </row>
    <row r="975" spans="1:9" x14ac:dyDescent="0.25">
      <c r="A975" s="4">
        <v>43</v>
      </c>
      <c r="B975" s="4">
        <f t="shared" si="60"/>
        <v>1</v>
      </c>
      <c r="C975" s="4">
        <f t="shared" si="61"/>
        <v>1</v>
      </c>
      <c r="D975" s="4">
        <v>20</v>
      </c>
      <c r="E975" s="4">
        <v>142421</v>
      </c>
      <c r="F975" s="4">
        <f t="shared" si="62"/>
        <v>164012.41</v>
      </c>
      <c r="G975" s="4">
        <f t="shared" si="63"/>
        <v>-21591.410000000003</v>
      </c>
      <c r="H975" s="4" t="str">
        <v>Male</v>
      </c>
      <c r="I975" s="4" t="str">
        <v>Bachelor's</v>
      </c>
    </row>
    <row r="976" spans="1:9" x14ac:dyDescent="0.25">
      <c r="A976" s="4">
        <v>50</v>
      </c>
      <c r="B976" s="4">
        <f t="shared" si="60"/>
        <v>2</v>
      </c>
      <c r="C976" s="4">
        <f t="shared" si="61"/>
        <v>2</v>
      </c>
      <c r="D976" s="4">
        <v>24</v>
      </c>
      <c r="E976" s="4">
        <v>192756</v>
      </c>
      <c r="F976" s="4">
        <f t="shared" si="62"/>
        <v>193166.44999999998</v>
      </c>
      <c r="G976" s="4">
        <f t="shared" si="63"/>
        <v>-410.44999999998254</v>
      </c>
      <c r="H976" s="4" t="str">
        <v>Female</v>
      </c>
      <c r="I976" s="4" t="str">
        <v>Master's</v>
      </c>
    </row>
    <row r="977" spans="1:9" x14ac:dyDescent="0.25">
      <c r="A977" s="4">
        <v>24</v>
      </c>
      <c r="B977" s="4">
        <f t="shared" si="60"/>
        <v>1</v>
      </c>
      <c r="C977" s="4">
        <f t="shared" si="61"/>
        <v>3</v>
      </c>
      <c r="D977" s="4">
        <v>1</v>
      </c>
      <c r="E977" s="4">
        <v>106686</v>
      </c>
      <c r="F977" s="4">
        <f t="shared" si="62"/>
        <v>96320.33</v>
      </c>
      <c r="G977" s="4">
        <f t="shared" si="63"/>
        <v>10365.669999999998</v>
      </c>
      <c r="H977" s="4" t="str">
        <v>Male</v>
      </c>
      <c r="I977" s="4" t="str">
        <v>PhD</v>
      </c>
    </row>
    <row r="978" spans="1:9" x14ac:dyDescent="0.25">
      <c r="A978" s="4">
        <v>52</v>
      </c>
      <c r="B978" s="4">
        <f t="shared" si="60"/>
        <v>1</v>
      </c>
      <c r="C978" s="4">
        <f t="shared" si="61"/>
        <v>2</v>
      </c>
      <c r="D978" s="4">
        <v>27</v>
      </c>
      <c r="E978" s="4">
        <v>186794</v>
      </c>
      <c r="F978" s="4">
        <f t="shared" si="62"/>
        <v>215092.63</v>
      </c>
      <c r="G978" s="4">
        <f t="shared" si="63"/>
        <v>-28298.630000000005</v>
      </c>
      <c r="H978" s="4" t="str">
        <v>Male</v>
      </c>
      <c r="I978" s="4" t="str">
        <v>Master's</v>
      </c>
    </row>
    <row r="979" spans="1:9" x14ac:dyDescent="0.25">
      <c r="A979" s="4">
        <v>46</v>
      </c>
      <c r="B979" s="4">
        <f t="shared" si="60"/>
        <v>2</v>
      </c>
      <c r="C979" s="4">
        <f t="shared" si="61"/>
        <v>1</v>
      </c>
      <c r="D979" s="4">
        <v>19</v>
      </c>
      <c r="E979" s="4">
        <v>150729</v>
      </c>
      <c r="F979" s="4">
        <f t="shared" si="62"/>
        <v>150865.31</v>
      </c>
      <c r="G979" s="4">
        <f t="shared" si="63"/>
        <v>-136.30999999999767</v>
      </c>
      <c r="H979" s="4" t="str">
        <v>Female</v>
      </c>
      <c r="I979" s="4" t="str">
        <v>Bachelor's</v>
      </c>
    </row>
    <row r="980" spans="1:9" x14ac:dyDescent="0.25">
      <c r="A980" s="4">
        <v>38</v>
      </c>
      <c r="B980" s="4">
        <f t="shared" si="60"/>
        <v>1</v>
      </c>
      <c r="C980" s="4">
        <f t="shared" si="61"/>
        <v>2</v>
      </c>
      <c r="D980" s="4">
        <v>15</v>
      </c>
      <c r="E980" s="4">
        <v>171652</v>
      </c>
      <c r="F980" s="4">
        <f t="shared" si="62"/>
        <v>153627.75</v>
      </c>
      <c r="G980" s="4">
        <f t="shared" si="63"/>
        <v>18024.25</v>
      </c>
      <c r="H980" s="4" t="str">
        <v>Male</v>
      </c>
      <c r="I980" s="4" t="str">
        <v>Master's</v>
      </c>
    </row>
    <row r="981" spans="1:9" x14ac:dyDescent="0.25">
      <c r="A981" s="4">
        <v>29</v>
      </c>
      <c r="B981" s="4">
        <f t="shared" si="60"/>
        <v>1</v>
      </c>
      <c r="C981" s="4">
        <f t="shared" si="61"/>
        <v>1</v>
      </c>
      <c r="D981" s="4">
        <v>6</v>
      </c>
      <c r="E981" s="4">
        <v>88552</v>
      </c>
      <c r="F981" s="4">
        <f t="shared" si="62"/>
        <v>91021.45</v>
      </c>
      <c r="G981" s="4">
        <f t="shared" si="63"/>
        <v>-2469.4499999999971</v>
      </c>
      <c r="H981" s="4" t="str">
        <v>Male</v>
      </c>
      <c r="I981" s="4" t="str">
        <v>Bachelor's</v>
      </c>
    </row>
    <row r="982" spans="1:9" x14ac:dyDescent="0.25">
      <c r="A982" s="4">
        <v>33</v>
      </c>
      <c r="B982" s="4">
        <f t="shared" si="60"/>
        <v>2</v>
      </c>
      <c r="C982" s="4">
        <f t="shared" si="61"/>
        <v>2</v>
      </c>
      <c r="D982" s="4">
        <v>9</v>
      </c>
      <c r="E982" s="4">
        <v>119918</v>
      </c>
      <c r="F982" s="4">
        <f t="shared" si="62"/>
        <v>116060.65</v>
      </c>
      <c r="G982" s="4">
        <f t="shared" si="63"/>
        <v>3857.3500000000058</v>
      </c>
      <c r="H982" s="4" t="str">
        <v>Female</v>
      </c>
      <c r="I982" s="4" t="str">
        <v>Master's</v>
      </c>
    </row>
    <row r="983" spans="1:9" x14ac:dyDescent="0.25">
      <c r="A983" s="4">
        <v>47</v>
      </c>
      <c r="B983" s="4">
        <f t="shared" si="60"/>
        <v>1</v>
      </c>
      <c r="C983" s="4">
        <f t="shared" si="61"/>
        <v>3</v>
      </c>
      <c r="D983" s="4">
        <v>21</v>
      </c>
      <c r="E983" s="4">
        <v>174985</v>
      </c>
      <c r="F983" s="4">
        <f t="shared" si="62"/>
        <v>198944.93</v>
      </c>
      <c r="G983" s="4">
        <f t="shared" si="63"/>
        <v>-23959.929999999993</v>
      </c>
      <c r="H983" s="4" t="str">
        <v>Male</v>
      </c>
      <c r="I983" s="4" t="str">
        <v>PhD</v>
      </c>
    </row>
    <row r="984" spans="1:9" x14ac:dyDescent="0.25">
      <c r="A984" s="4">
        <v>45</v>
      </c>
      <c r="B984" s="4">
        <f t="shared" si="60"/>
        <v>2</v>
      </c>
      <c r="C984" s="4">
        <f t="shared" si="61"/>
        <v>2</v>
      </c>
      <c r="D984" s="4">
        <v>23</v>
      </c>
      <c r="E984" s="4">
        <v>174336</v>
      </c>
      <c r="F984" s="4">
        <f t="shared" si="62"/>
        <v>190150.41</v>
      </c>
      <c r="G984" s="4">
        <f t="shared" si="63"/>
        <v>-15814.410000000003</v>
      </c>
      <c r="H984" s="4" t="str">
        <v>Female</v>
      </c>
      <c r="I984" s="4" t="str">
        <v>Master's</v>
      </c>
    </row>
    <row r="985" spans="1:9" x14ac:dyDescent="0.25">
      <c r="A985" s="4">
        <v>28</v>
      </c>
      <c r="B985" s="4">
        <f t="shared" si="60"/>
        <v>1</v>
      </c>
      <c r="C985" s="4">
        <f t="shared" si="61"/>
        <v>1</v>
      </c>
      <c r="D985" s="4">
        <v>4</v>
      </c>
      <c r="E985" s="4">
        <v>72389</v>
      </c>
      <c r="F985" s="4">
        <f t="shared" si="62"/>
        <v>80044.77</v>
      </c>
      <c r="G985" s="4">
        <f t="shared" si="63"/>
        <v>-7655.7700000000041</v>
      </c>
      <c r="H985" s="4" t="str">
        <v>Male</v>
      </c>
      <c r="I985" s="4" t="str">
        <v>Bachelor's</v>
      </c>
    </row>
    <row r="986" spans="1:9" x14ac:dyDescent="0.25">
      <c r="A986" s="4">
        <v>42</v>
      </c>
      <c r="B986" s="4">
        <f t="shared" si="60"/>
        <v>2</v>
      </c>
      <c r="C986" s="4">
        <f t="shared" si="61"/>
        <v>2</v>
      </c>
      <c r="D986" s="4">
        <v>14</v>
      </c>
      <c r="E986" s="4">
        <v>163978</v>
      </c>
      <c r="F986" s="4">
        <f t="shared" si="62"/>
        <v>139931.25</v>
      </c>
      <c r="G986" s="4">
        <f t="shared" si="63"/>
        <v>24046.75</v>
      </c>
      <c r="H986" s="4" t="str">
        <v>Female</v>
      </c>
      <c r="I986" s="4" t="str">
        <v>Master's</v>
      </c>
    </row>
    <row r="987" spans="1:9" x14ac:dyDescent="0.25">
      <c r="A987" s="4">
        <v>46</v>
      </c>
      <c r="B987" s="4">
        <f t="shared" si="60"/>
        <v>1</v>
      </c>
      <c r="C987" s="4">
        <f t="shared" si="61"/>
        <v>1</v>
      </c>
      <c r="D987" s="4">
        <v>25</v>
      </c>
      <c r="E987" s="4">
        <v>166958</v>
      </c>
      <c r="F987" s="4">
        <f t="shared" si="62"/>
        <v>191179.41</v>
      </c>
      <c r="G987" s="4">
        <f t="shared" si="63"/>
        <v>-24221.410000000003</v>
      </c>
      <c r="H987" s="4" t="str">
        <v>Male</v>
      </c>
      <c r="I987" s="4" t="str">
        <v>Bachelor's</v>
      </c>
    </row>
    <row r="988" spans="1:9" x14ac:dyDescent="0.25">
      <c r="A988" s="4">
        <v>38</v>
      </c>
      <c r="B988" s="4">
        <f t="shared" si="60"/>
        <v>2</v>
      </c>
      <c r="C988" s="4">
        <f t="shared" si="61"/>
        <v>3</v>
      </c>
      <c r="D988" s="4">
        <v>15</v>
      </c>
      <c r="E988" s="4">
        <v>145052</v>
      </c>
      <c r="F988" s="4">
        <f t="shared" si="62"/>
        <v>163575.43</v>
      </c>
      <c r="G988" s="4">
        <f t="shared" si="63"/>
        <v>-18523.429999999993</v>
      </c>
      <c r="H988" s="4" t="str">
        <v>Female</v>
      </c>
      <c r="I988" s="4" t="str">
        <v>PhD</v>
      </c>
    </row>
    <row r="989" spans="1:9" x14ac:dyDescent="0.25">
      <c r="A989" s="4">
        <v>54</v>
      </c>
      <c r="B989" s="4">
        <f t="shared" si="60"/>
        <v>1</v>
      </c>
      <c r="C989" s="4">
        <f t="shared" si="61"/>
        <v>2</v>
      </c>
      <c r="D989" s="4">
        <v>32</v>
      </c>
      <c r="E989" s="4">
        <v>195270</v>
      </c>
      <c r="F989" s="4">
        <f t="shared" si="62"/>
        <v>242809.03</v>
      </c>
      <c r="G989" s="4">
        <f t="shared" si="63"/>
        <v>-47539.03</v>
      </c>
      <c r="H989" s="4" t="str">
        <v>Male</v>
      </c>
      <c r="I989" s="4" t="str">
        <v>Master's</v>
      </c>
    </row>
    <row r="990" spans="1:9" x14ac:dyDescent="0.25">
      <c r="A990" s="4">
        <v>33</v>
      </c>
      <c r="B990" s="4">
        <f t="shared" si="60"/>
        <v>2</v>
      </c>
      <c r="C990" s="4">
        <f t="shared" si="61"/>
        <v>2</v>
      </c>
      <c r="D990" s="4">
        <v>8</v>
      </c>
      <c r="E990" s="4">
        <v>122970</v>
      </c>
      <c r="F990" s="4">
        <f t="shared" si="62"/>
        <v>110297.60999999999</v>
      </c>
      <c r="G990" s="4">
        <f t="shared" si="63"/>
        <v>12672.390000000014</v>
      </c>
      <c r="H990" s="4" t="str">
        <v>Female</v>
      </c>
      <c r="I990" s="4" t="str">
        <v>Master's</v>
      </c>
    </row>
    <row r="991" spans="1:9" x14ac:dyDescent="0.25">
      <c r="A991" s="4">
        <v>27</v>
      </c>
      <c r="B991" s="4">
        <f t="shared" si="60"/>
        <v>1</v>
      </c>
      <c r="C991" s="4">
        <f t="shared" si="61"/>
        <v>0</v>
      </c>
      <c r="D991" s="4">
        <v>4</v>
      </c>
      <c r="E991" s="4">
        <v>80247</v>
      </c>
      <c r="F991" s="4">
        <f t="shared" si="62"/>
        <v>64910.630000000005</v>
      </c>
      <c r="G991" s="4">
        <f t="shared" si="63"/>
        <v>15336.369999999995</v>
      </c>
      <c r="H991" s="4" t="str">
        <v>Male</v>
      </c>
      <c r="I991" s="4" t="str">
        <v>High School</v>
      </c>
    </row>
    <row r="992" spans="1:9" x14ac:dyDescent="0.25">
      <c r="A992" s="4">
        <v>50</v>
      </c>
      <c r="B992" s="4">
        <f t="shared" si="60"/>
        <v>2</v>
      </c>
      <c r="C992" s="4">
        <f t="shared" si="61"/>
        <v>1</v>
      </c>
      <c r="D992" s="4">
        <v>25</v>
      </c>
      <c r="E992" s="4">
        <v>177862</v>
      </c>
      <c r="F992" s="4">
        <f t="shared" si="62"/>
        <v>183245.95</v>
      </c>
      <c r="G992" s="4">
        <f t="shared" si="63"/>
        <v>-5383.9500000000116</v>
      </c>
      <c r="H992" s="4" t="str">
        <v>Female</v>
      </c>
      <c r="I992" s="4" t="str">
        <v>Bachelor's</v>
      </c>
    </row>
    <row r="993" spans="1:9" x14ac:dyDescent="0.25">
      <c r="A993" s="4">
        <v>26</v>
      </c>
      <c r="B993" s="4">
        <f t="shared" si="60"/>
        <v>1</v>
      </c>
      <c r="C993" s="4">
        <f t="shared" si="61"/>
        <v>2</v>
      </c>
      <c r="D993" s="4">
        <v>4</v>
      </c>
      <c r="E993" s="4">
        <v>91062</v>
      </c>
      <c r="F993" s="4">
        <f t="shared" si="62"/>
        <v>96827.11</v>
      </c>
      <c r="G993" s="4">
        <f t="shared" si="63"/>
        <v>-5765.1100000000006</v>
      </c>
      <c r="H993" s="4" t="str">
        <v>Male</v>
      </c>
      <c r="I993" s="4" t="str">
        <v>Master's</v>
      </c>
    </row>
    <row r="994" spans="1:9" x14ac:dyDescent="0.25">
      <c r="A994" s="4">
        <v>31</v>
      </c>
      <c r="B994" s="4">
        <f t="shared" si="60"/>
        <v>2</v>
      </c>
      <c r="C994" s="4">
        <f t="shared" si="61"/>
        <v>2</v>
      </c>
      <c r="D994" s="4">
        <v>6</v>
      </c>
      <c r="E994" s="4">
        <v>114290</v>
      </c>
      <c r="F994" s="4">
        <f t="shared" si="62"/>
        <v>99870.329999999987</v>
      </c>
      <c r="G994" s="4">
        <f t="shared" si="63"/>
        <v>14419.670000000013</v>
      </c>
      <c r="H994" s="4" t="str">
        <v>Female</v>
      </c>
      <c r="I994" s="4" t="str">
        <v>Master's</v>
      </c>
    </row>
    <row r="995" spans="1:9" x14ac:dyDescent="0.25">
      <c r="A995" s="4">
        <v>35</v>
      </c>
      <c r="B995" s="4">
        <f t="shared" si="60"/>
        <v>1</v>
      </c>
      <c r="C995" s="4">
        <f t="shared" si="61"/>
        <v>1</v>
      </c>
      <c r="D995" s="4">
        <v>10</v>
      </c>
      <c r="E995" s="4">
        <v>128999</v>
      </c>
      <c r="F995" s="4">
        <f t="shared" si="62"/>
        <v>110777.20999999999</v>
      </c>
      <c r="G995" s="4">
        <f t="shared" si="63"/>
        <v>18221.790000000008</v>
      </c>
      <c r="H995" s="4" t="str">
        <v>Male</v>
      </c>
      <c r="I995" s="4" t="str">
        <v>Bachelor's</v>
      </c>
    </row>
    <row r="996" spans="1:9" x14ac:dyDescent="0.25">
      <c r="A996" s="4">
        <v>44</v>
      </c>
      <c r="B996" s="4">
        <f t="shared" si="60"/>
        <v>2</v>
      </c>
      <c r="C996" s="4">
        <f t="shared" si="61"/>
        <v>3</v>
      </c>
      <c r="D996" s="4">
        <v>18</v>
      </c>
      <c r="E996" s="4">
        <v>162454</v>
      </c>
      <c r="F996" s="4">
        <f t="shared" si="62"/>
        <v>177568.15</v>
      </c>
      <c r="G996" s="4">
        <f t="shared" si="63"/>
        <v>-15114.149999999994</v>
      </c>
      <c r="H996" s="4" t="str">
        <v>Female</v>
      </c>
      <c r="I996" s="4" t="str">
        <v>PhD</v>
      </c>
    </row>
    <row r="997" spans="1:9" x14ac:dyDescent="0.25">
      <c r="A997" s="4">
        <v>32</v>
      </c>
      <c r="B997" s="4">
        <f t="shared" si="60"/>
        <v>1</v>
      </c>
      <c r="C997" s="4">
        <f t="shared" si="61"/>
        <v>2</v>
      </c>
      <c r="D997" s="4">
        <v>8</v>
      </c>
      <c r="E997" s="4">
        <v>122354</v>
      </c>
      <c r="F997" s="4">
        <f t="shared" si="62"/>
        <v>116582.87</v>
      </c>
      <c r="G997" s="4">
        <f t="shared" si="63"/>
        <v>5771.1300000000047</v>
      </c>
      <c r="H997" s="4" t="str">
        <v>Male</v>
      </c>
      <c r="I997" s="4" t="str">
        <v>Master's</v>
      </c>
    </row>
    <row r="998" spans="1:9" x14ac:dyDescent="0.25">
      <c r="A998" s="4">
        <v>54</v>
      </c>
      <c r="B998" s="4">
        <f t="shared" si="60"/>
        <v>1</v>
      </c>
      <c r="C998" s="4">
        <f t="shared" si="61"/>
        <v>1</v>
      </c>
      <c r="D998" s="4">
        <v>25</v>
      </c>
      <c r="E998" s="4">
        <v>179756</v>
      </c>
      <c r="F998" s="4">
        <f t="shared" si="62"/>
        <v>186784.21</v>
      </c>
      <c r="G998" s="4">
        <f t="shared" si="63"/>
        <v>-7028.2099999999919</v>
      </c>
      <c r="H998" s="4" t="str">
        <v>Male</v>
      </c>
      <c r="I998" s="4" t="str">
        <v>Bachelor's</v>
      </c>
    </row>
    <row r="999" spans="1:9" x14ac:dyDescent="0.25">
      <c r="A999" s="4">
        <v>26</v>
      </c>
      <c r="B999" s="4">
        <f t="shared" si="60"/>
        <v>2</v>
      </c>
      <c r="C999" s="4">
        <f t="shared" si="61"/>
        <v>2</v>
      </c>
      <c r="D999" s="4">
        <v>3</v>
      </c>
      <c r="E999" s="4">
        <v>73218</v>
      </c>
      <c r="F999" s="4">
        <f t="shared" si="62"/>
        <v>85328.209999999992</v>
      </c>
      <c r="G999" s="4">
        <f t="shared" si="63"/>
        <v>-12110.209999999992</v>
      </c>
      <c r="H999" s="4" t="str">
        <v>Female</v>
      </c>
      <c r="I999" s="4" t="str">
        <v>Master's</v>
      </c>
    </row>
    <row r="1000" spans="1:9" x14ac:dyDescent="0.25">
      <c r="A1000" s="4">
        <v>48</v>
      </c>
      <c r="B1000" s="4">
        <f t="shared" si="60"/>
        <v>2</v>
      </c>
      <c r="C1000" s="4">
        <f t="shared" si="61"/>
        <v>2</v>
      </c>
      <c r="D1000" s="4">
        <v>24</v>
      </c>
      <c r="E1000" s="4">
        <v>184480</v>
      </c>
      <c r="F1000" s="4">
        <f t="shared" si="62"/>
        <v>194265.25</v>
      </c>
      <c r="G1000" s="4">
        <f t="shared" si="63"/>
        <v>-9785.25</v>
      </c>
      <c r="H1000" s="4" t="str">
        <v>Female</v>
      </c>
      <c r="I1000" s="4" t="str">
        <v>Master's</v>
      </c>
    </row>
    <row r="1001" spans="1:9" x14ac:dyDescent="0.25">
      <c r="A1001" s="4">
        <v>38</v>
      </c>
      <c r="B1001" s="4">
        <f t="shared" si="60"/>
        <v>1</v>
      </c>
      <c r="C1001" s="4">
        <f t="shared" si="61"/>
        <v>1</v>
      </c>
      <c r="D1001" s="4">
        <v>12</v>
      </c>
      <c r="E1001" s="4">
        <v>132442</v>
      </c>
      <c r="F1001" s="4">
        <f t="shared" si="62"/>
        <v>120655.09</v>
      </c>
      <c r="G1001" s="4">
        <f t="shared" si="63"/>
        <v>11786.910000000003</v>
      </c>
      <c r="H1001" s="4" t="str">
        <v>Male</v>
      </c>
      <c r="I1001" s="4" t="str">
        <v>Bachelor's</v>
      </c>
    </row>
    <row r="1002" spans="1:9" x14ac:dyDescent="0.25">
      <c r="A1002" s="4">
        <v>30</v>
      </c>
      <c r="B1002" s="4">
        <f t="shared" si="60"/>
        <v>2</v>
      </c>
      <c r="C1002" s="4">
        <f t="shared" si="61"/>
        <v>2</v>
      </c>
      <c r="D1002" s="4">
        <v>5</v>
      </c>
      <c r="E1002" s="4">
        <v>102828</v>
      </c>
      <c r="F1002" s="4">
        <f t="shared" si="62"/>
        <v>94656.689999999988</v>
      </c>
      <c r="G1002" s="4">
        <f t="shared" si="63"/>
        <v>8171.3100000000122</v>
      </c>
      <c r="H1002" s="4" t="str">
        <v>Female</v>
      </c>
      <c r="I1002" s="4" t="str">
        <v>Master's</v>
      </c>
    </row>
    <row r="1003" spans="1:9" x14ac:dyDescent="0.25">
      <c r="A1003" s="4">
        <v>40</v>
      </c>
      <c r="B1003" s="4">
        <f t="shared" si="60"/>
        <v>1</v>
      </c>
      <c r="C1003" s="4">
        <f t="shared" si="61"/>
        <v>2</v>
      </c>
      <c r="D1003" s="4">
        <v>16</v>
      </c>
      <c r="E1003" s="4">
        <v>150301</v>
      </c>
      <c r="F1003" s="4">
        <f t="shared" si="62"/>
        <v>158291.99</v>
      </c>
      <c r="G1003" s="4">
        <f t="shared" si="63"/>
        <v>-7990.9899999999907</v>
      </c>
      <c r="H1003" s="4" t="str">
        <v>Male</v>
      </c>
      <c r="I1003" s="4" t="str">
        <v>Master's</v>
      </c>
    </row>
    <row r="1004" spans="1:9" x14ac:dyDescent="0.25">
      <c r="A1004" s="4">
        <v>45</v>
      </c>
      <c r="B1004" s="4">
        <f t="shared" si="60"/>
        <v>2</v>
      </c>
      <c r="C1004" s="4">
        <f t="shared" si="61"/>
        <v>1</v>
      </c>
      <c r="D1004" s="4">
        <v>22</v>
      </c>
      <c r="E1004" s="4">
        <v>171468</v>
      </c>
      <c r="F1004" s="4">
        <f t="shared" si="62"/>
        <v>168703.83000000002</v>
      </c>
      <c r="G1004" s="4">
        <f t="shared" si="63"/>
        <v>2764.1699999999837</v>
      </c>
      <c r="H1004" s="4" t="str">
        <v>Female</v>
      </c>
      <c r="I1004" s="4" t="str">
        <v>Bachelor's</v>
      </c>
    </row>
    <row r="1005" spans="1:9" x14ac:dyDescent="0.25">
      <c r="A1005" s="4">
        <v>36</v>
      </c>
      <c r="B1005" s="4">
        <f t="shared" si="60"/>
        <v>1</v>
      </c>
      <c r="C1005" s="4">
        <f t="shared" si="61"/>
        <v>2</v>
      </c>
      <c r="D1005" s="4">
        <v>13</v>
      </c>
      <c r="E1005" s="4">
        <v>147326</v>
      </c>
      <c r="F1005" s="4">
        <f t="shared" si="62"/>
        <v>143200.47</v>
      </c>
      <c r="G1005" s="4">
        <f t="shared" si="63"/>
        <v>4125.5299999999988</v>
      </c>
      <c r="H1005" s="4" t="str">
        <v>Male</v>
      </c>
      <c r="I1005" s="4" t="str">
        <v>Master's</v>
      </c>
    </row>
    <row r="1006" spans="1:9" x14ac:dyDescent="0.25">
      <c r="A1006" s="4">
        <v>52</v>
      </c>
      <c r="B1006" s="4">
        <f t="shared" si="60"/>
        <v>1</v>
      </c>
      <c r="C1006" s="4">
        <f t="shared" si="61"/>
        <v>3</v>
      </c>
      <c r="D1006" s="4">
        <v>26</v>
      </c>
      <c r="E1006" s="4">
        <v>185982</v>
      </c>
      <c r="F1006" s="4">
        <f t="shared" si="62"/>
        <v>225013.13</v>
      </c>
      <c r="G1006" s="4">
        <f t="shared" si="63"/>
        <v>-39031.130000000005</v>
      </c>
      <c r="H1006" s="4" t="str">
        <v>Male</v>
      </c>
      <c r="I1006" s="4" t="str">
        <v>PhD</v>
      </c>
    </row>
    <row r="1007" spans="1:9" x14ac:dyDescent="0.25">
      <c r="A1007" s="4">
        <v>31</v>
      </c>
      <c r="B1007" s="4">
        <f t="shared" si="60"/>
        <v>2</v>
      </c>
      <c r="C1007" s="4">
        <f t="shared" si="61"/>
        <v>1</v>
      </c>
      <c r="D1007" s="4">
        <v>7</v>
      </c>
      <c r="E1007" s="4">
        <v>108267</v>
      </c>
      <c r="F1007" s="4">
        <f t="shared" si="62"/>
        <v>89949.829999999987</v>
      </c>
      <c r="G1007" s="4">
        <f t="shared" si="63"/>
        <v>18317.170000000013</v>
      </c>
      <c r="H1007" s="4" t="str">
        <v>Female</v>
      </c>
      <c r="I1007" s="4" t="str">
        <v>Bachelor's</v>
      </c>
    </row>
    <row r="1008" spans="1:9" x14ac:dyDescent="0.25">
      <c r="A1008" s="4">
        <v>26</v>
      </c>
      <c r="B1008" s="4">
        <f t="shared" si="60"/>
        <v>1</v>
      </c>
      <c r="C1008" s="4">
        <f t="shared" si="61"/>
        <v>2</v>
      </c>
      <c r="D1008" s="4">
        <v>4</v>
      </c>
      <c r="E1008" s="4">
        <v>91397</v>
      </c>
      <c r="F1008" s="4">
        <f t="shared" si="62"/>
        <v>96827.11</v>
      </c>
      <c r="G1008" s="4">
        <f t="shared" si="63"/>
        <v>-5430.1100000000006</v>
      </c>
      <c r="H1008" s="4" t="str">
        <v>Male</v>
      </c>
      <c r="I1008" s="4" t="str">
        <v>Master's</v>
      </c>
    </row>
    <row r="1009" spans="1:9" x14ac:dyDescent="0.25">
      <c r="A1009" s="4">
        <v>30</v>
      </c>
      <c r="B1009" s="4">
        <f t="shared" si="60"/>
        <v>2</v>
      </c>
      <c r="C1009" s="4">
        <f t="shared" si="61"/>
        <v>2</v>
      </c>
      <c r="D1009" s="4">
        <v>5</v>
      </c>
      <c r="E1009" s="4">
        <v>100867</v>
      </c>
      <c r="F1009" s="4">
        <f t="shared" si="62"/>
        <v>94656.689999999988</v>
      </c>
      <c r="G1009" s="4">
        <f t="shared" si="63"/>
        <v>6210.3100000000122</v>
      </c>
      <c r="H1009" s="4" t="str">
        <v>Female</v>
      </c>
      <c r="I1009" s="4" t="str">
        <v>Master's</v>
      </c>
    </row>
    <row r="1010" spans="1:9" x14ac:dyDescent="0.25">
      <c r="A1010" s="4">
        <v>24</v>
      </c>
      <c r="B1010" s="4">
        <f t="shared" si="60"/>
        <v>1</v>
      </c>
      <c r="C1010" s="4">
        <f t="shared" si="61"/>
        <v>1</v>
      </c>
      <c r="D1010" s="4">
        <v>2</v>
      </c>
      <c r="E1010" s="4">
        <v>64182</v>
      </c>
      <c r="F1010" s="4">
        <f t="shared" si="62"/>
        <v>70716.289999999994</v>
      </c>
      <c r="G1010" s="4">
        <f t="shared" si="63"/>
        <v>-6534.2899999999936</v>
      </c>
      <c r="H1010" s="4" t="str">
        <v>Male</v>
      </c>
      <c r="I1010" s="4" t="str">
        <v>Bachelor's</v>
      </c>
    </row>
    <row r="1011" spans="1:9" x14ac:dyDescent="0.25">
      <c r="A1011" s="4">
        <v>45</v>
      </c>
      <c r="B1011" s="4">
        <f t="shared" si="60"/>
        <v>1</v>
      </c>
      <c r="C1011" s="4">
        <f t="shared" si="61"/>
        <v>2</v>
      </c>
      <c r="D1011" s="4">
        <v>22</v>
      </c>
      <c r="E1011" s="4">
        <v>182506</v>
      </c>
      <c r="F1011" s="4">
        <f t="shared" si="62"/>
        <v>190123.23</v>
      </c>
      <c r="G1011" s="4">
        <f t="shared" si="63"/>
        <v>-7617.2300000000105</v>
      </c>
      <c r="H1011" s="4" t="str">
        <v>Male</v>
      </c>
      <c r="I1011" s="4" t="str">
        <v>Master's</v>
      </c>
    </row>
    <row r="1012" spans="1:9" x14ac:dyDescent="0.25">
      <c r="A1012" s="4">
        <v>33</v>
      </c>
      <c r="B1012" s="4">
        <f t="shared" si="60"/>
        <v>2</v>
      </c>
      <c r="C1012" s="4">
        <f t="shared" si="61"/>
        <v>2</v>
      </c>
      <c r="D1012" s="4">
        <v>9</v>
      </c>
      <c r="E1012" s="4">
        <v>136986</v>
      </c>
      <c r="F1012" s="4">
        <f t="shared" si="62"/>
        <v>116060.65</v>
      </c>
      <c r="G1012" s="4">
        <f t="shared" si="63"/>
        <v>20925.350000000006</v>
      </c>
      <c r="H1012" s="4" t="str">
        <v>Female</v>
      </c>
      <c r="I1012" s="4" t="str">
        <v>Master's</v>
      </c>
    </row>
    <row r="1013" spans="1:9" x14ac:dyDescent="0.25">
      <c r="A1013" s="4">
        <v>38</v>
      </c>
      <c r="B1013" s="4">
        <f t="shared" si="60"/>
        <v>1</v>
      </c>
      <c r="C1013" s="4">
        <f t="shared" si="61"/>
        <v>1</v>
      </c>
      <c r="D1013" s="4">
        <v>11</v>
      </c>
      <c r="E1013" s="4">
        <v>136662</v>
      </c>
      <c r="F1013" s="4">
        <f t="shared" si="62"/>
        <v>114892.04999999999</v>
      </c>
      <c r="G1013" s="4">
        <f t="shared" si="63"/>
        <v>21769.950000000012</v>
      </c>
      <c r="H1013" s="4" t="str">
        <v>Male</v>
      </c>
      <c r="I1013" s="4" t="str">
        <v>Bachelor's</v>
      </c>
    </row>
    <row r="1014" spans="1:9" x14ac:dyDescent="0.25">
      <c r="A1014" s="4">
        <v>54</v>
      </c>
      <c r="B1014" s="4">
        <f t="shared" si="60"/>
        <v>2</v>
      </c>
      <c r="C1014" s="4">
        <f t="shared" si="61"/>
        <v>3</v>
      </c>
      <c r="D1014" s="4">
        <v>32</v>
      </c>
      <c r="E1014" s="4">
        <v>191510</v>
      </c>
      <c r="F1014" s="4">
        <f t="shared" si="62"/>
        <v>252756.71</v>
      </c>
      <c r="G1014" s="4">
        <f t="shared" si="63"/>
        <v>-61246.709999999992</v>
      </c>
      <c r="H1014" s="4" t="str">
        <v>Female</v>
      </c>
      <c r="I1014" s="4" t="str">
        <v>PhD</v>
      </c>
    </row>
    <row r="1015" spans="1:9" x14ac:dyDescent="0.25">
      <c r="A1015" s="4">
        <v>42</v>
      </c>
      <c r="B1015" s="4">
        <f t="shared" si="60"/>
        <v>1</v>
      </c>
      <c r="C1015" s="4">
        <f t="shared" si="61"/>
        <v>2</v>
      </c>
      <c r="D1015" s="4">
        <v>19</v>
      </c>
      <c r="E1015" s="4">
        <v>177347</v>
      </c>
      <c r="F1015" s="4">
        <f t="shared" si="62"/>
        <v>174482.31</v>
      </c>
      <c r="G1015" s="4">
        <f t="shared" si="63"/>
        <v>2864.6900000000023</v>
      </c>
      <c r="H1015" s="4" t="str">
        <v>Male</v>
      </c>
      <c r="I1015" s="4" t="str">
        <v>Master's</v>
      </c>
    </row>
    <row r="1016" spans="1:9" x14ac:dyDescent="0.25">
      <c r="A1016" s="4">
        <v>28</v>
      </c>
      <c r="B1016" s="4">
        <f t="shared" si="60"/>
        <v>2</v>
      </c>
      <c r="C1016" s="4">
        <f t="shared" si="61"/>
        <v>1</v>
      </c>
      <c r="D1016" s="4">
        <v>3</v>
      </c>
      <c r="E1016" s="4">
        <v>70397</v>
      </c>
      <c r="F1016" s="4">
        <f t="shared" si="62"/>
        <v>68545.87</v>
      </c>
      <c r="G1016" s="4">
        <f t="shared" si="63"/>
        <v>1851.1300000000047</v>
      </c>
      <c r="H1016" s="4" t="str">
        <v>Female</v>
      </c>
      <c r="I1016" s="4" t="str">
        <v>Bachelor's</v>
      </c>
    </row>
    <row r="1017" spans="1:9" x14ac:dyDescent="0.25">
      <c r="A1017" s="4">
        <v>34</v>
      </c>
      <c r="B1017" s="4">
        <f t="shared" si="60"/>
        <v>1</v>
      </c>
      <c r="C1017" s="4">
        <f t="shared" si="61"/>
        <v>2</v>
      </c>
      <c r="D1017" s="4">
        <v>9</v>
      </c>
      <c r="E1017" s="4">
        <v>146075</v>
      </c>
      <c r="F1017" s="4">
        <f t="shared" si="62"/>
        <v>121247.11</v>
      </c>
      <c r="G1017" s="4">
        <f t="shared" si="63"/>
        <v>24827.89</v>
      </c>
      <c r="H1017" s="4" t="str">
        <v>Male</v>
      </c>
      <c r="I1017" s="4" t="str">
        <v>Master's</v>
      </c>
    </row>
    <row r="1018" spans="1:9" x14ac:dyDescent="0.25">
      <c r="A1018" s="4">
        <v>46</v>
      </c>
      <c r="B1018" s="4">
        <f t="shared" si="60"/>
        <v>2</v>
      </c>
      <c r="C1018" s="4">
        <f t="shared" si="61"/>
        <v>1</v>
      </c>
      <c r="D1018" s="4">
        <v>18</v>
      </c>
      <c r="E1018" s="4">
        <v>155795</v>
      </c>
      <c r="F1018" s="4">
        <f t="shared" si="62"/>
        <v>145102.26999999999</v>
      </c>
      <c r="G1018" s="4">
        <f t="shared" si="63"/>
        <v>10692.73000000001</v>
      </c>
      <c r="H1018" s="4" t="str">
        <v>Female</v>
      </c>
      <c r="I1018" s="4" t="str">
        <v>Bachelor's</v>
      </c>
    </row>
    <row r="1019" spans="1:9" x14ac:dyDescent="0.25">
      <c r="A1019" s="4">
        <v>35</v>
      </c>
      <c r="B1019" s="4">
        <f t="shared" si="60"/>
        <v>1</v>
      </c>
      <c r="C1019" s="4">
        <f t="shared" si="61"/>
        <v>2</v>
      </c>
      <c r="D1019" s="4">
        <v>9</v>
      </c>
      <c r="E1019" s="4">
        <v>132638</v>
      </c>
      <c r="F1019" s="4">
        <f t="shared" si="62"/>
        <v>120697.71</v>
      </c>
      <c r="G1019" s="4">
        <f t="shared" si="63"/>
        <v>11940.289999999994</v>
      </c>
      <c r="H1019" s="4" t="str">
        <v>Male</v>
      </c>
      <c r="I1019" s="4" t="str">
        <v>Master's</v>
      </c>
    </row>
    <row r="1020" spans="1:9" x14ac:dyDescent="0.25">
      <c r="A1020" s="4">
        <v>49</v>
      </c>
      <c r="B1020" s="4">
        <f t="shared" si="60"/>
        <v>2</v>
      </c>
      <c r="C1020" s="4">
        <f t="shared" si="61"/>
        <v>3</v>
      </c>
      <c r="D1020" s="4">
        <v>22</v>
      </c>
      <c r="E1020" s="4">
        <v>178684</v>
      </c>
      <c r="F1020" s="4">
        <f t="shared" si="62"/>
        <v>197873.31</v>
      </c>
      <c r="G1020" s="4">
        <f t="shared" si="63"/>
        <v>-19189.309999999998</v>
      </c>
      <c r="H1020" s="4" t="str">
        <v>Female</v>
      </c>
      <c r="I1020" s="4" t="str">
        <v>PhD</v>
      </c>
    </row>
    <row r="1021" spans="1:9" x14ac:dyDescent="0.25">
      <c r="A1021" s="4">
        <v>32</v>
      </c>
      <c r="B1021" s="4">
        <f t="shared" si="60"/>
        <v>1</v>
      </c>
      <c r="C1021" s="4">
        <f t="shared" si="61"/>
        <v>1</v>
      </c>
      <c r="D1021" s="4">
        <v>7</v>
      </c>
      <c r="E1021" s="4">
        <v>106218</v>
      </c>
      <c r="F1021" s="4">
        <f t="shared" si="62"/>
        <v>95136.290000000008</v>
      </c>
      <c r="G1021" s="4">
        <f t="shared" si="63"/>
        <v>11081.709999999992</v>
      </c>
      <c r="H1021" s="4" t="str">
        <v>Male</v>
      </c>
      <c r="I1021" s="4" t="str">
        <v>Bachelor's</v>
      </c>
    </row>
    <row r="1022" spans="1:9" x14ac:dyDescent="0.25">
      <c r="A1022" s="4">
        <v>54</v>
      </c>
      <c r="B1022" s="4">
        <f t="shared" si="60"/>
        <v>1</v>
      </c>
      <c r="C1022" s="4">
        <f t="shared" si="61"/>
        <v>2</v>
      </c>
      <c r="D1022" s="4">
        <v>28</v>
      </c>
      <c r="E1022" s="4">
        <v>191239</v>
      </c>
      <c r="F1022" s="4">
        <f t="shared" si="62"/>
        <v>219756.87</v>
      </c>
      <c r="G1022" s="4">
        <f t="shared" si="63"/>
        <v>-28517.869999999995</v>
      </c>
      <c r="H1022" s="4" t="str">
        <v>Male</v>
      </c>
      <c r="I1022" s="4" t="str">
        <v>Master's</v>
      </c>
    </row>
    <row r="1023" spans="1:9" x14ac:dyDescent="0.25">
      <c r="A1023" s="4">
        <v>26</v>
      </c>
      <c r="B1023" s="4">
        <f t="shared" si="60"/>
        <v>2</v>
      </c>
      <c r="C1023" s="4">
        <f t="shared" si="61"/>
        <v>2</v>
      </c>
      <c r="D1023" s="4">
        <v>2</v>
      </c>
      <c r="E1023" s="4">
        <v>65840</v>
      </c>
      <c r="F1023" s="4">
        <f t="shared" si="62"/>
        <v>79565.17</v>
      </c>
      <c r="G1023" s="4">
        <f t="shared" si="63"/>
        <v>-13725.169999999998</v>
      </c>
      <c r="H1023" s="4" t="str">
        <v>Female</v>
      </c>
      <c r="I1023" s="4" t="str">
        <v>Master's</v>
      </c>
    </row>
    <row r="1024" spans="1:9" x14ac:dyDescent="0.25">
      <c r="A1024" s="4">
        <v>23</v>
      </c>
      <c r="B1024" s="4">
        <f t="shared" si="60"/>
        <v>1</v>
      </c>
      <c r="C1024" s="4">
        <f t="shared" si="61"/>
        <v>3</v>
      </c>
      <c r="D1024" s="4">
        <v>0</v>
      </c>
      <c r="E1024" s="4">
        <v>52779</v>
      </c>
      <c r="F1024" s="4">
        <f t="shared" si="62"/>
        <v>91106.69</v>
      </c>
      <c r="G1024" s="4">
        <f t="shared" si="63"/>
        <v>-38327.69</v>
      </c>
      <c r="H1024" s="4" t="str">
        <v>Male</v>
      </c>
      <c r="I1024" s="4" t="str">
        <v>PhD</v>
      </c>
    </row>
    <row r="1025" spans="1:9" x14ac:dyDescent="0.25">
      <c r="A1025" s="4">
        <v>48</v>
      </c>
      <c r="B1025" s="4">
        <f t="shared" si="60"/>
        <v>2</v>
      </c>
      <c r="C1025" s="4">
        <f t="shared" si="61"/>
        <v>2</v>
      </c>
      <c r="D1025" s="4">
        <v>23</v>
      </c>
      <c r="E1025" s="4">
        <v>185038</v>
      </c>
      <c r="F1025" s="4">
        <f t="shared" si="62"/>
        <v>188502.21000000002</v>
      </c>
      <c r="G1025" s="4">
        <f t="shared" si="63"/>
        <v>-3464.210000000021</v>
      </c>
      <c r="H1025" s="4" t="str">
        <v>Female</v>
      </c>
      <c r="I1025" s="4" t="str">
        <v>Master's</v>
      </c>
    </row>
    <row r="1026" spans="1:9" x14ac:dyDescent="0.25">
      <c r="A1026" s="4">
        <v>38</v>
      </c>
      <c r="B1026" s="4">
        <f t="shared" ref="B1026:B1089" si="64">IF(H1026 = "Male", 1, IF(H1026 = "Female", 2, IF(H1026 = "Other", 3)))</f>
        <v>1</v>
      </c>
      <c r="C1026" s="4">
        <f t="shared" ref="C1026:C1089" si="65">IF(I1026 = "High School", 0, IF(I1026 = "Bachelor's", 1, IF(I1026 = "Master's", 2, IF(I1026 = "PhD", 3))))</f>
        <v>1</v>
      </c>
      <c r="D1026" s="4">
        <v>14</v>
      </c>
      <c r="E1026" s="4">
        <v>136449</v>
      </c>
      <c r="F1026" s="4">
        <f t="shared" si="62"/>
        <v>132181.16999999998</v>
      </c>
      <c r="G1026" s="4">
        <f t="shared" si="63"/>
        <v>4267.8300000000163</v>
      </c>
      <c r="H1026" s="4" t="str">
        <v>Male</v>
      </c>
      <c r="I1026" s="4" t="str">
        <v>Bachelor's</v>
      </c>
    </row>
    <row r="1027" spans="1:9" x14ac:dyDescent="0.25">
      <c r="A1027" s="4">
        <v>30</v>
      </c>
      <c r="B1027" s="4">
        <f t="shared" si="64"/>
        <v>2</v>
      </c>
      <c r="C1027" s="4">
        <f t="shared" si="65"/>
        <v>2</v>
      </c>
      <c r="D1027" s="4">
        <v>6</v>
      </c>
      <c r="E1027" s="4">
        <v>110707</v>
      </c>
      <c r="F1027" s="4">
        <f t="shared" ref="F1027:F1090" si="66">62428.13 + (-549.4*A1027) + (-5735.86*B1027) + (15683.54*C1027) + (5763.04*D1027)</f>
        <v>100419.72999999998</v>
      </c>
      <c r="G1027" s="4">
        <f t="shared" ref="G1027:G1090" si="67">E1027-F1027</f>
        <v>10287.270000000019</v>
      </c>
      <c r="H1027" s="4" t="str">
        <v>Female</v>
      </c>
      <c r="I1027" s="4" t="str">
        <v>Master's</v>
      </c>
    </row>
    <row r="1028" spans="1:9" x14ac:dyDescent="0.25">
      <c r="A1028" s="4">
        <v>40</v>
      </c>
      <c r="B1028" s="4">
        <f t="shared" si="64"/>
        <v>1</v>
      </c>
      <c r="C1028" s="4">
        <f t="shared" si="65"/>
        <v>2</v>
      </c>
      <c r="D1028" s="4">
        <v>17</v>
      </c>
      <c r="E1028" s="4">
        <v>151670</v>
      </c>
      <c r="F1028" s="4">
        <f t="shared" si="66"/>
        <v>164055.03</v>
      </c>
      <c r="G1028" s="4">
        <f t="shared" si="67"/>
        <v>-12385.029999999999</v>
      </c>
      <c r="H1028" s="4" t="str">
        <v>Male</v>
      </c>
      <c r="I1028" s="4" t="str">
        <v>Master's</v>
      </c>
    </row>
    <row r="1029" spans="1:9" x14ac:dyDescent="0.25">
      <c r="A1029" s="4">
        <v>45</v>
      </c>
      <c r="B1029" s="4">
        <f t="shared" si="64"/>
        <v>2</v>
      </c>
      <c r="C1029" s="4">
        <f t="shared" si="65"/>
        <v>1</v>
      </c>
      <c r="D1029" s="4">
        <v>21</v>
      </c>
      <c r="E1029" s="4">
        <v>167015</v>
      </c>
      <c r="F1029" s="4">
        <f t="shared" si="66"/>
        <v>162940.78999999998</v>
      </c>
      <c r="G1029" s="4">
        <f t="shared" si="67"/>
        <v>4074.210000000021</v>
      </c>
      <c r="H1029" s="4" t="str">
        <v>Female</v>
      </c>
      <c r="I1029" s="4" t="str">
        <v>Bachelor's</v>
      </c>
    </row>
    <row r="1030" spans="1:9" x14ac:dyDescent="0.25">
      <c r="A1030" s="4">
        <v>36</v>
      </c>
      <c r="B1030" s="4">
        <f t="shared" si="64"/>
        <v>1</v>
      </c>
      <c r="C1030" s="4">
        <f t="shared" si="65"/>
        <v>2</v>
      </c>
      <c r="D1030" s="4">
        <v>13</v>
      </c>
      <c r="E1030" s="4">
        <v>146508</v>
      </c>
      <c r="F1030" s="4">
        <f t="shared" si="66"/>
        <v>143200.47</v>
      </c>
      <c r="G1030" s="4">
        <f t="shared" si="67"/>
        <v>3307.5299999999988</v>
      </c>
      <c r="H1030" s="4" t="str">
        <v>Male</v>
      </c>
      <c r="I1030" s="4" t="str">
        <v>Master's</v>
      </c>
    </row>
    <row r="1031" spans="1:9" x14ac:dyDescent="0.25">
      <c r="A1031" s="4">
        <v>52</v>
      </c>
      <c r="B1031" s="4">
        <f t="shared" si="64"/>
        <v>1</v>
      </c>
      <c r="C1031" s="4">
        <f t="shared" si="65"/>
        <v>3</v>
      </c>
      <c r="D1031" s="4">
        <v>27</v>
      </c>
      <c r="E1031" s="4">
        <v>190596</v>
      </c>
      <c r="F1031" s="4">
        <f t="shared" si="66"/>
        <v>230776.16999999998</v>
      </c>
      <c r="G1031" s="4">
        <f t="shared" si="67"/>
        <v>-40180.169999999984</v>
      </c>
      <c r="H1031" s="4" t="str">
        <v>Male</v>
      </c>
      <c r="I1031" s="4" t="str">
        <v>PhD</v>
      </c>
    </row>
    <row r="1032" spans="1:9" x14ac:dyDescent="0.25">
      <c r="A1032" s="4">
        <v>31</v>
      </c>
      <c r="B1032" s="4">
        <f t="shared" si="64"/>
        <v>2</v>
      </c>
      <c r="C1032" s="4">
        <f t="shared" si="65"/>
        <v>1</v>
      </c>
      <c r="D1032" s="4">
        <v>6</v>
      </c>
      <c r="E1032" s="4">
        <v>104378</v>
      </c>
      <c r="F1032" s="4">
        <f t="shared" si="66"/>
        <v>84186.79</v>
      </c>
      <c r="G1032" s="4">
        <f t="shared" si="67"/>
        <v>20191.210000000006</v>
      </c>
      <c r="H1032" s="4" t="str">
        <v>Female</v>
      </c>
      <c r="I1032" s="4" t="str">
        <v>Bachelor's</v>
      </c>
    </row>
    <row r="1033" spans="1:9" x14ac:dyDescent="0.25">
      <c r="A1033" s="4">
        <v>26</v>
      </c>
      <c r="B1033" s="4">
        <f t="shared" si="64"/>
        <v>1</v>
      </c>
      <c r="C1033" s="4">
        <f t="shared" si="65"/>
        <v>2</v>
      </c>
      <c r="D1033" s="4">
        <v>3</v>
      </c>
      <c r="E1033" s="4">
        <v>70216</v>
      </c>
      <c r="F1033" s="4">
        <f t="shared" si="66"/>
        <v>91064.069999999992</v>
      </c>
      <c r="G1033" s="4">
        <f t="shared" si="67"/>
        <v>-20848.069999999992</v>
      </c>
      <c r="H1033" s="4" t="str">
        <v>Male</v>
      </c>
      <c r="I1033" s="4" t="str">
        <v>Master's</v>
      </c>
    </row>
    <row r="1034" spans="1:9" x14ac:dyDescent="0.25">
      <c r="A1034" s="4">
        <v>30</v>
      </c>
      <c r="B1034" s="4">
        <f t="shared" si="64"/>
        <v>2</v>
      </c>
      <c r="C1034" s="4">
        <f t="shared" si="65"/>
        <v>2</v>
      </c>
      <c r="D1034" s="4">
        <v>5</v>
      </c>
      <c r="E1034" s="4">
        <v>101733</v>
      </c>
      <c r="F1034" s="4">
        <f t="shared" si="66"/>
        <v>94656.689999999988</v>
      </c>
      <c r="G1034" s="4">
        <f t="shared" si="67"/>
        <v>7076.3100000000122</v>
      </c>
      <c r="H1034" s="4" t="str">
        <v>Female</v>
      </c>
      <c r="I1034" s="4" t="str">
        <v>Master's</v>
      </c>
    </row>
    <row r="1035" spans="1:9" x14ac:dyDescent="0.25">
      <c r="A1035" s="4">
        <v>24</v>
      </c>
      <c r="B1035" s="4">
        <f t="shared" si="64"/>
        <v>1</v>
      </c>
      <c r="C1035" s="4">
        <f t="shared" si="65"/>
        <v>1</v>
      </c>
      <c r="D1035" s="4">
        <v>1</v>
      </c>
      <c r="E1035" s="4">
        <v>55935</v>
      </c>
      <c r="F1035" s="4">
        <f t="shared" si="66"/>
        <v>64953.25</v>
      </c>
      <c r="G1035" s="4">
        <f t="shared" si="67"/>
        <v>-9018.25</v>
      </c>
      <c r="H1035" s="4" t="str">
        <v>Male</v>
      </c>
      <c r="I1035" s="4" t="str">
        <v>Bachelor's</v>
      </c>
    </row>
    <row r="1036" spans="1:9" x14ac:dyDescent="0.25">
      <c r="A1036" s="4">
        <v>45</v>
      </c>
      <c r="B1036" s="4">
        <f t="shared" si="64"/>
        <v>1</v>
      </c>
      <c r="C1036" s="4">
        <f t="shared" si="65"/>
        <v>2</v>
      </c>
      <c r="D1036" s="4">
        <v>21</v>
      </c>
      <c r="E1036" s="4">
        <v>180367</v>
      </c>
      <c r="F1036" s="4">
        <f t="shared" si="66"/>
        <v>184360.19</v>
      </c>
      <c r="G1036" s="4">
        <f t="shared" si="67"/>
        <v>-3993.1900000000023</v>
      </c>
      <c r="H1036" s="4" t="str">
        <v>Male</v>
      </c>
      <c r="I1036" s="4" t="str">
        <v>Master's</v>
      </c>
    </row>
    <row r="1037" spans="1:9" x14ac:dyDescent="0.25">
      <c r="A1037" s="4">
        <v>33</v>
      </c>
      <c r="B1037" s="4">
        <f t="shared" si="64"/>
        <v>2</v>
      </c>
      <c r="C1037" s="4">
        <f t="shared" si="65"/>
        <v>2</v>
      </c>
      <c r="D1037" s="4">
        <v>9</v>
      </c>
      <c r="E1037" s="4">
        <v>135596</v>
      </c>
      <c r="F1037" s="4">
        <f t="shared" si="66"/>
        <v>116060.65</v>
      </c>
      <c r="G1037" s="4">
        <f t="shared" si="67"/>
        <v>19535.350000000006</v>
      </c>
      <c r="H1037" s="4" t="str">
        <v>Female</v>
      </c>
      <c r="I1037" s="4" t="str">
        <v>Master's</v>
      </c>
    </row>
    <row r="1038" spans="1:9" x14ac:dyDescent="0.25">
      <c r="A1038" s="4">
        <v>38</v>
      </c>
      <c r="B1038" s="4">
        <f t="shared" si="64"/>
        <v>1</v>
      </c>
      <c r="C1038" s="4">
        <f t="shared" si="65"/>
        <v>1</v>
      </c>
      <c r="D1038" s="4">
        <v>11</v>
      </c>
      <c r="E1038" s="4">
        <v>136062</v>
      </c>
      <c r="F1038" s="4">
        <f t="shared" si="66"/>
        <v>114892.04999999999</v>
      </c>
      <c r="G1038" s="4">
        <f t="shared" si="67"/>
        <v>21169.950000000012</v>
      </c>
      <c r="H1038" s="4" t="str">
        <v>Male</v>
      </c>
      <c r="I1038" s="4" t="str">
        <v>Bachelor's</v>
      </c>
    </row>
    <row r="1039" spans="1:9" x14ac:dyDescent="0.25">
      <c r="A1039" s="4">
        <v>54</v>
      </c>
      <c r="B1039" s="4">
        <f t="shared" si="64"/>
        <v>2</v>
      </c>
      <c r="C1039" s="4">
        <f t="shared" si="65"/>
        <v>3</v>
      </c>
      <c r="D1039" s="4">
        <v>32</v>
      </c>
      <c r="E1039" s="4">
        <v>191267</v>
      </c>
      <c r="F1039" s="4">
        <f t="shared" si="66"/>
        <v>252756.71</v>
      </c>
      <c r="G1039" s="4">
        <f t="shared" si="67"/>
        <v>-61489.709999999992</v>
      </c>
      <c r="H1039" s="4" t="str">
        <v>Female</v>
      </c>
      <c r="I1039" s="4" t="str">
        <v>PhD</v>
      </c>
    </row>
    <row r="1040" spans="1:9" x14ac:dyDescent="0.25">
      <c r="A1040" s="4">
        <v>26</v>
      </c>
      <c r="B1040" s="4">
        <f t="shared" si="64"/>
        <v>1</v>
      </c>
      <c r="C1040" s="4">
        <f t="shared" si="65"/>
        <v>2</v>
      </c>
      <c r="D1040" s="4">
        <v>3</v>
      </c>
      <c r="E1040" s="4">
        <v>91397</v>
      </c>
      <c r="F1040" s="4">
        <f t="shared" si="66"/>
        <v>91064.069999999992</v>
      </c>
      <c r="G1040" s="4">
        <f t="shared" si="67"/>
        <v>332.93000000000757</v>
      </c>
      <c r="H1040" s="4" t="str">
        <v>Male</v>
      </c>
      <c r="I1040" s="4" t="str">
        <v>Master's</v>
      </c>
    </row>
    <row r="1041" spans="1:9" x14ac:dyDescent="0.25">
      <c r="A1041" s="4">
        <v>28</v>
      </c>
      <c r="B1041" s="4">
        <f t="shared" si="64"/>
        <v>2</v>
      </c>
      <c r="C1041" s="4">
        <f t="shared" si="65"/>
        <v>1</v>
      </c>
      <c r="D1041" s="4">
        <v>4</v>
      </c>
      <c r="E1041" s="4">
        <v>82944</v>
      </c>
      <c r="F1041" s="4">
        <f t="shared" si="66"/>
        <v>74308.91</v>
      </c>
      <c r="G1041" s="4">
        <f t="shared" si="67"/>
        <v>8635.0899999999965</v>
      </c>
      <c r="H1041" s="4" t="str">
        <v>Female</v>
      </c>
      <c r="I1041" s="4" t="str">
        <v>Bachelor's</v>
      </c>
    </row>
    <row r="1042" spans="1:9" x14ac:dyDescent="0.25">
      <c r="A1042" s="4">
        <v>48</v>
      </c>
      <c r="B1042" s="4">
        <f t="shared" si="64"/>
        <v>1</v>
      </c>
      <c r="C1042" s="4">
        <f t="shared" si="65"/>
        <v>3</v>
      </c>
      <c r="D1042" s="4">
        <v>23</v>
      </c>
      <c r="E1042" s="4">
        <v>188288</v>
      </c>
      <c r="F1042" s="4">
        <f t="shared" si="66"/>
        <v>209921.61000000002</v>
      </c>
      <c r="G1042" s="4">
        <f t="shared" si="67"/>
        <v>-21633.610000000015</v>
      </c>
      <c r="H1042" s="4" t="str">
        <v>Male</v>
      </c>
      <c r="I1042" s="4" t="str">
        <v>PhD</v>
      </c>
    </row>
    <row r="1043" spans="1:9" x14ac:dyDescent="0.25">
      <c r="A1043" s="4">
        <v>36</v>
      </c>
      <c r="B1043" s="4">
        <f t="shared" si="64"/>
        <v>2</v>
      </c>
      <c r="C1043" s="4">
        <f t="shared" si="65"/>
        <v>2</v>
      </c>
      <c r="D1043" s="4">
        <v>14</v>
      </c>
      <c r="E1043" s="4">
        <v>141090</v>
      </c>
      <c r="F1043" s="4">
        <f t="shared" si="66"/>
        <v>143227.65</v>
      </c>
      <c r="G1043" s="4">
        <f t="shared" si="67"/>
        <v>-2137.6499999999942</v>
      </c>
      <c r="H1043" s="4" t="str">
        <v>Female</v>
      </c>
      <c r="I1043" s="4" t="str">
        <v>Master's</v>
      </c>
    </row>
    <row r="1044" spans="1:9" x14ac:dyDescent="0.25">
      <c r="A1044" s="4">
        <v>43</v>
      </c>
      <c r="B1044" s="4">
        <f t="shared" si="64"/>
        <v>1</v>
      </c>
      <c r="C1044" s="4">
        <f t="shared" si="65"/>
        <v>1</v>
      </c>
      <c r="D1044" s="4">
        <v>19</v>
      </c>
      <c r="E1044" s="4">
        <v>152726</v>
      </c>
      <c r="F1044" s="4">
        <f t="shared" si="66"/>
        <v>158249.37</v>
      </c>
      <c r="G1044" s="4">
        <f t="shared" si="67"/>
        <v>-5523.3699999999953</v>
      </c>
      <c r="H1044" s="4" t="str">
        <v>Male</v>
      </c>
      <c r="I1044" s="4" t="str">
        <v>Bachelor's</v>
      </c>
    </row>
    <row r="1045" spans="1:9" x14ac:dyDescent="0.25">
      <c r="A1045" s="4">
        <v>33</v>
      </c>
      <c r="B1045" s="4">
        <f t="shared" si="64"/>
        <v>2</v>
      </c>
      <c r="C1045" s="4">
        <f t="shared" si="65"/>
        <v>2</v>
      </c>
      <c r="D1045" s="4">
        <v>9</v>
      </c>
      <c r="E1045" s="4">
        <v>124141</v>
      </c>
      <c r="F1045" s="4">
        <f t="shared" si="66"/>
        <v>116060.65</v>
      </c>
      <c r="G1045" s="4">
        <f t="shared" si="67"/>
        <v>8080.3500000000058</v>
      </c>
      <c r="H1045" s="4" t="str">
        <v>Female</v>
      </c>
      <c r="I1045" s="4" t="str">
        <v>Master's</v>
      </c>
    </row>
    <row r="1046" spans="1:9" x14ac:dyDescent="0.25">
      <c r="A1046" s="4">
        <v>26</v>
      </c>
      <c r="B1046" s="4">
        <f t="shared" si="64"/>
        <v>1</v>
      </c>
      <c r="C1046" s="4">
        <f t="shared" si="65"/>
        <v>1</v>
      </c>
      <c r="D1046" s="4">
        <v>3</v>
      </c>
      <c r="E1046" s="4">
        <v>67556</v>
      </c>
      <c r="F1046" s="4">
        <f t="shared" si="66"/>
        <v>75380.53</v>
      </c>
      <c r="G1046" s="4">
        <f t="shared" si="67"/>
        <v>-7824.5299999999988</v>
      </c>
      <c r="H1046" s="4" t="str">
        <v>Male</v>
      </c>
      <c r="I1046" s="4" t="str">
        <v>Bachelor's</v>
      </c>
    </row>
    <row r="1047" spans="1:9" x14ac:dyDescent="0.25">
      <c r="A1047" s="4">
        <v>50</v>
      </c>
      <c r="B1047" s="4">
        <f t="shared" si="64"/>
        <v>2</v>
      </c>
      <c r="C1047" s="4">
        <f t="shared" si="65"/>
        <v>2</v>
      </c>
      <c r="D1047" s="4">
        <v>22</v>
      </c>
      <c r="E1047" s="4">
        <v>182768</v>
      </c>
      <c r="F1047" s="4">
        <f t="shared" si="66"/>
        <v>181640.37</v>
      </c>
      <c r="G1047" s="4">
        <f t="shared" si="67"/>
        <v>1127.6300000000047</v>
      </c>
      <c r="H1047" s="4" t="str">
        <v>Female</v>
      </c>
      <c r="I1047" s="4" t="str">
        <v>Master's</v>
      </c>
    </row>
    <row r="1048" spans="1:9" x14ac:dyDescent="0.25">
      <c r="A1048" s="4">
        <v>41</v>
      </c>
      <c r="B1048" s="4">
        <f t="shared" si="64"/>
        <v>1</v>
      </c>
      <c r="C1048" s="4">
        <f t="shared" si="65"/>
        <v>3</v>
      </c>
      <c r="D1048" s="4">
        <v>15</v>
      </c>
      <c r="E1048" s="4">
        <v>148727</v>
      </c>
      <c r="F1048" s="4">
        <f t="shared" si="66"/>
        <v>167663.09</v>
      </c>
      <c r="G1048" s="4">
        <f t="shared" si="67"/>
        <v>-18936.089999999997</v>
      </c>
      <c r="H1048" s="4" t="str">
        <v>Male</v>
      </c>
      <c r="I1048" s="4" t="str">
        <v>PhD</v>
      </c>
    </row>
    <row r="1049" spans="1:9" x14ac:dyDescent="0.25">
      <c r="A1049" s="4">
        <v>29</v>
      </c>
      <c r="B1049" s="4">
        <f t="shared" si="64"/>
        <v>2</v>
      </c>
      <c r="C1049" s="4">
        <f t="shared" si="65"/>
        <v>1</v>
      </c>
      <c r="D1049" s="4">
        <v>6</v>
      </c>
      <c r="E1049" s="4">
        <v>91903</v>
      </c>
      <c r="F1049" s="4">
        <f t="shared" si="66"/>
        <v>85285.59</v>
      </c>
      <c r="G1049" s="4">
        <f t="shared" si="67"/>
        <v>6617.4100000000035</v>
      </c>
      <c r="H1049" s="4" t="str">
        <v>Female</v>
      </c>
      <c r="I1049" s="4" t="str">
        <v>Bachelor's</v>
      </c>
    </row>
    <row r="1050" spans="1:9" x14ac:dyDescent="0.25">
      <c r="A1050" s="4">
        <v>38</v>
      </c>
      <c r="B1050" s="4">
        <f t="shared" si="64"/>
        <v>1</v>
      </c>
      <c r="C1050" s="4">
        <f t="shared" si="65"/>
        <v>2</v>
      </c>
      <c r="D1050" s="4">
        <v>14</v>
      </c>
      <c r="E1050" s="4">
        <v>147708</v>
      </c>
      <c r="F1050" s="4">
        <f t="shared" si="66"/>
        <v>147864.71</v>
      </c>
      <c r="G1050" s="4">
        <f t="shared" si="67"/>
        <v>-156.70999999999185</v>
      </c>
      <c r="H1050" s="4" t="str">
        <v>Male</v>
      </c>
      <c r="I1050" s="4" t="str">
        <v>Master's</v>
      </c>
    </row>
    <row r="1051" spans="1:9" x14ac:dyDescent="0.25">
      <c r="A1051" s="4">
        <v>48</v>
      </c>
      <c r="B1051" s="4">
        <f t="shared" si="64"/>
        <v>2</v>
      </c>
      <c r="C1051" s="4">
        <f t="shared" si="65"/>
        <v>1</v>
      </c>
      <c r="D1051" s="4">
        <v>21</v>
      </c>
      <c r="E1051" s="4">
        <v>163209</v>
      </c>
      <c r="F1051" s="4">
        <f t="shared" si="66"/>
        <v>161292.59</v>
      </c>
      <c r="G1051" s="4">
        <f t="shared" si="67"/>
        <v>1916.4100000000035</v>
      </c>
      <c r="H1051" s="4" t="str">
        <v>Female</v>
      </c>
      <c r="I1051" s="4" t="str">
        <v>Bachelor's</v>
      </c>
    </row>
    <row r="1052" spans="1:9" x14ac:dyDescent="0.25">
      <c r="A1052" s="4">
        <v>31</v>
      </c>
      <c r="B1052" s="4">
        <f t="shared" si="64"/>
        <v>1</v>
      </c>
      <c r="C1052" s="4">
        <f t="shared" si="65"/>
        <v>2</v>
      </c>
      <c r="D1052" s="4">
        <v>8</v>
      </c>
      <c r="E1052" s="4">
        <v>120288</v>
      </c>
      <c r="F1052" s="4">
        <f t="shared" si="66"/>
        <v>117132.26999999999</v>
      </c>
      <c r="G1052" s="4">
        <f t="shared" si="67"/>
        <v>3155.7300000000105</v>
      </c>
      <c r="H1052" s="4" t="str">
        <v>Male</v>
      </c>
      <c r="I1052" s="4" t="str">
        <v>Master's</v>
      </c>
    </row>
    <row r="1053" spans="1:9" x14ac:dyDescent="0.25">
      <c r="A1053" s="4">
        <v>45</v>
      </c>
      <c r="B1053" s="4">
        <f t="shared" si="64"/>
        <v>1</v>
      </c>
      <c r="C1053" s="4">
        <f t="shared" si="65"/>
        <v>3</v>
      </c>
      <c r="D1053" s="4">
        <v>21</v>
      </c>
      <c r="E1053" s="4">
        <v>170226</v>
      </c>
      <c r="F1053" s="4">
        <f t="shared" si="66"/>
        <v>200043.72999999998</v>
      </c>
      <c r="G1053" s="4">
        <f t="shared" si="67"/>
        <v>-29817.729999999981</v>
      </c>
      <c r="H1053" s="4" t="str">
        <v>Male</v>
      </c>
      <c r="I1053" s="4" t="str">
        <v>PhD</v>
      </c>
    </row>
    <row r="1054" spans="1:9" x14ac:dyDescent="0.25">
      <c r="A1054" s="4">
        <v>35</v>
      </c>
      <c r="B1054" s="4">
        <f t="shared" si="64"/>
        <v>2</v>
      </c>
      <c r="C1054" s="4">
        <f t="shared" si="65"/>
        <v>2</v>
      </c>
      <c r="D1054" s="4">
        <v>11</v>
      </c>
      <c r="E1054" s="4">
        <v>134979</v>
      </c>
      <c r="F1054" s="4">
        <f t="shared" si="66"/>
        <v>126487.93</v>
      </c>
      <c r="G1054" s="4">
        <f t="shared" si="67"/>
        <v>8491.070000000007</v>
      </c>
      <c r="H1054" s="4" t="str">
        <v>Female</v>
      </c>
      <c r="I1054" s="4" t="str">
        <v>Master's</v>
      </c>
    </row>
    <row r="1055" spans="1:9" x14ac:dyDescent="0.25">
      <c r="A1055" s="4">
        <v>42</v>
      </c>
      <c r="B1055" s="4">
        <f t="shared" si="64"/>
        <v>1</v>
      </c>
      <c r="C1055" s="4">
        <f t="shared" si="65"/>
        <v>1</v>
      </c>
      <c r="D1055" s="4">
        <v>16</v>
      </c>
      <c r="E1055" s="4">
        <v>137489</v>
      </c>
      <c r="F1055" s="4">
        <f t="shared" si="66"/>
        <v>141509.65</v>
      </c>
      <c r="G1055" s="4">
        <f t="shared" si="67"/>
        <v>-4020.6499999999942</v>
      </c>
      <c r="H1055" s="4" t="str">
        <v>Male</v>
      </c>
      <c r="I1055" s="4" t="str">
        <v>Bachelor's</v>
      </c>
    </row>
    <row r="1056" spans="1:9" x14ac:dyDescent="0.25">
      <c r="A1056" s="4">
        <v>27</v>
      </c>
      <c r="B1056" s="4">
        <f t="shared" si="64"/>
        <v>2</v>
      </c>
      <c r="C1056" s="4">
        <f t="shared" si="65"/>
        <v>2</v>
      </c>
      <c r="D1056" s="4">
        <v>4</v>
      </c>
      <c r="E1056" s="4">
        <v>83577</v>
      </c>
      <c r="F1056" s="4">
        <f t="shared" si="66"/>
        <v>90541.85</v>
      </c>
      <c r="G1056" s="4">
        <f t="shared" si="67"/>
        <v>-6964.8500000000058</v>
      </c>
      <c r="H1056" s="4" t="str">
        <v>Female</v>
      </c>
      <c r="I1056" s="4" t="str">
        <v>Master's</v>
      </c>
    </row>
    <row r="1057" spans="1:9" x14ac:dyDescent="0.25">
      <c r="A1057" s="4">
        <v>33</v>
      </c>
      <c r="B1057" s="4">
        <f t="shared" si="64"/>
        <v>1</v>
      </c>
      <c r="C1057" s="4">
        <f t="shared" si="65"/>
        <v>1</v>
      </c>
      <c r="D1057" s="4">
        <v>9</v>
      </c>
      <c r="E1057" s="4">
        <v>117904</v>
      </c>
      <c r="F1057" s="4">
        <f t="shared" si="66"/>
        <v>106112.97</v>
      </c>
      <c r="G1057" s="4">
        <f t="shared" si="67"/>
        <v>11791.029999999999</v>
      </c>
      <c r="H1057" s="4" t="str">
        <v>Male</v>
      </c>
      <c r="I1057" s="4" t="str">
        <v>Bachelor's</v>
      </c>
    </row>
    <row r="1058" spans="1:9" x14ac:dyDescent="0.25">
      <c r="A1058" s="4">
        <v>36</v>
      </c>
      <c r="B1058" s="4">
        <f t="shared" si="64"/>
        <v>2</v>
      </c>
      <c r="C1058" s="4">
        <f t="shared" si="65"/>
        <v>2</v>
      </c>
      <c r="D1058" s="4">
        <v>11</v>
      </c>
      <c r="E1058" s="4">
        <v>134482</v>
      </c>
      <c r="F1058" s="4">
        <f t="shared" si="66"/>
        <v>125938.53</v>
      </c>
      <c r="G1058" s="4">
        <f t="shared" si="67"/>
        <v>8543.4700000000012</v>
      </c>
      <c r="H1058" s="4" t="str">
        <v>Female</v>
      </c>
      <c r="I1058" s="4" t="str">
        <v>Master's</v>
      </c>
    </row>
    <row r="1059" spans="1:9" x14ac:dyDescent="0.25">
      <c r="A1059" s="4">
        <v>54</v>
      </c>
      <c r="B1059" s="4">
        <f t="shared" si="64"/>
        <v>1</v>
      </c>
      <c r="C1059" s="4">
        <f t="shared" si="65"/>
        <v>3</v>
      </c>
      <c r="D1059" s="4">
        <v>30</v>
      </c>
      <c r="E1059" s="4">
        <v>184660</v>
      </c>
      <c r="F1059" s="4">
        <f t="shared" si="66"/>
        <v>246966.49000000002</v>
      </c>
      <c r="G1059" s="4">
        <f t="shared" si="67"/>
        <v>-62306.49000000002</v>
      </c>
      <c r="H1059" s="4" t="str">
        <v>Male</v>
      </c>
      <c r="I1059" s="4" t="str">
        <v>PhD</v>
      </c>
    </row>
    <row r="1060" spans="1:9" x14ac:dyDescent="0.25">
      <c r="A1060" s="4">
        <v>30</v>
      </c>
      <c r="B1060" s="4">
        <f t="shared" si="64"/>
        <v>2</v>
      </c>
      <c r="C1060" s="4">
        <f t="shared" si="65"/>
        <v>1</v>
      </c>
      <c r="D1060" s="4">
        <v>5</v>
      </c>
      <c r="E1060" s="4">
        <v>100151</v>
      </c>
      <c r="F1060" s="4">
        <f t="shared" si="66"/>
        <v>78973.149999999994</v>
      </c>
      <c r="G1060" s="4">
        <f t="shared" si="67"/>
        <v>21177.850000000006</v>
      </c>
      <c r="H1060" s="4" t="str">
        <v>Female</v>
      </c>
      <c r="I1060" s="4" t="str">
        <v>Bachelor's</v>
      </c>
    </row>
    <row r="1061" spans="1:9" x14ac:dyDescent="0.25">
      <c r="A1061" s="4">
        <v>26</v>
      </c>
      <c r="B1061" s="4">
        <f t="shared" si="64"/>
        <v>1</v>
      </c>
      <c r="C1061" s="4">
        <f t="shared" si="65"/>
        <v>2</v>
      </c>
      <c r="D1061" s="4">
        <v>3</v>
      </c>
      <c r="E1061" s="4">
        <v>88678</v>
      </c>
      <c r="F1061" s="4">
        <f t="shared" si="66"/>
        <v>91064.069999999992</v>
      </c>
      <c r="G1061" s="4">
        <f t="shared" si="67"/>
        <v>-2386.0699999999924</v>
      </c>
      <c r="H1061" s="4" t="str">
        <v>Male</v>
      </c>
      <c r="I1061" s="4" t="str">
        <v>Master's</v>
      </c>
    </row>
    <row r="1062" spans="1:9" x14ac:dyDescent="0.25">
      <c r="A1062" s="4">
        <v>45</v>
      </c>
      <c r="B1062" s="4">
        <f t="shared" si="64"/>
        <v>2</v>
      </c>
      <c r="C1062" s="4">
        <f t="shared" si="65"/>
        <v>3</v>
      </c>
      <c r="D1062" s="4">
        <v>21</v>
      </c>
      <c r="E1062" s="4">
        <v>181285</v>
      </c>
      <c r="F1062" s="4">
        <f t="shared" si="66"/>
        <v>194307.87</v>
      </c>
      <c r="G1062" s="4">
        <f t="shared" si="67"/>
        <v>-13022.869999999995</v>
      </c>
      <c r="H1062" s="4" t="str">
        <v>Female</v>
      </c>
      <c r="I1062" s="4" t="str">
        <v>PhD</v>
      </c>
    </row>
    <row r="1063" spans="1:9" x14ac:dyDescent="0.25">
      <c r="A1063" s="4">
        <v>38</v>
      </c>
      <c r="B1063" s="4">
        <f t="shared" si="64"/>
        <v>1</v>
      </c>
      <c r="C1063" s="4">
        <f t="shared" si="65"/>
        <v>2</v>
      </c>
      <c r="D1063" s="4">
        <v>16</v>
      </c>
      <c r="E1063" s="4">
        <v>154990</v>
      </c>
      <c r="F1063" s="4">
        <f t="shared" si="66"/>
        <v>159390.78999999998</v>
      </c>
      <c r="G1063" s="4">
        <f t="shared" si="67"/>
        <v>-4400.789999999979</v>
      </c>
      <c r="H1063" s="4" t="str">
        <v>Male</v>
      </c>
      <c r="I1063" s="4" t="str">
        <v>Master's</v>
      </c>
    </row>
    <row r="1064" spans="1:9" x14ac:dyDescent="0.25">
      <c r="A1064" s="4">
        <v>31</v>
      </c>
      <c r="B1064" s="4">
        <f t="shared" si="64"/>
        <v>2</v>
      </c>
      <c r="C1064" s="4">
        <f t="shared" si="65"/>
        <v>1</v>
      </c>
      <c r="D1064" s="4">
        <v>7</v>
      </c>
      <c r="E1064" s="4">
        <v>108204</v>
      </c>
      <c r="F1064" s="4">
        <f t="shared" si="66"/>
        <v>89949.829999999987</v>
      </c>
      <c r="G1064" s="4">
        <f t="shared" si="67"/>
        <v>18254.170000000013</v>
      </c>
      <c r="H1064" s="4" t="str">
        <v>Female</v>
      </c>
      <c r="I1064" s="4" t="str">
        <v>Bachelor's</v>
      </c>
    </row>
    <row r="1065" spans="1:9" x14ac:dyDescent="0.25">
      <c r="A1065" s="4">
        <v>42</v>
      </c>
      <c r="B1065" s="4">
        <f t="shared" si="64"/>
        <v>1</v>
      </c>
      <c r="C1065" s="4">
        <f t="shared" si="65"/>
        <v>2</v>
      </c>
      <c r="D1065" s="4">
        <v>19</v>
      </c>
      <c r="E1065" s="4">
        <v>175684</v>
      </c>
      <c r="F1065" s="4">
        <f t="shared" si="66"/>
        <v>174482.31</v>
      </c>
      <c r="G1065" s="4">
        <f t="shared" si="67"/>
        <v>1201.6900000000023</v>
      </c>
      <c r="H1065" s="4" t="str">
        <v>Male</v>
      </c>
      <c r="I1065" s="4" t="str">
        <v>Master's</v>
      </c>
    </row>
    <row r="1066" spans="1:9" x14ac:dyDescent="0.25">
      <c r="A1066" s="4">
        <v>28</v>
      </c>
      <c r="B1066" s="4">
        <f t="shared" si="64"/>
        <v>2</v>
      </c>
      <c r="C1066" s="4">
        <f t="shared" si="65"/>
        <v>1</v>
      </c>
      <c r="D1066" s="4">
        <v>5</v>
      </c>
      <c r="E1066" s="4">
        <v>77766</v>
      </c>
      <c r="F1066" s="4">
        <f t="shared" si="66"/>
        <v>80071.95</v>
      </c>
      <c r="G1066" s="4">
        <f t="shared" si="67"/>
        <v>-2305.9499999999971</v>
      </c>
      <c r="H1066" s="4" t="str">
        <v>Female</v>
      </c>
      <c r="I1066" s="4" t="str">
        <v>Bachelor's</v>
      </c>
    </row>
    <row r="1067" spans="1:9" x14ac:dyDescent="0.25">
      <c r="A1067" s="4">
        <v>48</v>
      </c>
      <c r="B1067" s="4">
        <f t="shared" si="64"/>
        <v>1</v>
      </c>
      <c r="C1067" s="4">
        <f t="shared" si="65"/>
        <v>3</v>
      </c>
      <c r="D1067" s="4">
        <v>24</v>
      </c>
      <c r="E1067" s="4">
        <v>192211</v>
      </c>
      <c r="F1067" s="4">
        <f t="shared" si="66"/>
        <v>215684.65</v>
      </c>
      <c r="G1067" s="4">
        <f t="shared" si="67"/>
        <v>-23473.649999999994</v>
      </c>
      <c r="H1067" s="4" t="str">
        <v>Male</v>
      </c>
      <c r="I1067" s="4" t="str">
        <v>PhD</v>
      </c>
    </row>
    <row r="1068" spans="1:9" x14ac:dyDescent="0.25">
      <c r="A1068" s="4">
        <v>36</v>
      </c>
      <c r="B1068" s="4">
        <f t="shared" si="64"/>
        <v>2</v>
      </c>
      <c r="C1068" s="4">
        <f t="shared" si="65"/>
        <v>2</v>
      </c>
      <c r="D1068" s="4">
        <v>13</v>
      </c>
      <c r="E1068" s="4">
        <v>144647</v>
      </c>
      <c r="F1068" s="4">
        <f t="shared" si="66"/>
        <v>137464.60999999999</v>
      </c>
      <c r="G1068" s="4">
        <f t="shared" si="67"/>
        <v>7182.390000000014</v>
      </c>
      <c r="H1068" s="4" t="str">
        <v>Female</v>
      </c>
      <c r="I1068" s="4" t="str">
        <v>Master's</v>
      </c>
    </row>
    <row r="1069" spans="1:9" x14ac:dyDescent="0.25">
      <c r="A1069" s="4">
        <v>43</v>
      </c>
      <c r="B1069" s="4">
        <f t="shared" si="64"/>
        <v>1</v>
      </c>
      <c r="C1069" s="4">
        <f t="shared" si="65"/>
        <v>1</v>
      </c>
      <c r="D1069" s="4">
        <v>20</v>
      </c>
      <c r="E1069" s="4">
        <v>162231</v>
      </c>
      <c r="F1069" s="4">
        <f t="shared" si="66"/>
        <v>164012.41</v>
      </c>
      <c r="G1069" s="4">
        <f t="shared" si="67"/>
        <v>-1781.4100000000035</v>
      </c>
      <c r="H1069" s="4" t="str">
        <v>Male</v>
      </c>
      <c r="I1069" s="4" t="str">
        <v>Bachelor's</v>
      </c>
    </row>
    <row r="1070" spans="1:9" x14ac:dyDescent="0.25">
      <c r="A1070" s="4">
        <v>33</v>
      </c>
      <c r="B1070" s="4">
        <f t="shared" si="64"/>
        <v>2</v>
      </c>
      <c r="C1070" s="4">
        <f t="shared" si="65"/>
        <v>2</v>
      </c>
      <c r="D1070" s="4">
        <v>9</v>
      </c>
      <c r="E1070" s="4">
        <v>121120</v>
      </c>
      <c r="F1070" s="4">
        <f t="shared" si="66"/>
        <v>116060.65</v>
      </c>
      <c r="G1070" s="4">
        <f t="shared" si="67"/>
        <v>5059.3500000000058</v>
      </c>
      <c r="H1070" s="4" t="str">
        <v>Female</v>
      </c>
      <c r="I1070" s="4" t="str">
        <v>Master's</v>
      </c>
    </row>
    <row r="1071" spans="1:9" x14ac:dyDescent="0.25">
      <c r="A1071" s="4">
        <v>26</v>
      </c>
      <c r="B1071" s="4">
        <f t="shared" si="64"/>
        <v>1</v>
      </c>
      <c r="C1071" s="4">
        <f t="shared" si="65"/>
        <v>1</v>
      </c>
      <c r="D1071" s="4">
        <v>4</v>
      </c>
      <c r="E1071" s="4">
        <v>79652</v>
      </c>
      <c r="F1071" s="4">
        <f t="shared" si="66"/>
        <v>81143.569999999992</v>
      </c>
      <c r="G1071" s="4">
        <f t="shared" si="67"/>
        <v>-1491.5699999999924</v>
      </c>
      <c r="H1071" s="4" t="str">
        <v>Male</v>
      </c>
      <c r="I1071" s="4" t="str">
        <v>Bachelor's</v>
      </c>
    </row>
    <row r="1072" spans="1:9" x14ac:dyDescent="0.25">
      <c r="A1072" s="4">
        <v>50</v>
      </c>
      <c r="B1072" s="4">
        <f t="shared" si="64"/>
        <v>2</v>
      </c>
      <c r="C1072" s="4">
        <f t="shared" si="65"/>
        <v>2</v>
      </c>
      <c r="D1072" s="4">
        <v>21</v>
      </c>
      <c r="E1072" s="4">
        <v>177002</v>
      </c>
      <c r="F1072" s="4">
        <f t="shared" si="66"/>
        <v>175877.33</v>
      </c>
      <c r="G1072" s="4">
        <f t="shared" si="67"/>
        <v>1124.6700000000128</v>
      </c>
      <c r="H1072" s="4" t="str">
        <v>Female</v>
      </c>
      <c r="I1072" s="4" t="str">
        <v>Master's</v>
      </c>
    </row>
    <row r="1073" spans="1:9" x14ac:dyDescent="0.25">
      <c r="A1073" s="4">
        <v>27</v>
      </c>
      <c r="B1073" s="4">
        <f t="shared" si="64"/>
        <v>1</v>
      </c>
      <c r="C1073" s="4">
        <f t="shared" si="65"/>
        <v>2</v>
      </c>
      <c r="D1073" s="4">
        <v>5</v>
      </c>
      <c r="E1073" s="4">
        <v>87584</v>
      </c>
      <c r="F1073" s="4">
        <f t="shared" si="66"/>
        <v>102040.75</v>
      </c>
      <c r="G1073" s="4">
        <f t="shared" si="67"/>
        <v>-14456.75</v>
      </c>
      <c r="H1073" s="4" t="str">
        <v>Male</v>
      </c>
      <c r="I1073" s="4" t="str">
        <v>Master's</v>
      </c>
    </row>
    <row r="1074" spans="1:9" x14ac:dyDescent="0.25">
      <c r="A1074" s="4">
        <v>38</v>
      </c>
      <c r="B1074" s="4">
        <f t="shared" si="64"/>
        <v>2</v>
      </c>
      <c r="C1074" s="4">
        <f t="shared" si="65"/>
        <v>1</v>
      </c>
      <c r="D1074" s="4">
        <v>13</v>
      </c>
      <c r="E1074" s="4">
        <v>131860</v>
      </c>
      <c r="F1074" s="4">
        <f t="shared" si="66"/>
        <v>120682.26999999999</v>
      </c>
      <c r="G1074" s="4">
        <f t="shared" si="67"/>
        <v>11177.73000000001</v>
      </c>
      <c r="H1074" s="4" t="str">
        <v>Female</v>
      </c>
      <c r="I1074" s="4" t="str">
        <v>Bachelor's</v>
      </c>
    </row>
    <row r="1075" spans="1:9" x14ac:dyDescent="0.25">
      <c r="A1075" s="4">
        <v>54</v>
      </c>
      <c r="B1075" s="4">
        <f t="shared" si="64"/>
        <v>1</v>
      </c>
      <c r="C1075" s="4">
        <f t="shared" si="65"/>
        <v>3</v>
      </c>
      <c r="D1075" s="4">
        <v>28</v>
      </c>
      <c r="E1075" s="4">
        <v>182013</v>
      </c>
      <c r="F1075" s="4">
        <f t="shared" si="66"/>
        <v>235440.41</v>
      </c>
      <c r="G1075" s="4">
        <f t="shared" si="67"/>
        <v>-53427.41</v>
      </c>
      <c r="H1075" s="4" t="str">
        <v>Male</v>
      </c>
      <c r="I1075" s="4" t="str">
        <v>PhD</v>
      </c>
    </row>
    <row r="1076" spans="1:9" x14ac:dyDescent="0.25">
      <c r="A1076" s="4">
        <v>31</v>
      </c>
      <c r="B1076" s="4">
        <f t="shared" si="64"/>
        <v>2</v>
      </c>
      <c r="C1076" s="4">
        <f t="shared" si="65"/>
        <v>2</v>
      </c>
      <c r="D1076" s="4">
        <v>7</v>
      </c>
      <c r="E1076" s="4">
        <v>108799</v>
      </c>
      <c r="F1076" s="4">
        <f t="shared" si="66"/>
        <v>105633.37</v>
      </c>
      <c r="G1076" s="4">
        <f t="shared" si="67"/>
        <v>3165.6300000000047</v>
      </c>
      <c r="H1076" s="4" t="str">
        <v>Female</v>
      </c>
      <c r="I1076" s="4" t="str">
        <v>Master's</v>
      </c>
    </row>
    <row r="1077" spans="1:9" x14ac:dyDescent="0.25">
      <c r="A1077" s="4">
        <v>36</v>
      </c>
      <c r="B1077" s="4">
        <f t="shared" si="64"/>
        <v>1</v>
      </c>
      <c r="C1077" s="4">
        <f t="shared" si="65"/>
        <v>1</v>
      </c>
      <c r="D1077" s="4">
        <v>13</v>
      </c>
      <c r="E1077" s="4">
        <v>135378</v>
      </c>
      <c r="F1077" s="4">
        <f t="shared" si="66"/>
        <v>127516.93</v>
      </c>
      <c r="G1077" s="4">
        <f t="shared" si="67"/>
        <v>7861.070000000007</v>
      </c>
      <c r="H1077" s="4" t="str">
        <v>Male</v>
      </c>
      <c r="I1077" s="4" t="str">
        <v>Bachelor's</v>
      </c>
    </row>
    <row r="1078" spans="1:9" x14ac:dyDescent="0.25">
      <c r="A1078" s="4">
        <v>45</v>
      </c>
      <c r="B1078" s="4">
        <f t="shared" si="64"/>
        <v>2</v>
      </c>
      <c r="C1078" s="4">
        <f t="shared" si="65"/>
        <v>2</v>
      </c>
      <c r="D1078" s="4">
        <v>22</v>
      </c>
      <c r="E1078" s="4">
        <v>183530</v>
      </c>
      <c r="F1078" s="4">
        <f t="shared" si="66"/>
        <v>184387.37</v>
      </c>
      <c r="G1078" s="4">
        <f t="shared" si="67"/>
        <v>-857.36999999999534</v>
      </c>
      <c r="H1078" s="4" t="str">
        <v>Female</v>
      </c>
      <c r="I1078" s="4" t="str">
        <v>Master's</v>
      </c>
    </row>
    <row r="1079" spans="1:9" x14ac:dyDescent="0.25">
      <c r="A1079" s="4">
        <v>42</v>
      </c>
      <c r="B1079" s="4">
        <f t="shared" si="64"/>
        <v>1</v>
      </c>
      <c r="C1079" s="4">
        <f t="shared" si="65"/>
        <v>1</v>
      </c>
      <c r="D1079" s="4">
        <v>18</v>
      </c>
      <c r="E1079" s="4">
        <v>150901</v>
      </c>
      <c r="F1079" s="4">
        <f t="shared" si="66"/>
        <v>153035.73000000001</v>
      </c>
      <c r="G1079" s="4">
        <f t="shared" si="67"/>
        <v>-2134.7300000000105</v>
      </c>
      <c r="H1079" s="4" t="str">
        <v>Male</v>
      </c>
      <c r="I1079" s="4" t="str">
        <v>Bachelor's</v>
      </c>
    </row>
    <row r="1080" spans="1:9" x14ac:dyDescent="0.25">
      <c r="A1080" s="4">
        <v>28</v>
      </c>
      <c r="B1080" s="4">
        <f t="shared" si="64"/>
        <v>2</v>
      </c>
      <c r="C1080" s="4">
        <f t="shared" si="65"/>
        <v>2</v>
      </c>
      <c r="D1080" s="4">
        <v>4</v>
      </c>
      <c r="E1080" s="4">
        <v>82697</v>
      </c>
      <c r="F1080" s="4">
        <f t="shared" si="66"/>
        <v>89992.450000000012</v>
      </c>
      <c r="G1080" s="4">
        <f t="shared" si="67"/>
        <v>-7295.4500000000116</v>
      </c>
      <c r="H1080" s="4" t="str">
        <v>Female</v>
      </c>
      <c r="I1080" s="4" t="str">
        <v>Master's</v>
      </c>
    </row>
    <row r="1081" spans="1:9" x14ac:dyDescent="0.25">
      <c r="A1081" s="4">
        <v>48</v>
      </c>
      <c r="B1081" s="4">
        <f t="shared" si="64"/>
        <v>1</v>
      </c>
      <c r="C1081" s="4">
        <f t="shared" si="65"/>
        <v>3</v>
      </c>
      <c r="D1081" s="4">
        <v>26</v>
      </c>
      <c r="E1081" s="4">
        <v>194638</v>
      </c>
      <c r="F1081" s="4">
        <f t="shared" si="66"/>
        <v>227210.73</v>
      </c>
      <c r="G1081" s="4">
        <f t="shared" si="67"/>
        <v>-32572.73000000001</v>
      </c>
      <c r="H1081" s="4" t="str">
        <v>Male</v>
      </c>
      <c r="I1081" s="4" t="str">
        <v>PhD</v>
      </c>
    </row>
    <row r="1082" spans="1:9" x14ac:dyDescent="0.25">
      <c r="A1082" s="4">
        <v>36</v>
      </c>
      <c r="B1082" s="4">
        <f t="shared" si="64"/>
        <v>2</v>
      </c>
      <c r="C1082" s="4">
        <f t="shared" si="65"/>
        <v>2</v>
      </c>
      <c r="D1082" s="4">
        <v>12</v>
      </c>
      <c r="E1082" s="4">
        <v>130356</v>
      </c>
      <c r="F1082" s="4">
        <f t="shared" si="66"/>
        <v>131701.57</v>
      </c>
      <c r="G1082" s="4">
        <f t="shared" si="67"/>
        <v>-1345.570000000007</v>
      </c>
      <c r="H1082" s="4" t="str">
        <v>Female</v>
      </c>
      <c r="I1082" s="4" t="str">
        <v>Master's</v>
      </c>
    </row>
    <row r="1083" spans="1:9" x14ac:dyDescent="0.25">
      <c r="A1083" s="4">
        <v>43</v>
      </c>
      <c r="B1083" s="4">
        <f t="shared" si="64"/>
        <v>1</v>
      </c>
      <c r="C1083" s="4">
        <f t="shared" si="65"/>
        <v>1</v>
      </c>
      <c r="D1083" s="4">
        <v>18</v>
      </c>
      <c r="E1083" s="4">
        <v>152560</v>
      </c>
      <c r="F1083" s="4">
        <f t="shared" si="66"/>
        <v>152486.32999999999</v>
      </c>
      <c r="G1083" s="4">
        <f t="shared" si="67"/>
        <v>73.670000000012806</v>
      </c>
      <c r="H1083" s="4" t="str">
        <v>Male</v>
      </c>
      <c r="I1083" s="4" t="str">
        <v>Bachelor's</v>
      </c>
    </row>
    <row r="1084" spans="1:9" x14ac:dyDescent="0.25">
      <c r="A1084" s="4">
        <v>33</v>
      </c>
      <c r="B1084" s="4">
        <f t="shared" si="64"/>
        <v>2</v>
      </c>
      <c r="C1084" s="4">
        <f t="shared" si="65"/>
        <v>2</v>
      </c>
      <c r="D1084" s="4">
        <v>9</v>
      </c>
      <c r="E1084" s="4">
        <v>121432</v>
      </c>
      <c r="F1084" s="4">
        <f t="shared" si="66"/>
        <v>116060.65</v>
      </c>
      <c r="G1084" s="4">
        <f t="shared" si="67"/>
        <v>5371.3500000000058</v>
      </c>
      <c r="H1084" s="4" t="str">
        <v>Female</v>
      </c>
      <c r="I1084" s="4" t="str">
        <v>Master's</v>
      </c>
    </row>
    <row r="1085" spans="1:9" x14ac:dyDescent="0.25">
      <c r="A1085" s="4">
        <v>26</v>
      </c>
      <c r="B1085" s="4">
        <f t="shared" si="64"/>
        <v>1</v>
      </c>
      <c r="C1085" s="4">
        <f t="shared" si="65"/>
        <v>1</v>
      </c>
      <c r="D1085" s="4">
        <v>2</v>
      </c>
      <c r="E1085" s="4">
        <v>63789</v>
      </c>
      <c r="F1085" s="4">
        <f t="shared" si="66"/>
        <v>69617.489999999991</v>
      </c>
      <c r="G1085" s="4">
        <f t="shared" si="67"/>
        <v>-5828.4899999999907</v>
      </c>
      <c r="H1085" s="4" t="str">
        <v>Male</v>
      </c>
      <c r="I1085" s="4" t="str">
        <v>Bachelor's</v>
      </c>
    </row>
    <row r="1086" spans="1:9" x14ac:dyDescent="0.25">
      <c r="A1086" s="4">
        <v>50</v>
      </c>
      <c r="B1086" s="4">
        <f t="shared" si="64"/>
        <v>2</v>
      </c>
      <c r="C1086" s="4">
        <f t="shared" si="65"/>
        <v>2</v>
      </c>
      <c r="D1086" s="4">
        <v>23</v>
      </c>
      <c r="E1086" s="4">
        <v>183690</v>
      </c>
      <c r="F1086" s="4">
        <f t="shared" si="66"/>
        <v>187403.41</v>
      </c>
      <c r="G1086" s="4">
        <f t="shared" si="67"/>
        <v>-3713.4100000000035</v>
      </c>
      <c r="H1086" s="4" t="str">
        <v>Female</v>
      </c>
      <c r="I1086" s="4" t="str">
        <v>Master's</v>
      </c>
    </row>
    <row r="1087" spans="1:9" x14ac:dyDescent="0.25">
      <c r="A1087" s="4">
        <v>41</v>
      </c>
      <c r="B1087" s="4">
        <f t="shared" si="64"/>
        <v>1</v>
      </c>
      <c r="C1087" s="4">
        <f t="shared" si="65"/>
        <v>3</v>
      </c>
      <c r="D1087" s="4">
        <v>16</v>
      </c>
      <c r="E1087" s="4">
        <v>151310</v>
      </c>
      <c r="F1087" s="4">
        <f t="shared" si="66"/>
        <v>173426.13</v>
      </c>
      <c r="G1087" s="4">
        <f t="shared" si="67"/>
        <v>-22116.130000000005</v>
      </c>
      <c r="H1087" s="4" t="str">
        <v>Male</v>
      </c>
      <c r="I1087" s="4" t="str">
        <v>PhD</v>
      </c>
    </row>
    <row r="1088" spans="1:9" x14ac:dyDescent="0.25">
      <c r="A1088" s="4">
        <v>29</v>
      </c>
      <c r="B1088" s="4">
        <f t="shared" si="64"/>
        <v>2</v>
      </c>
      <c r="C1088" s="4">
        <f t="shared" si="65"/>
        <v>1</v>
      </c>
      <c r="D1088" s="4">
        <v>6</v>
      </c>
      <c r="E1088" s="4">
        <v>100358</v>
      </c>
      <c r="F1088" s="4">
        <f t="shared" si="66"/>
        <v>85285.59</v>
      </c>
      <c r="G1088" s="4">
        <f t="shared" si="67"/>
        <v>15072.410000000003</v>
      </c>
      <c r="H1088" s="4" t="str">
        <v>Female</v>
      </c>
      <c r="I1088" s="4" t="str">
        <v>Bachelor's</v>
      </c>
    </row>
    <row r="1089" spans="1:9" x14ac:dyDescent="0.25">
      <c r="A1089" s="4">
        <v>38</v>
      </c>
      <c r="B1089" s="4">
        <f t="shared" si="64"/>
        <v>1</v>
      </c>
      <c r="C1089" s="4">
        <f t="shared" si="65"/>
        <v>2</v>
      </c>
      <c r="D1089" s="4">
        <v>15</v>
      </c>
      <c r="E1089" s="4">
        <v>148437</v>
      </c>
      <c r="F1089" s="4">
        <f t="shared" si="66"/>
        <v>153627.75</v>
      </c>
      <c r="G1089" s="4">
        <f t="shared" si="67"/>
        <v>-5190.75</v>
      </c>
      <c r="H1089" s="4" t="str">
        <v>Male</v>
      </c>
      <c r="I1089" s="4" t="str">
        <v>Master's</v>
      </c>
    </row>
    <row r="1090" spans="1:9" x14ac:dyDescent="0.25">
      <c r="A1090" s="4">
        <v>48</v>
      </c>
      <c r="B1090" s="4">
        <f t="shared" ref="B1090:B1153" si="68">IF(H1090 = "Male", 1, IF(H1090 = "Female", 2, IF(H1090 = "Other", 3)))</f>
        <v>2</v>
      </c>
      <c r="C1090" s="4">
        <f t="shared" ref="C1090:C1153" si="69">IF(I1090 = "High School", 0, IF(I1090 = "Bachelor's", 1, IF(I1090 = "Master's", 2, IF(I1090 = "PhD", 3))))</f>
        <v>1</v>
      </c>
      <c r="D1090" s="4">
        <v>22</v>
      </c>
      <c r="E1090" s="4">
        <v>168691</v>
      </c>
      <c r="F1090" s="4">
        <f t="shared" si="66"/>
        <v>167055.63</v>
      </c>
      <c r="G1090" s="4">
        <f t="shared" si="67"/>
        <v>1635.3699999999953</v>
      </c>
      <c r="H1090" s="4" t="str">
        <v>Female</v>
      </c>
      <c r="I1090" s="4" t="str">
        <v>Bachelor's</v>
      </c>
    </row>
    <row r="1091" spans="1:9" x14ac:dyDescent="0.25">
      <c r="A1091" s="4">
        <v>28</v>
      </c>
      <c r="B1091" s="4">
        <f t="shared" si="68"/>
        <v>1</v>
      </c>
      <c r="C1091" s="4">
        <f t="shared" si="69"/>
        <v>1</v>
      </c>
      <c r="D1091" s="4">
        <v>1</v>
      </c>
      <c r="E1091" s="4">
        <v>50000</v>
      </c>
      <c r="F1091" s="4">
        <f t="shared" ref="F1091:F1154" si="70">62428.13 + (-549.4*A1091) + (-5735.86*B1091) + (15683.54*C1091) + (5763.04*D1091)</f>
        <v>62755.65</v>
      </c>
      <c r="G1091" s="4">
        <f t="shared" ref="G1091:G1154" si="71">E1091-F1091</f>
        <v>-12755.650000000001</v>
      </c>
      <c r="H1091" s="4" t="str">
        <v>Male</v>
      </c>
      <c r="I1091" s="4" t="str">
        <v>Bachelor's</v>
      </c>
    </row>
    <row r="1092" spans="1:9" x14ac:dyDescent="0.25">
      <c r="A1092" s="4">
        <v>32</v>
      </c>
      <c r="B1092" s="4">
        <f t="shared" si="68"/>
        <v>2</v>
      </c>
      <c r="C1092" s="4">
        <f t="shared" si="69"/>
        <v>2</v>
      </c>
      <c r="D1092" s="4">
        <v>5</v>
      </c>
      <c r="E1092" s="4">
        <v>100000</v>
      </c>
      <c r="F1092" s="4">
        <f t="shared" si="70"/>
        <v>93557.89</v>
      </c>
      <c r="G1092" s="4">
        <f t="shared" si="71"/>
        <v>6442.1100000000006</v>
      </c>
      <c r="H1092" s="4" t="str">
        <v>Female</v>
      </c>
      <c r="I1092" s="4" t="str">
        <v>Master's</v>
      </c>
    </row>
    <row r="1093" spans="1:9" x14ac:dyDescent="0.25">
      <c r="A1093" s="4">
        <v>26</v>
      </c>
      <c r="B1093" s="4">
        <f t="shared" si="68"/>
        <v>1</v>
      </c>
      <c r="C1093" s="4">
        <f t="shared" si="69"/>
        <v>1</v>
      </c>
      <c r="D1093" s="4">
        <v>2</v>
      </c>
      <c r="E1093" s="4">
        <v>60000</v>
      </c>
      <c r="F1093" s="4">
        <f t="shared" si="70"/>
        <v>69617.489999999991</v>
      </c>
      <c r="G1093" s="4">
        <f t="shared" si="71"/>
        <v>-9617.4899999999907</v>
      </c>
      <c r="H1093" s="4" t="str">
        <v>Male</v>
      </c>
      <c r="I1093" s="4" t="str">
        <v>Bachelor's</v>
      </c>
    </row>
    <row r="1094" spans="1:9" x14ac:dyDescent="0.25">
      <c r="A1094" s="4">
        <v>33</v>
      </c>
      <c r="B1094" s="4">
        <f t="shared" si="68"/>
        <v>2</v>
      </c>
      <c r="C1094" s="4">
        <f t="shared" si="69"/>
        <v>2</v>
      </c>
      <c r="D1094" s="4">
        <v>6</v>
      </c>
      <c r="E1094" s="4">
        <v>90000</v>
      </c>
      <c r="F1094" s="4">
        <f t="shared" si="70"/>
        <v>98771.53</v>
      </c>
      <c r="G1094" s="4">
        <f t="shared" si="71"/>
        <v>-8771.5299999999988</v>
      </c>
      <c r="H1094" s="4" t="str">
        <v>Female</v>
      </c>
      <c r="I1094" s="4" t="str">
        <v>Master's</v>
      </c>
    </row>
    <row r="1095" spans="1:9" x14ac:dyDescent="0.25">
      <c r="A1095" s="4">
        <v>29</v>
      </c>
      <c r="B1095" s="4">
        <f t="shared" si="68"/>
        <v>1</v>
      </c>
      <c r="C1095" s="4">
        <f t="shared" si="69"/>
        <v>1</v>
      </c>
      <c r="D1095" s="4">
        <v>3</v>
      </c>
      <c r="E1095" s="4">
        <v>70000</v>
      </c>
      <c r="F1095" s="4">
        <f t="shared" si="70"/>
        <v>73732.33</v>
      </c>
      <c r="G1095" s="4">
        <f t="shared" si="71"/>
        <v>-3732.3300000000017</v>
      </c>
      <c r="H1095" s="4" t="str">
        <v>Male</v>
      </c>
      <c r="I1095" s="4" t="str">
        <v>Bachelor's</v>
      </c>
    </row>
    <row r="1096" spans="1:9" x14ac:dyDescent="0.25">
      <c r="A1096" s="4">
        <v>42</v>
      </c>
      <c r="B1096" s="4">
        <f t="shared" si="68"/>
        <v>1</v>
      </c>
      <c r="C1096" s="4">
        <f t="shared" si="69"/>
        <v>3</v>
      </c>
      <c r="D1096" s="4">
        <v>12</v>
      </c>
      <c r="E1096" s="4">
        <v>170000</v>
      </c>
      <c r="F1096" s="4">
        <f t="shared" si="70"/>
        <v>149824.57</v>
      </c>
      <c r="G1096" s="4">
        <f t="shared" si="71"/>
        <v>20175.429999999993</v>
      </c>
      <c r="H1096" s="4" t="str">
        <v>Male</v>
      </c>
      <c r="I1096" s="4" t="str">
        <v>PhD</v>
      </c>
    </row>
    <row r="1097" spans="1:9" x14ac:dyDescent="0.25">
      <c r="A1097" s="4">
        <v>36</v>
      </c>
      <c r="B1097" s="4">
        <f t="shared" si="68"/>
        <v>2</v>
      </c>
      <c r="C1097" s="4">
        <f t="shared" si="69"/>
        <v>2</v>
      </c>
      <c r="D1097" s="4">
        <v>8</v>
      </c>
      <c r="E1097" s="4">
        <v>130000</v>
      </c>
      <c r="F1097" s="4">
        <f t="shared" si="70"/>
        <v>108649.41</v>
      </c>
      <c r="G1097" s="4">
        <f t="shared" si="71"/>
        <v>21350.589999999997</v>
      </c>
      <c r="H1097" s="4" t="str">
        <v>Female</v>
      </c>
      <c r="I1097" s="4" t="str">
        <v>Master's</v>
      </c>
    </row>
    <row r="1098" spans="1:9" x14ac:dyDescent="0.25">
      <c r="A1098" s="4">
        <v>27</v>
      </c>
      <c r="B1098" s="4">
        <f t="shared" si="68"/>
        <v>1</v>
      </c>
      <c r="C1098" s="4">
        <f t="shared" si="69"/>
        <v>1</v>
      </c>
      <c r="D1098" s="4">
        <v>1</v>
      </c>
      <c r="E1098" s="4">
        <v>50000</v>
      </c>
      <c r="F1098" s="4">
        <f t="shared" si="70"/>
        <v>63305.05</v>
      </c>
      <c r="G1098" s="4">
        <f t="shared" si="71"/>
        <v>-13305.050000000003</v>
      </c>
      <c r="H1098" s="4" t="str">
        <v>Male</v>
      </c>
      <c r="I1098" s="4" t="str">
        <v>Bachelor's</v>
      </c>
    </row>
    <row r="1099" spans="1:9" x14ac:dyDescent="0.25">
      <c r="A1099" s="4">
        <v>34</v>
      </c>
      <c r="B1099" s="4">
        <f t="shared" si="68"/>
        <v>2</v>
      </c>
      <c r="C1099" s="4">
        <f t="shared" si="69"/>
        <v>2</v>
      </c>
      <c r="D1099" s="4">
        <v>7</v>
      </c>
      <c r="E1099" s="4">
        <v>120000</v>
      </c>
      <c r="F1099" s="4">
        <f t="shared" si="70"/>
        <v>103985.17</v>
      </c>
      <c r="G1099" s="4">
        <f t="shared" si="71"/>
        <v>16014.830000000002</v>
      </c>
      <c r="H1099" s="4" t="str">
        <v>Female</v>
      </c>
      <c r="I1099" s="4" t="str">
        <v>Master's</v>
      </c>
    </row>
    <row r="1100" spans="1:9" x14ac:dyDescent="0.25">
      <c r="A1100" s="4">
        <v>29</v>
      </c>
      <c r="B1100" s="4">
        <f t="shared" si="68"/>
        <v>1</v>
      </c>
      <c r="C1100" s="4">
        <f t="shared" si="69"/>
        <v>1</v>
      </c>
      <c r="D1100" s="4">
        <v>4</v>
      </c>
      <c r="E1100" s="4">
        <v>80000</v>
      </c>
      <c r="F1100" s="4">
        <f t="shared" si="70"/>
        <v>79495.37</v>
      </c>
      <c r="G1100" s="4">
        <f t="shared" si="71"/>
        <v>504.63000000000466</v>
      </c>
      <c r="H1100" s="4" t="str">
        <v>Male</v>
      </c>
      <c r="I1100" s="4" t="str">
        <v>Bachelor's</v>
      </c>
    </row>
    <row r="1101" spans="1:9" x14ac:dyDescent="0.25">
      <c r="A1101" s="4">
        <v>41</v>
      </c>
      <c r="B1101" s="4">
        <f t="shared" si="68"/>
        <v>2</v>
      </c>
      <c r="C1101" s="4">
        <f t="shared" si="69"/>
        <v>3</v>
      </c>
      <c r="D1101" s="4">
        <v>16</v>
      </c>
      <c r="E1101" s="4">
        <v>200000</v>
      </c>
      <c r="F1101" s="4">
        <f t="shared" si="70"/>
        <v>167690.27000000002</v>
      </c>
      <c r="G1101" s="4">
        <f t="shared" si="71"/>
        <v>32309.729999999981</v>
      </c>
      <c r="H1101" s="4" t="str">
        <v>Female</v>
      </c>
      <c r="I1101" s="4" t="str">
        <v>PhD</v>
      </c>
    </row>
    <row r="1102" spans="1:9" x14ac:dyDescent="0.25">
      <c r="A1102" s="4">
        <v>36</v>
      </c>
      <c r="B1102" s="4">
        <f t="shared" si="68"/>
        <v>1</v>
      </c>
      <c r="C1102" s="4">
        <f t="shared" si="69"/>
        <v>3</v>
      </c>
      <c r="D1102" s="4">
        <v>12</v>
      </c>
      <c r="E1102" s="4">
        <v>170000</v>
      </c>
      <c r="F1102" s="4">
        <f t="shared" si="70"/>
        <v>153120.96999999997</v>
      </c>
      <c r="G1102" s="4">
        <f t="shared" si="71"/>
        <v>16879.030000000028</v>
      </c>
      <c r="H1102" s="4" t="str">
        <v>Male</v>
      </c>
      <c r="I1102" s="4" t="str">
        <v>PhD</v>
      </c>
    </row>
    <row r="1103" spans="1:9" x14ac:dyDescent="0.25">
      <c r="A1103" s="4">
        <v>30</v>
      </c>
      <c r="B1103" s="4">
        <f t="shared" si="68"/>
        <v>2</v>
      </c>
      <c r="C1103" s="4">
        <f t="shared" si="69"/>
        <v>1</v>
      </c>
      <c r="D1103" s="4">
        <v>4</v>
      </c>
      <c r="E1103" s="4">
        <v>80000</v>
      </c>
      <c r="F1103" s="4">
        <f t="shared" si="70"/>
        <v>73210.11</v>
      </c>
      <c r="G1103" s="4">
        <f t="shared" si="71"/>
        <v>6789.8899999999994</v>
      </c>
      <c r="H1103" s="4" t="str">
        <v>Female</v>
      </c>
      <c r="I1103" s="4" t="str">
        <v>Bachelor's</v>
      </c>
    </row>
    <row r="1104" spans="1:9" x14ac:dyDescent="0.25">
      <c r="A1104" s="4">
        <v>28</v>
      </c>
      <c r="B1104" s="4">
        <f t="shared" si="68"/>
        <v>1</v>
      </c>
      <c r="C1104" s="4">
        <f t="shared" si="69"/>
        <v>2</v>
      </c>
      <c r="D1104" s="4">
        <v>5</v>
      </c>
      <c r="E1104" s="4">
        <v>80000</v>
      </c>
      <c r="F1104" s="4">
        <f t="shared" si="70"/>
        <v>101491.34999999999</v>
      </c>
      <c r="G1104" s="4">
        <f t="shared" si="71"/>
        <v>-21491.349999999991</v>
      </c>
      <c r="H1104" s="4" t="str">
        <v>Male</v>
      </c>
      <c r="I1104" s="4" t="str">
        <v>Master's</v>
      </c>
    </row>
    <row r="1105" spans="1:9" x14ac:dyDescent="0.25">
      <c r="A1105" s="4">
        <v>30</v>
      </c>
      <c r="B1105" s="4">
        <f t="shared" si="68"/>
        <v>2</v>
      </c>
      <c r="C1105" s="4">
        <f t="shared" si="69"/>
        <v>1</v>
      </c>
      <c r="D1105" s="4">
        <v>4</v>
      </c>
      <c r="E1105" s="4">
        <v>60000</v>
      </c>
      <c r="F1105" s="4">
        <f t="shared" si="70"/>
        <v>73210.11</v>
      </c>
      <c r="G1105" s="4">
        <f t="shared" si="71"/>
        <v>-13210.11</v>
      </c>
      <c r="H1105" s="4" t="str">
        <v>Female</v>
      </c>
      <c r="I1105" s="4" t="str">
        <v>Bachelor's</v>
      </c>
    </row>
    <row r="1106" spans="1:9" x14ac:dyDescent="0.25">
      <c r="A1106" s="4">
        <v>25</v>
      </c>
      <c r="B1106" s="4">
        <f t="shared" si="68"/>
        <v>1</v>
      </c>
      <c r="C1106" s="4">
        <f t="shared" si="69"/>
        <v>1</v>
      </c>
      <c r="D1106" s="4">
        <v>2</v>
      </c>
      <c r="E1106" s="4">
        <v>50000</v>
      </c>
      <c r="F1106" s="4">
        <f t="shared" si="70"/>
        <v>70166.89</v>
      </c>
      <c r="G1106" s="4">
        <f t="shared" si="71"/>
        <v>-20166.89</v>
      </c>
      <c r="H1106" s="4" t="str">
        <v>Male</v>
      </c>
      <c r="I1106" s="4" t="str">
        <v>Bachelor's</v>
      </c>
    </row>
    <row r="1107" spans="1:9" x14ac:dyDescent="0.25">
      <c r="A1107" s="4">
        <v>45</v>
      </c>
      <c r="B1107" s="4">
        <f t="shared" si="68"/>
        <v>2</v>
      </c>
      <c r="C1107" s="4">
        <f t="shared" si="69"/>
        <v>2</v>
      </c>
      <c r="D1107" s="4">
        <v>18</v>
      </c>
      <c r="E1107" s="4">
        <v>160000</v>
      </c>
      <c r="F1107" s="4">
        <f t="shared" si="70"/>
        <v>161335.21</v>
      </c>
      <c r="G1107" s="4">
        <f t="shared" si="71"/>
        <v>-1335.2099999999919</v>
      </c>
      <c r="H1107" s="4" t="str">
        <v>Female</v>
      </c>
      <c r="I1107" s="4" t="str">
        <v>Master's</v>
      </c>
    </row>
    <row r="1108" spans="1:9" x14ac:dyDescent="0.25">
      <c r="A1108" s="4">
        <v>33</v>
      </c>
      <c r="B1108" s="4">
        <f t="shared" si="68"/>
        <v>1</v>
      </c>
      <c r="C1108" s="4">
        <f t="shared" si="69"/>
        <v>3</v>
      </c>
      <c r="D1108" s="4">
        <v>9</v>
      </c>
      <c r="E1108" s="4">
        <v>120000</v>
      </c>
      <c r="F1108" s="4">
        <f t="shared" si="70"/>
        <v>137480.04999999999</v>
      </c>
      <c r="G1108" s="4">
        <f t="shared" si="71"/>
        <v>-17480.049999999988</v>
      </c>
      <c r="H1108" s="4" t="str">
        <v>Male</v>
      </c>
      <c r="I1108" s="4" t="str">
        <v>PhD</v>
      </c>
    </row>
    <row r="1109" spans="1:9" x14ac:dyDescent="0.25">
      <c r="A1109" s="4">
        <v>22</v>
      </c>
      <c r="B1109" s="4">
        <f t="shared" si="68"/>
        <v>2</v>
      </c>
      <c r="C1109" s="4">
        <f t="shared" si="69"/>
        <v>0</v>
      </c>
      <c r="D1109" s="4">
        <v>0</v>
      </c>
      <c r="E1109" s="4">
        <v>40000</v>
      </c>
      <c r="F1109" s="4">
        <f t="shared" si="70"/>
        <v>38869.61</v>
      </c>
      <c r="G1109" s="4">
        <f t="shared" si="71"/>
        <v>1130.3899999999994</v>
      </c>
      <c r="H1109" s="4" t="str">
        <v>Female</v>
      </c>
      <c r="I1109" s="4" t="str">
        <v>High School</v>
      </c>
    </row>
    <row r="1110" spans="1:9" x14ac:dyDescent="0.25">
      <c r="A1110" s="4">
        <v>36</v>
      </c>
      <c r="B1110" s="4">
        <f t="shared" si="68"/>
        <v>1</v>
      </c>
      <c r="C1110" s="4">
        <f t="shared" si="69"/>
        <v>1</v>
      </c>
      <c r="D1110" s="4">
        <v>10</v>
      </c>
      <c r="E1110" s="4">
        <v>100000</v>
      </c>
      <c r="F1110" s="4">
        <f t="shared" si="70"/>
        <v>110227.81</v>
      </c>
      <c r="G1110" s="4">
        <f t="shared" si="71"/>
        <v>-10227.809999999998</v>
      </c>
      <c r="H1110" s="4" t="str">
        <v>Male</v>
      </c>
      <c r="I1110" s="4" t="str">
        <v>Bachelor's</v>
      </c>
    </row>
    <row r="1111" spans="1:9" x14ac:dyDescent="0.25">
      <c r="A1111" s="4">
        <v>29</v>
      </c>
      <c r="B1111" s="4">
        <f t="shared" si="68"/>
        <v>2</v>
      </c>
      <c r="C1111" s="4">
        <f t="shared" si="69"/>
        <v>2</v>
      </c>
      <c r="D1111" s="4">
        <v>4</v>
      </c>
      <c r="E1111" s="4">
        <v>75000</v>
      </c>
      <c r="F1111" s="4">
        <f t="shared" si="70"/>
        <v>89443.05</v>
      </c>
      <c r="G1111" s="4">
        <f t="shared" si="71"/>
        <v>-14443.050000000003</v>
      </c>
      <c r="H1111" s="4" t="str">
        <v>Female</v>
      </c>
      <c r="I1111" s="4" t="str">
        <v>Master's</v>
      </c>
    </row>
    <row r="1112" spans="1:9" x14ac:dyDescent="0.25">
      <c r="A1112" s="4">
        <v>42</v>
      </c>
      <c r="B1112" s="4">
        <f t="shared" si="68"/>
        <v>1</v>
      </c>
      <c r="C1112" s="4">
        <f t="shared" si="69"/>
        <v>3</v>
      </c>
      <c r="D1112" s="4">
        <v>16</v>
      </c>
      <c r="E1112" s="4">
        <v>140000</v>
      </c>
      <c r="F1112" s="4">
        <f t="shared" si="70"/>
        <v>172876.72999999998</v>
      </c>
      <c r="G1112" s="4">
        <f t="shared" si="71"/>
        <v>-32876.729999999981</v>
      </c>
      <c r="H1112" s="4" t="str">
        <v>Male</v>
      </c>
      <c r="I1112" s="4" t="str">
        <v>PhD</v>
      </c>
    </row>
    <row r="1113" spans="1:9" x14ac:dyDescent="0.25">
      <c r="A1113" s="4">
        <v>27</v>
      </c>
      <c r="B1113" s="4">
        <f t="shared" si="68"/>
        <v>2</v>
      </c>
      <c r="C1113" s="4">
        <f t="shared" si="69"/>
        <v>1</v>
      </c>
      <c r="D1113" s="4">
        <v>2</v>
      </c>
      <c r="E1113" s="4">
        <v>50000</v>
      </c>
      <c r="F1113" s="4">
        <f t="shared" si="70"/>
        <v>63332.23</v>
      </c>
      <c r="G1113" s="4">
        <f t="shared" si="71"/>
        <v>-13332.230000000003</v>
      </c>
      <c r="H1113" s="4" t="str">
        <v>Female</v>
      </c>
      <c r="I1113" s="4" t="str">
        <v>Bachelor's</v>
      </c>
    </row>
    <row r="1114" spans="1:9" x14ac:dyDescent="0.25">
      <c r="A1114" s="4">
        <v>38</v>
      </c>
      <c r="B1114" s="4">
        <f t="shared" si="68"/>
        <v>1</v>
      </c>
      <c r="C1114" s="4">
        <f t="shared" si="69"/>
        <v>2</v>
      </c>
      <c r="D1114" s="4">
        <v>11</v>
      </c>
      <c r="E1114" s="4">
        <v>110000</v>
      </c>
      <c r="F1114" s="4">
        <f t="shared" si="70"/>
        <v>130575.59</v>
      </c>
      <c r="G1114" s="4">
        <f t="shared" si="71"/>
        <v>-20575.589999999997</v>
      </c>
      <c r="H1114" s="4" t="str">
        <v>Male</v>
      </c>
      <c r="I1114" s="4" t="str">
        <v>Master's</v>
      </c>
    </row>
    <row r="1115" spans="1:9" x14ac:dyDescent="0.25">
      <c r="A1115" s="4">
        <v>24</v>
      </c>
      <c r="B1115" s="4">
        <f t="shared" si="68"/>
        <v>2</v>
      </c>
      <c r="C1115" s="4">
        <f t="shared" si="69"/>
        <v>1</v>
      </c>
      <c r="D1115" s="4">
        <v>1</v>
      </c>
      <c r="E1115" s="4">
        <v>45000</v>
      </c>
      <c r="F1115" s="4">
        <f t="shared" si="70"/>
        <v>59217.39</v>
      </c>
      <c r="G1115" s="4">
        <f t="shared" si="71"/>
        <v>-14217.39</v>
      </c>
      <c r="H1115" s="4" t="str">
        <v>Female</v>
      </c>
      <c r="I1115" s="4" t="str">
        <v>Bachelor's</v>
      </c>
    </row>
    <row r="1116" spans="1:9" x14ac:dyDescent="0.25">
      <c r="A1116" s="4">
        <v>31</v>
      </c>
      <c r="B1116" s="4">
        <f t="shared" si="68"/>
        <v>1</v>
      </c>
      <c r="C1116" s="4">
        <f t="shared" si="69"/>
        <v>0</v>
      </c>
      <c r="D1116" s="4">
        <v>4</v>
      </c>
      <c r="E1116" s="4">
        <v>55000</v>
      </c>
      <c r="F1116" s="4">
        <f t="shared" si="70"/>
        <v>62713.03</v>
      </c>
      <c r="G1116" s="4">
        <f t="shared" si="71"/>
        <v>-7713.0299999999988</v>
      </c>
      <c r="H1116" s="4" t="str">
        <v>Male</v>
      </c>
      <c r="I1116" s="4" t="str">
        <v>High School</v>
      </c>
    </row>
    <row r="1117" spans="1:9" x14ac:dyDescent="0.25">
      <c r="A1117" s="4">
        <v>39</v>
      </c>
      <c r="B1117" s="4">
        <f t="shared" si="68"/>
        <v>2</v>
      </c>
      <c r="C1117" s="4">
        <f t="shared" si="69"/>
        <v>3</v>
      </c>
      <c r="D1117" s="4">
        <v>13</v>
      </c>
      <c r="E1117" s="4">
        <v>130000</v>
      </c>
      <c r="F1117" s="4">
        <f t="shared" si="70"/>
        <v>151499.95000000001</v>
      </c>
      <c r="G1117" s="4">
        <f t="shared" si="71"/>
        <v>-21499.950000000012</v>
      </c>
      <c r="H1117" s="4" t="str">
        <v>Female</v>
      </c>
      <c r="I1117" s="4" t="str">
        <v>PhD</v>
      </c>
    </row>
    <row r="1118" spans="1:9" x14ac:dyDescent="0.25">
      <c r="A1118" s="4">
        <v>26</v>
      </c>
      <c r="B1118" s="4">
        <f t="shared" si="68"/>
        <v>1</v>
      </c>
      <c r="C1118" s="4">
        <f t="shared" si="69"/>
        <v>1</v>
      </c>
      <c r="D1118" s="4">
        <v>2</v>
      </c>
      <c r="E1118" s="4">
        <v>50000</v>
      </c>
      <c r="F1118" s="4">
        <f t="shared" si="70"/>
        <v>69617.489999999991</v>
      </c>
      <c r="G1118" s="4">
        <f t="shared" si="71"/>
        <v>-19617.489999999991</v>
      </c>
      <c r="H1118" s="4" t="str">
        <v>Male</v>
      </c>
      <c r="I1118" s="4" t="str">
        <v>Bachelor's</v>
      </c>
    </row>
    <row r="1119" spans="1:9" x14ac:dyDescent="0.25">
      <c r="A1119" s="4">
        <v>32</v>
      </c>
      <c r="B1119" s="4">
        <f t="shared" si="68"/>
        <v>2</v>
      </c>
      <c r="C1119" s="4">
        <f t="shared" si="69"/>
        <v>2</v>
      </c>
      <c r="D1119" s="4">
        <v>7</v>
      </c>
      <c r="E1119" s="4">
        <v>80000</v>
      </c>
      <c r="F1119" s="4">
        <f t="shared" si="70"/>
        <v>105083.97</v>
      </c>
      <c r="G1119" s="4">
        <f t="shared" si="71"/>
        <v>-25083.97</v>
      </c>
      <c r="H1119" s="4" t="str">
        <v>Female</v>
      </c>
      <c r="I1119" s="4" t="str">
        <v>Master's</v>
      </c>
    </row>
    <row r="1120" spans="1:9" x14ac:dyDescent="0.25">
      <c r="A1120" s="4">
        <v>32</v>
      </c>
      <c r="B1120" s="4">
        <f t="shared" si="68"/>
        <v>1</v>
      </c>
      <c r="C1120" s="4">
        <f t="shared" si="69"/>
        <v>1</v>
      </c>
      <c r="D1120" s="4">
        <v>2</v>
      </c>
      <c r="E1120" s="4">
        <v>45000</v>
      </c>
      <c r="F1120" s="4">
        <f t="shared" si="70"/>
        <v>66321.09</v>
      </c>
      <c r="G1120" s="4">
        <f t="shared" si="71"/>
        <v>-21321.089999999997</v>
      </c>
      <c r="H1120" s="4" t="str">
        <v>Male</v>
      </c>
      <c r="I1120" s="4" t="str">
        <v>Bachelor's</v>
      </c>
    </row>
    <row r="1121" spans="1:9" x14ac:dyDescent="0.25">
      <c r="A1121" s="4">
        <v>24</v>
      </c>
      <c r="B1121" s="4">
        <f t="shared" si="68"/>
        <v>2</v>
      </c>
      <c r="C1121" s="4">
        <f t="shared" si="69"/>
        <v>0</v>
      </c>
      <c r="D1121" s="4">
        <v>1</v>
      </c>
      <c r="E1121" s="4">
        <v>32000</v>
      </c>
      <c r="F1121" s="4">
        <f t="shared" si="70"/>
        <v>43533.85</v>
      </c>
      <c r="G1121" s="4">
        <f t="shared" si="71"/>
        <v>-11533.849999999999</v>
      </c>
      <c r="H1121" s="4" t="str">
        <v>Female</v>
      </c>
      <c r="I1121" s="4" t="str">
        <v>High School</v>
      </c>
    </row>
    <row r="1122" spans="1:9" x14ac:dyDescent="0.25">
      <c r="A1122" s="4">
        <v>45</v>
      </c>
      <c r="B1122" s="4">
        <f t="shared" si="68"/>
        <v>1</v>
      </c>
      <c r="C1122" s="4">
        <f t="shared" si="69"/>
        <v>3</v>
      </c>
      <c r="D1122" s="4">
        <v>12</v>
      </c>
      <c r="E1122" s="4">
        <v>120000</v>
      </c>
      <c r="F1122" s="4">
        <f t="shared" si="70"/>
        <v>148176.37</v>
      </c>
      <c r="G1122" s="4">
        <f t="shared" si="71"/>
        <v>-28176.369999999995</v>
      </c>
      <c r="H1122" s="4" t="str">
        <v>Male</v>
      </c>
      <c r="I1122" s="4" t="str">
        <v>PhD</v>
      </c>
    </row>
    <row r="1123" spans="1:9" x14ac:dyDescent="0.25">
      <c r="A1123" s="4">
        <v>29</v>
      </c>
      <c r="B1123" s="4">
        <f t="shared" si="68"/>
        <v>2</v>
      </c>
      <c r="C1123" s="4">
        <f t="shared" si="69"/>
        <v>2</v>
      </c>
      <c r="D1123" s="4">
        <v>4</v>
      </c>
      <c r="E1123" s="4">
        <v>65000</v>
      </c>
      <c r="F1123" s="4">
        <f t="shared" si="70"/>
        <v>89443.05</v>
      </c>
      <c r="G1123" s="4">
        <f t="shared" si="71"/>
        <v>-24443.050000000003</v>
      </c>
      <c r="H1123" s="4" t="str">
        <v>Female</v>
      </c>
      <c r="I1123" s="4" t="str">
        <v>Master's</v>
      </c>
    </row>
    <row r="1124" spans="1:9" x14ac:dyDescent="0.25">
      <c r="A1124" s="4">
        <v>38</v>
      </c>
      <c r="B1124" s="4">
        <f t="shared" si="68"/>
        <v>1</v>
      </c>
      <c r="C1124" s="4">
        <f t="shared" si="69"/>
        <v>1</v>
      </c>
      <c r="D1124" s="4">
        <v>8</v>
      </c>
      <c r="E1124" s="4">
        <v>95000</v>
      </c>
      <c r="F1124" s="4">
        <f t="shared" si="70"/>
        <v>97602.93</v>
      </c>
      <c r="G1124" s="4">
        <f t="shared" si="71"/>
        <v>-2602.929999999993</v>
      </c>
      <c r="H1124" s="4" t="str">
        <v>Male</v>
      </c>
      <c r="I1124" s="4" t="str">
        <v>Bachelor's</v>
      </c>
    </row>
    <row r="1125" spans="1:9" x14ac:dyDescent="0.25">
      <c r="A1125" s="4">
        <v>27</v>
      </c>
      <c r="B1125" s="4">
        <f t="shared" si="68"/>
        <v>2</v>
      </c>
      <c r="C1125" s="4">
        <f t="shared" si="69"/>
        <v>2</v>
      </c>
      <c r="D1125" s="4">
        <v>5</v>
      </c>
      <c r="E1125" s="4">
        <v>80000</v>
      </c>
      <c r="F1125" s="4">
        <f t="shared" si="70"/>
        <v>96304.89</v>
      </c>
      <c r="G1125" s="4">
        <f t="shared" si="71"/>
        <v>-16304.89</v>
      </c>
      <c r="H1125" s="4" t="str">
        <v>Female</v>
      </c>
      <c r="I1125" s="4" t="str">
        <v>Master's</v>
      </c>
    </row>
    <row r="1126" spans="1:9" x14ac:dyDescent="0.25">
      <c r="A1126" s="4">
        <v>31</v>
      </c>
      <c r="B1126" s="4">
        <f t="shared" si="68"/>
        <v>2</v>
      </c>
      <c r="C1126" s="4">
        <f t="shared" si="69"/>
        <v>0</v>
      </c>
      <c r="D1126" s="4">
        <v>3</v>
      </c>
      <c r="E1126" s="4">
        <v>38000</v>
      </c>
      <c r="F1126" s="4">
        <f t="shared" si="70"/>
        <v>51214.12999999999</v>
      </c>
      <c r="G1126" s="4">
        <f t="shared" si="71"/>
        <v>-13214.12999999999</v>
      </c>
      <c r="H1126" s="4" t="str">
        <v>Female</v>
      </c>
      <c r="I1126" s="4" t="str">
        <v>High School</v>
      </c>
    </row>
    <row r="1127" spans="1:9" x14ac:dyDescent="0.25">
      <c r="A1127" s="4">
        <v>42</v>
      </c>
      <c r="B1127" s="4">
        <f t="shared" si="68"/>
        <v>1</v>
      </c>
      <c r="C1127" s="4">
        <f t="shared" si="69"/>
        <v>2</v>
      </c>
      <c r="D1127" s="4">
        <v>10</v>
      </c>
      <c r="E1127" s="4">
        <v>110000</v>
      </c>
      <c r="F1127" s="4">
        <f t="shared" si="70"/>
        <v>122614.95000000001</v>
      </c>
      <c r="G1127" s="4">
        <f t="shared" si="71"/>
        <v>-12614.950000000012</v>
      </c>
      <c r="H1127" s="4" t="str">
        <v>Male</v>
      </c>
      <c r="I1127" s="4" t="str">
        <v>Master's</v>
      </c>
    </row>
    <row r="1128" spans="1:9" x14ac:dyDescent="0.25">
      <c r="A1128" s="4">
        <v>26</v>
      </c>
      <c r="B1128" s="4">
        <f t="shared" si="68"/>
        <v>2</v>
      </c>
      <c r="C1128" s="4">
        <f t="shared" si="69"/>
        <v>1</v>
      </c>
      <c r="D1128" s="4">
        <v>2</v>
      </c>
      <c r="E1128" s="4">
        <v>45000</v>
      </c>
      <c r="F1128" s="4">
        <f t="shared" si="70"/>
        <v>63881.63</v>
      </c>
      <c r="G1128" s="4">
        <f t="shared" si="71"/>
        <v>-18881.629999999997</v>
      </c>
      <c r="H1128" s="4" t="str">
        <v>Female</v>
      </c>
      <c r="I1128" s="4" t="str">
        <v>Bachelor's</v>
      </c>
    </row>
    <row r="1129" spans="1:9" x14ac:dyDescent="0.25">
      <c r="A1129" s="4">
        <v>36</v>
      </c>
      <c r="B1129" s="4">
        <f t="shared" si="68"/>
        <v>1</v>
      </c>
      <c r="C1129" s="4">
        <f t="shared" si="69"/>
        <v>2</v>
      </c>
      <c r="D1129" s="4">
        <v>7</v>
      </c>
      <c r="E1129" s="4">
        <v>89000</v>
      </c>
      <c r="F1129" s="4">
        <f t="shared" si="70"/>
        <v>108622.23</v>
      </c>
      <c r="G1129" s="4">
        <f t="shared" si="71"/>
        <v>-19622.229999999996</v>
      </c>
      <c r="H1129" s="4" t="str">
        <v>Male</v>
      </c>
      <c r="I1129" s="4" t="str">
        <v>Master's</v>
      </c>
    </row>
    <row r="1130" spans="1:9" x14ac:dyDescent="0.25">
      <c r="A1130" s="4">
        <v>28</v>
      </c>
      <c r="B1130" s="4">
        <f t="shared" si="68"/>
        <v>1</v>
      </c>
      <c r="C1130" s="4">
        <f t="shared" si="69"/>
        <v>0</v>
      </c>
      <c r="D1130" s="4">
        <v>1</v>
      </c>
      <c r="E1130" s="4">
        <v>32000</v>
      </c>
      <c r="F1130" s="4">
        <f t="shared" si="70"/>
        <v>47072.11</v>
      </c>
      <c r="G1130" s="4">
        <f t="shared" si="71"/>
        <v>-15072.11</v>
      </c>
      <c r="H1130" s="4" t="str">
        <v>Male</v>
      </c>
      <c r="I1130" s="4" t="str">
        <v>High School</v>
      </c>
    </row>
    <row r="1131" spans="1:9" x14ac:dyDescent="0.25">
      <c r="A1131" s="4">
        <v>33</v>
      </c>
      <c r="B1131" s="4">
        <f t="shared" si="68"/>
        <v>2</v>
      </c>
      <c r="C1131" s="4">
        <f t="shared" si="69"/>
        <v>1</v>
      </c>
      <c r="D1131" s="4">
        <v>5</v>
      </c>
      <c r="E1131" s="4">
        <v>70000</v>
      </c>
      <c r="F1131" s="4">
        <f t="shared" si="70"/>
        <v>77324.95</v>
      </c>
      <c r="G1131" s="4">
        <f t="shared" si="71"/>
        <v>-7324.9499999999971</v>
      </c>
      <c r="H1131" s="4" t="str">
        <v>Female</v>
      </c>
      <c r="I1131" s="4" t="str">
        <v>Bachelor's</v>
      </c>
    </row>
    <row r="1132" spans="1:9" x14ac:dyDescent="0.25">
      <c r="A1132" s="4">
        <v>46</v>
      </c>
      <c r="B1132" s="4">
        <f t="shared" si="68"/>
        <v>1</v>
      </c>
      <c r="C1132" s="4">
        <f t="shared" si="69"/>
        <v>3</v>
      </c>
      <c r="D1132" s="4">
        <v>15</v>
      </c>
      <c r="E1132" s="4">
        <v>150000</v>
      </c>
      <c r="F1132" s="4">
        <f t="shared" si="70"/>
        <v>164916.09</v>
      </c>
      <c r="G1132" s="4">
        <f t="shared" si="71"/>
        <v>-14916.089999999997</v>
      </c>
      <c r="H1132" s="4" t="str">
        <v>Male</v>
      </c>
      <c r="I1132" s="4" t="str">
        <v>PhD</v>
      </c>
    </row>
    <row r="1133" spans="1:9" x14ac:dyDescent="0.25">
      <c r="A1133" s="4">
        <v>25</v>
      </c>
      <c r="B1133" s="4">
        <f t="shared" si="68"/>
        <v>2</v>
      </c>
      <c r="C1133" s="4">
        <f t="shared" si="69"/>
        <v>1</v>
      </c>
      <c r="D1133" s="4">
        <v>1</v>
      </c>
      <c r="E1133" s="4">
        <v>40000</v>
      </c>
      <c r="F1133" s="4">
        <f t="shared" si="70"/>
        <v>58667.99</v>
      </c>
      <c r="G1133" s="4">
        <f t="shared" si="71"/>
        <v>-18667.989999999998</v>
      </c>
      <c r="H1133" s="4" t="str">
        <v>Female</v>
      </c>
      <c r="I1133" s="4" t="str">
        <v>Bachelor's</v>
      </c>
    </row>
    <row r="1134" spans="1:9" x14ac:dyDescent="0.25">
      <c r="A1134" s="4">
        <v>37</v>
      </c>
      <c r="B1134" s="4">
        <f t="shared" si="68"/>
        <v>2</v>
      </c>
      <c r="C1134" s="4">
        <f t="shared" si="69"/>
        <v>2</v>
      </c>
      <c r="D1134" s="4">
        <v>9</v>
      </c>
      <c r="E1134" s="4">
        <v>105000</v>
      </c>
      <c r="F1134" s="4">
        <f t="shared" si="70"/>
        <v>113863.05</v>
      </c>
      <c r="G1134" s="4">
        <f t="shared" si="71"/>
        <v>-8863.0500000000029</v>
      </c>
      <c r="H1134" s="4" t="str">
        <v>Female</v>
      </c>
      <c r="I1134" s="4" t="str">
        <v>Master's</v>
      </c>
    </row>
    <row r="1135" spans="1:9" x14ac:dyDescent="0.25">
      <c r="A1135" s="4">
        <v>30</v>
      </c>
      <c r="B1135" s="4">
        <f t="shared" si="68"/>
        <v>1</v>
      </c>
      <c r="C1135" s="4">
        <f t="shared" si="69"/>
        <v>2</v>
      </c>
      <c r="D1135" s="4">
        <v>4</v>
      </c>
      <c r="E1135" s="4">
        <v>65000</v>
      </c>
      <c r="F1135" s="4">
        <f t="shared" si="70"/>
        <v>94629.510000000009</v>
      </c>
      <c r="G1135" s="4">
        <f t="shared" si="71"/>
        <v>-29629.510000000009</v>
      </c>
      <c r="H1135" s="4" t="str">
        <v>Male</v>
      </c>
      <c r="I1135" s="4" t="str">
        <v>Master's</v>
      </c>
    </row>
    <row r="1136" spans="1:9" x14ac:dyDescent="0.25">
      <c r="A1136" s="4">
        <v>43</v>
      </c>
      <c r="B1136" s="4">
        <f t="shared" si="68"/>
        <v>2</v>
      </c>
      <c r="C1136" s="4">
        <f t="shared" si="69"/>
        <v>3</v>
      </c>
      <c r="D1136" s="4">
        <v>14</v>
      </c>
      <c r="E1136" s="4">
        <v>140000</v>
      </c>
      <c r="F1136" s="4">
        <f t="shared" si="70"/>
        <v>155065.38999999998</v>
      </c>
      <c r="G1136" s="4">
        <f t="shared" si="71"/>
        <v>-15065.389999999985</v>
      </c>
      <c r="H1136" s="4" t="str">
        <v>Female</v>
      </c>
      <c r="I1136" s="4" t="str">
        <v>PhD</v>
      </c>
    </row>
    <row r="1137" spans="1:9" x14ac:dyDescent="0.25">
      <c r="A1137" s="4">
        <v>34</v>
      </c>
      <c r="B1137" s="4">
        <f t="shared" si="68"/>
        <v>1</v>
      </c>
      <c r="C1137" s="4">
        <f t="shared" si="69"/>
        <v>1</v>
      </c>
      <c r="D1137" s="4">
        <v>3</v>
      </c>
      <c r="E1137" s="4">
        <v>50000</v>
      </c>
      <c r="F1137" s="4">
        <f t="shared" si="70"/>
        <v>70985.33</v>
      </c>
      <c r="G1137" s="4">
        <f t="shared" si="71"/>
        <v>-20985.33</v>
      </c>
      <c r="H1137" s="4" t="str">
        <v>Male</v>
      </c>
      <c r="I1137" s="4" t="str">
        <v>Bachelor's</v>
      </c>
    </row>
    <row r="1138" spans="1:9" x14ac:dyDescent="0.25">
      <c r="A1138" s="4">
        <v>26</v>
      </c>
      <c r="B1138" s="4">
        <f t="shared" si="68"/>
        <v>2</v>
      </c>
      <c r="C1138" s="4">
        <f t="shared" si="69"/>
        <v>0</v>
      </c>
      <c r="D1138" s="4">
        <v>2</v>
      </c>
      <c r="E1138" s="4">
        <v>35000</v>
      </c>
      <c r="F1138" s="4">
        <f t="shared" si="70"/>
        <v>48198.09</v>
      </c>
      <c r="G1138" s="4">
        <f t="shared" si="71"/>
        <v>-13198.089999999997</v>
      </c>
      <c r="H1138" s="4" t="str">
        <v>Female</v>
      </c>
      <c r="I1138" s="4" t="str">
        <v>High School</v>
      </c>
    </row>
    <row r="1139" spans="1:9" x14ac:dyDescent="0.25">
      <c r="A1139" s="4">
        <v>41</v>
      </c>
      <c r="B1139" s="4">
        <f t="shared" si="68"/>
        <v>1</v>
      </c>
      <c r="C1139" s="4">
        <f t="shared" si="69"/>
        <v>2</v>
      </c>
      <c r="D1139" s="4">
        <v>11</v>
      </c>
      <c r="E1139" s="4">
        <v>115000</v>
      </c>
      <c r="F1139" s="4">
        <f t="shared" si="70"/>
        <v>128927.39</v>
      </c>
      <c r="G1139" s="4">
        <f t="shared" si="71"/>
        <v>-13927.39</v>
      </c>
      <c r="H1139" s="4" t="str">
        <v>Male</v>
      </c>
      <c r="I1139" s="4" t="str">
        <v>Master's</v>
      </c>
    </row>
    <row r="1140" spans="1:9" x14ac:dyDescent="0.25">
      <c r="A1140" s="4">
        <v>29</v>
      </c>
      <c r="B1140" s="4">
        <f t="shared" si="68"/>
        <v>2</v>
      </c>
      <c r="C1140" s="4">
        <f t="shared" si="69"/>
        <v>2</v>
      </c>
      <c r="D1140" s="4">
        <v>5</v>
      </c>
      <c r="E1140" s="4">
        <v>70000</v>
      </c>
      <c r="F1140" s="4">
        <f t="shared" si="70"/>
        <v>95206.09</v>
      </c>
      <c r="G1140" s="4">
        <f t="shared" si="71"/>
        <v>-25206.089999999997</v>
      </c>
      <c r="H1140" s="4" t="str">
        <v>Female</v>
      </c>
      <c r="I1140" s="4" t="str">
        <v>Master's</v>
      </c>
    </row>
    <row r="1141" spans="1:9" x14ac:dyDescent="0.25">
      <c r="A1141" s="4">
        <v>35</v>
      </c>
      <c r="B1141" s="4">
        <f t="shared" si="68"/>
        <v>1</v>
      </c>
      <c r="C1141" s="4">
        <f t="shared" si="69"/>
        <v>1</v>
      </c>
      <c r="D1141" s="4">
        <v>6</v>
      </c>
      <c r="E1141" s="4">
        <v>80000</v>
      </c>
      <c r="F1141" s="4">
        <f t="shared" si="70"/>
        <v>87725.049999999988</v>
      </c>
      <c r="G1141" s="4">
        <f t="shared" si="71"/>
        <v>-7725.0499999999884</v>
      </c>
      <c r="H1141" s="4" t="str">
        <v>Male</v>
      </c>
      <c r="I1141" s="4" t="str">
        <v>Bachelor's</v>
      </c>
    </row>
    <row r="1142" spans="1:9" x14ac:dyDescent="0.25">
      <c r="A1142" s="4">
        <v>27</v>
      </c>
      <c r="B1142" s="4">
        <f t="shared" si="68"/>
        <v>2</v>
      </c>
      <c r="C1142" s="4">
        <f t="shared" si="69"/>
        <v>0</v>
      </c>
      <c r="D1142" s="4">
        <v>1</v>
      </c>
      <c r="E1142" s="4">
        <v>30000</v>
      </c>
      <c r="F1142" s="4">
        <f t="shared" si="70"/>
        <v>41885.65</v>
      </c>
      <c r="G1142" s="4">
        <f t="shared" si="71"/>
        <v>-11885.650000000001</v>
      </c>
      <c r="H1142" s="4" t="str">
        <v>Female</v>
      </c>
      <c r="I1142" s="4" t="str">
        <v>High School</v>
      </c>
    </row>
    <row r="1143" spans="1:9" x14ac:dyDescent="0.25">
      <c r="A1143" s="4">
        <v>40</v>
      </c>
      <c r="B1143" s="4">
        <f t="shared" si="68"/>
        <v>1</v>
      </c>
      <c r="C1143" s="4">
        <f t="shared" si="69"/>
        <v>3</v>
      </c>
      <c r="D1143" s="4">
        <v>13</v>
      </c>
      <c r="E1143" s="4">
        <v>135000</v>
      </c>
      <c r="F1143" s="4">
        <f t="shared" si="70"/>
        <v>156686.41</v>
      </c>
      <c r="G1143" s="4">
        <f t="shared" si="71"/>
        <v>-21686.410000000003</v>
      </c>
      <c r="H1143" s="4" t="str">
        <v>Male</v>
      </c>
      <c r="I1143" s="4" t="str">
        <v>PhD</v>
      </c>
    </row>
    <row r="1144" spans="1:9" x14ac:dyDescent="0.25">
      <c r="A1144" s="4">
        <v>23</v>
      </c>
      <c r="B1144" s="4">
        <f t="shared" si="68"/>
        <v>2</v>
      </c>
      <c r="C1144" s="4">
        <f t="shared" si="69"/>
        <v>1</v>
      </c>
      <c r="D1144" s="4">
        <v>1</v>
      </c>
      <c r="E1144" s="4">
        <v>40000</v>
      </c>
      <c r="F1144" s="4">
        <f t="shared" si="70"/>
        <v>59766.79</v>
      </c>
      <c r="G1144" s="4">
        <f t="shared" si="71"/>
        <v>-19766.79</v>
      </c>
      <c r="H1144" s="4" t="str">
        <v>Female</v>
      </c>
      <c r="I1144" s="4" t="str">
        <v>Bachelor's</v>
      </c>
    </row>
    <row r="1145" spans="1:9" x14ac:dyDescent="0.25">
      <c r="A1145" s="4">
        <v>39</v>
      </c>
      <c r="B1145" s="4">
        <f t="shared" si="68"/>
        <v>1</v>
      </c>
      <c r="C1145" s="4">
        <f t="shared" si="69"/>
        <v>2</v>
      </c>
      <c r="D1145" s="4">
        <v>10</v>
      </c>
      <c r="E1145" s="4">
        <v>105000</v>
      </c>
      <c r="F1145" s="4">
        <f t="shared" si="70"/>
        <v>124263.15</v>
      </c>
      <c r="G1145" s="4">
        <f t="shared" si="71"/>
        <v>-19263.149999999994</v>
      </c>
      <c r="H1145" s="4" t="str">
        <v>Male</v>
      </c>
      <c r="I1145" s="4" t="str">
        <v>Master's</v>
      </c>
    </row>
    <row r="1146" spans="1:9" x14ac:dyDescent="0.25">
      <c r="A1146" s="4">
        <v>31</v>
      </c>
      <c r="B1146" s="4">
        <f t="shared" si="68"/>
        <v>1</v>
      </c>
      <c r="C1146" s="4">
        <f t="shared" si="69"/>
        <v>0</v>
      </c>
      <c r="D1146" s="4">
        <v>2</v>
      </c>
      <c r="E1146" s="4">
        <v>35000</v>
      </c>
      <c r="F1146" s="4">
        <f t="shared" si="70"/>
        <v>51186.95</v>
      </c>
      <c r="G1146" s="4">
        <f t="shared" si="71"/>
        <v>-16186.949999999997</v>
      </c>
      <c r="H1146" s="4" t="str">
        <v>Male</v>
      </c>
      <c r="I1146" s="4" t="str">
        <v>High School</v>
      </c>
    </row>
    <row r="1147" spans="1:9" x14ac:dyDescent="0.25">
      <c r="A1147" s="4">
        <v>44</v>
      </c>
      <c r="B1147" s="4">
        <f t="shared" si="68"/>
        <v>2</v>
      </c>
      <c r="C1147" s="4">
        <f t="shared" si="69"/>
        <v>3</v>
      </c>
      <c r="D1147" s="4">
        <v>12</v>
      </c>
      <c r="E1147" s="4">
        <v>120000</v>
      </c>
      <c r="F1147" s="4">
        <f t="shared" si="70"/>
        <v>142989.90999999997</v>
      </c>
      <c r="G1147" s="4">
        <f t="shared" si="71"/>
        <v>-22989.909999999974</v>
      </c>
      <c r="H1147" s="4" t="str">
        <v>Female</v>
      </c>
      <c r="I1147" s="4" t="str">
        <v>PhD</v>
      </c>
    </row>
    <row r="1148" spans="1:9" x14ac:dyDescent="0.25">
      <c r="A1148" s="4">
        <v>28</v>
      </c>
      <c r="B1148" s="4">
        <f t="shared" si="68"/>
        <v>1</v>
      </c>
      <c r="C1148" s="4">
        <f t="shared" si="69"/>
        <v>2</v>
      </c>
      <c r="D1148" s="4">
        <v>3</v>
      </c>
      <c r="E1148" s="4">
        <v>55000</v>
      </c>
      <c r="F1148" s="4">
        <f t="shared" si="70"/>
        <v>89965.26999999999</v>
      </c>
      <c r="G1148" s="4">
        <f t="shared" si="71"/>
        <v>-34965.26999999999</v>
      </c>
      <c r="H1148" s="4" t="str">
        <v>Male</v>
      </c>
      <c r="I1148" s="4" t="str">
        <v>Master's</v>
      </c>
    </row>
    <row r="1149" spans="1:9" x14ac:dyDescent="0.25">
      <c r="A1149" s="4">
        <v>32</v>
      </c>
      <c r="B1149" s="4">
        <f t="shared" si="68"/>
        <v>2</v>
      </c>
      <c r="C1149" s="4">
        <f t="shared" si="69"/>
        <v>1</v>
      </c>
      <c r="D1149" s="4">
        <v>2</v>
      </c>
      <c r="E1149" s="4">
        <v>45000</v>
      </c>
      <c r="F1149" s="4">
        <f t="shared" si="70"/>
        <v>60585.23</v>
      </c>
      <c r="G1149" s="4">
        <f t="shared" si="71"/>
        <v>-15585.230000000003</v>
      </c>
      <c r="H1149" s="4" t="str">
        <v>Female</v>
      </c>
      <c r="I1149" s="4" t="str">
        <v>Bachelor's</v>
      </c>
    </row>
    <row r="1150" spans="1:9" x14ac:dyDescent="0.25">
      <c r="A1150" s="4">
        <v>45</v>
      </c>
      <c r="B1150" s="4">
        <f t="shared" si="68"/>
        <v>1</v>
      </c>
      <c r="C1150" s="4">
        <f t="shared" si="69"/>
        <v>2</v>
      </c>
      <c r="D1150" s="4">
        <v>14</v>
      </c>
      <c r="E1150" s="4">
        <v>140000</v>
      </c>
      <c r="F1150" s="4">
        <f t="shared" si="70"/>
        <v>144018.91</v>
      </c>
      <c r="G1150" s="4">
        <f t="shared" si="71"/>
        <v>-4018.9100000000035</v>
      </c>
      <c r="H1150" s="4" t="str">
        <v>Male</v>
      </c>
      <c r="I1150" s="4" t="str">
        <v>Master's</v>
      </c>
    </row>
    <row r="1151" spans="1:9" x14ac:dyDescent="0.25">
      <c r="A1151" s="4">
        <v>26</v>
      </c>
      <c r="B1151" s="4">
        <f t="shared" si="68"/>
        <v>2</v>
      </c>
      <c r="C1151" s="4">
        <f t="shared" si="69"/>
        <v>1</v>
      </c>
      <c r="D1151" s="4">
        <v>3</v>
      </c>
      <c r="E1151" s="4">
        <v>55000</v>
      </c>
      <c r="F1151" s="4">
        <f t="shared" si="70"/>
        <v>69644.67</v>
      </c>
      <c r="G1151" s="4">
        <f t="shared" si="71"/>
        <v>-14644.669999999998</v>
      </c>
      <c r="H1151" s="4" t="str">
        <v>Female</v>
      </c>
      <c r="I1151" s="4" t="str">
        <v>Bachelor's</v>
      </c>
    </row>
    <row r="1152" spans="1:9" x14ac:dyDescent="0.25">
      <c r="A1152" s="4">
        <v>38</v>
      </c>
      <c r="B1152" s="4">
        <f t="shared" si="68"/>
        <v>1</v>
      </c>
      <c r="C1152" s="4">
        <f t="shared" si="69"/>
        <v>3</v>
      </c>
      <c r="D1152" s="4">
        <v>11</v>
      </c>
      <c r="E1152" s="4">
        <v>115000</v>
      </c>
      <c r="F1152" s="4">
        <f t="shared" si="70"/>
        <v>146259.13</v>
      </c>
      <c r="G1152" s="4">
        <f t="shared" si="71"/>
        <v>-31259.130000000005</v>
      </c>
      <c r="H1152" s="4" t="str">
        <v>Male</v>
      </c>
      <c r="I1152" s="4" t="str">
        <v>PhD</v>
      </c>
    </row>
    <row r="1153" spans="1:9" x14ac:dyDescent="0.25">
      <c r="A1153" s="4">
        <v>27</v>
      </c>
      <c r="B1153" s="4">
        <f t="shared" si="68"/>
        <v>2</v>
      </c>
      <c r="C1153" s="4">
        <f t="shared" si="69"/>
        <v>2</v>
      </c>
      <c r="D1153" s="4">
        <v>4</v>
      </c>
      <c r="E1153" s="4">
        <v>70000</v>
      </c>
      <c r="F1153" s="4">
        <f t="shared" si="70"/>
        <v>90541.85</v>
      </c>
      <c r="G1153" s="4">
        <f t="shared" si="71"/>
        <v>-20541.850000000006</v>
      </c>
      <c r="H1153" s="4" t="str">
        <v>Female</v>
      </c>
      <c r="I1153" s="4" t="str">
        <v>Master's</v>
      </c>
    </row>
    <row r="1154" spans="1:9" x14ac:dyDescent="0.25">
      <c r="A1154" s="4">
        <v>33</v>
      </c>
      <c r="B1154" s="4">
        <f t="shared" ref="B1154:B1217" si="72">IF(H1154 = "Male", 1, IF(H1154 = "Female", 2, IF(H1154 = "Other", 3)))</f>
        <v>1</v>
      </c>
      <c r="C1154" s="4">
        <f t="shared" ref="C1154:C1217" si="73">IF(I1154 = "High School", 0, IF(I1154 = "Bachelor's", 1, IF(I1154 = "Master's", 2, IF(I1154 = "PhD", 3))))</f>
        <v>0</v>
      </c>
      <c r="D1154" s="4">
        <v>3</v>
      </c>
      <c r="E1154" s="4">
        <v>38000</v>
      </c>
      <c r="F1154" s="4">
        <f t="shared" si="70"/>
        <v>55851.189999999988</v>
      </c>
      <c r="G1154" s="4">
        <f t="shared" si="71"/>
        <v>-17851.189999999988</v>
      </c>
      <c r="H1154" s="4" t="str">
        <v>Male</v>
      </c>
      <c r="I1154" s="4" t="str">
        <v>High School</v>
      </c>
    </row>
    <row r="1155" spans="1:9" x14ac:dyDescent="0.25">
      <c r="A1155" s="4">
        <v>42</v>
      </c>
      <c r="B1155" s="4">
        <f t="shared" si="72"/>
        <v>2</v>
      </c>
      <c r="C1155" s="4">
        <f t="shared" si="73"/>
        <v>2</v>
      </c>
      <c r="D1155" s="4">
        <v>13</v>
      </c>
      <c r="E1155" s="4">
        <v>135000</v>
      </c>
      <c r="F1155" s="4">
        <f t="shared" ref="F1155:F1218" si="74">62428.13 + (-549.4*A1155) + (-5735.86*B1155) + (15683.54*C1155) + (5763.04*D1155)</f>
        <v>134168.21000000002</v>
      </c>
      <c r="G1155" s="4">
        <f t="shared" ref="G1155:G1218" si="75">E1155-F1155</f>
        <v>831.78999999997905</v>
      </c>
      <c r="H1155" s="4" t="str">
        <v>Female</v>
      </c>
      <c r="I1155" s="4" t="str">
        <v>Master's</v>
      </c>
    </row>
    <row r="1156" spans="1:9" x14ac:dyDescent="0.25">
      <c r="A1156" s="4">
        <v>29</v>
      </c>
      <c r="B1156" s="4">
        <f t="shared" si="72"/>
        <v>1</v>
      </c>
      <c r="C1156" s="4">
        <f t="shared" si="73"/>
        <v>1</v>
      </c>
      <c r="D1156" s="4">
        <v>2</v>
      </c>
      <c r="E1156" s="4">
        <v>45000</v>
      </c>
      <c r="F1156" s="4">
        <f t="shared" si="74"/>
        <v>67969.289999999994</v>
      </c>
      <c r="G1156" s="4">
        <f t="shared" si="75"/>
        <v>-22969.289999999994</v>
      </c>
      <c r="H1156" s="4" t="str">
        <v>Male</v>
      </c>
      <c r="I1156" s="4" t="str">
        <v>Bachelor's</v>
      </c>
    </row>
    <row r="1157" spans="1:9" x14ac:dyDescent="0.25">
      <c r="A1157" s="4">
        <v>36</v>
      </c>
      <c r="B1157" s="4">
        <f t="shared" si="72"/>
        <v>2</v>
      </c>
      <c r="C1157" s="4">
        <f t="shared" si="73"/>
        <v>2</v>
      </c>
      <c r="D1157" s="4">
        <v>7</v>
      </c>
      <c r="E1157" s="4">
        <v>85000</v>
      </c>
      <c r="F1157" s="4">
        <f t="shared" si="74"/>
        <v>102886.37</v>
      </c>
      <c r="G1157" s="4">
        <f t="shared" si="75"/>
        <v>-17886.369999999995</v>
      </c>
      <c r="H1157" s="4" t="str">
        <v>Female</v>
      </c>
      <c r="I1157" s="4" t="str">
        <v>Master's</v>
      </c>
    </row>
    <row r="1158" spans="1:9" x14ac:dyDescent="0.25">
      <c r="A1158" s="4">
        <v>30</v>
      </c>
      <c r="B1158" s="4">
        <f t="shared" si="72"/>
        <v>1</v>
      </c>
      <c r="C1158" s="4">
        <f t="shared" si="73"/>
        <v>0</v>
      </c>
      <c r="D1158" s="4">
        <v>1</v>
      </c>
      <c r="E1158" s="4">
        <v>32000</v>
      </c>
      <c r="F1158" s="4">
        <f t="shared" si="74"/>
        <v>45973.31</v>
      </c>
      <c r="G1158" s="4">
        <f t="shared" si="75"/>
        <v>-13973.309999999998</v>
      </c>
      <c r="H1158" s="4" t="str">
        <v>Male</v>
      </c>
      <c r="I1158" s="4" t="str">
        <v>High School</v>
      </c>
    </row>
    <row r="1159" spans="1:9" x14ac:dyDescent="0.25">
      <c r="A1159" s="4">
        <v>43</v>
      </c>
      <c r="B1159" s="4">
        <f t="shared" si="72"/>
        <v>2</v>
      </c>
      <c r="C1159" s="4">
        <f t="shared" si="73"/>
        <v>3</v>
      </c>
      <c r="D1159" s="4">
        <v>15</v>
      </c>
      <c r="E1159" s="4">
        <v>150000</v>
      </c>
      <c r="F1159" s="4">
        <f t="shared" si="74"/>
        <v>160828.43</v>
      </c>
      <c r="G1159" s="4">
        <f t="shared" si="75"/>
        <v>-10828.429999999993</v>
      </c>
      <c r="H1159" s="4" t="str">
        <v>Female</v>
      </c>
      <c r="I1159" s="4" t="str">
        <v>PhD</v>
      </c>
    </row>
    <row r="1160" spans="1:9" x14ac:dyDescent="0.25">
      <c r="A1160" s="4">
        <v>34</v>
      </c>
      <c r="B1160" s="4">
        <f t="shared" si="72"/>
        <v>1</v>
      </c>
      <c r="C1160" s="4">
        <f t="shared" si="73"/>
        <v>1</v>
      </c>
      <c r="D1160" s="4">
        <v>4</v>
      </c>
      <c r="E1160" s="4">
        <v>65000</v>
      </c>
      <c r="F1160" s="4">
        <f t="shared" si="74"/>
        <v>76748.37</v>
      </c>
      <c r="G1160" s="4">
        <f t="shared" si="75"/>
        <v>-11748.369999999995</v>
      </c>
      <c r="H1160" s="4" t="str">
        <v>Male</v>
      </c>
      <c r="I1160" s="4" t="str">
        <v>Bachelor's</v>
      </c>
    </row>
    <row r="1161" spans="1:9" x14ac:dyDescent="0.25">
      <c r="A1161" s="4">
        <v>25</v>
      </c>
      <c r="B1161" s="4">
        <f t="shared" si="72"/>
        <v>2</v>
      </c>
      <c r="C1161" s="4">
        <f t="shared" si="73"/>
        <v>2</v>
      </c>
      <c r="D1161" s="4">
        <v>1</v>
      </c>
      <c r="E1161" s="4">
        <v>32000</v>
      </c>
      <c r="F1161" s="4">
        <f t="shared" si="74"/>
        <v>74351.529999999984</v>
      </c>
      <c r="G1161" s="4">
        <f t="shared" si="75"/>
        <v>-42351.529999999984</v>
      </c>
      <c r="H1161" s="4" t="str">
        <v>Female</v>
      </c>
      <c r="I1161" s="4" t="str">
        <v>Master's</v>
      </c>
    </row>
    <row r="1162" spans="1:9" x14ac:dyDescent="0.25">
      <c r="A1162" s="4">
        <v>37</v>
      </c>
      <c r="B1162" s="4">
        <f t="shared" si="72"/>
        <v>1</v>
      </c>
      <c r="C1162" s="4">
        <f t="shared" si="73"/>
        <v>3</v>
      </c>
      <c r="D1162" s="4">
        <v>12</v>
      </c>
      <c r="E1162" s="4">
        <v>120000</v>
      </c>
      <c r="F1162" s="4">
        <f t="shared" si="74"/>
        <v>152571.57</v>
      </c>
      <c r="G1162" s="4">
        <f t="shared" si="75"/>
        <v>-32571.570000000007</v>
      </c>
      <c r="H1162" s="4" t="str">
        <v>Male</v>
      </c>
      <c r="I1162" s="4" t="str">
        <v>PhD</v>
      </c>
    </row>
    <row r="1163" spans="1:9" x14ac:dyDescent="0.25">
      <c r="A1163" s="4">
        <v>24</v>
      </c>
      <c r="B1163" s="4">
        <f t="shared" si="72"/>
        <v>2</v>
      </c>
      <c r="C1163" s="4">
        <f t="shared" si="73"/>
        <v>1</v>
      </c>
      <c r="D1163" s="4">
        <v>1</v>
      </c>
      <c r="E1163" s="4">
        <v>40000</v>
      </c>
      <c r="F1163" s="4">
        <f t="shared" si="74"/>
        <v>59217.39</v>
      </c>
      <c r="G1163" s="4">
        <f t="shared" si="75"/>
        <v>-19217.39</v>
      </c>
      <c r="H1163" s="4" t="str">
        <v>Female</v>
      </c>
      <c r="I1163" s="4" t="str">
        <v>Bachelor's</v>
      </c>
    </row>
    <row r="1164" spans="1:9" x14ac:dyDescent="0.25">
      <c r="A1164" s="4">
        <v>39</v>
      </c>
      <c r="B1164" s="4">
        <f t="shared" si="72"/>
        <v>1</v>
      </c>
      <c r="C1164" s="4">
        <f t="shared" si="73"/>
        <v>2</v>
      </c>
      <c r="D1164" s="4">
        <v>9</v>
      </c>
      <c r="E1164" s="4">
        <v>95000</v>
      </c>
      <c r="F1164" s="4">
        <f t="shared" si="74"/>
        <v>118500.11</v>
      </c>
      <c r="G1164" s="4">
        <f t="shared" si="75"/>
        <v>-23500.11</v>
      </c>
      <c r="H1164" s="4" t="str">
        <v>Male</v>
      </c>
      <c r="I1164" s="4" t="str">
        <v>Master's</v>
      </c>
    </row>
    <row r="1165" spans="1:9" x14ac:dyDescent="0.25">
      <c r="A1165" s="4">
        <v>44</v>
      </c>
      <c r="B1165" s="4">
        <f t="shared" si="72"/>
        <v>2</v>
      </c>
      <c r="C1165" s="4">
        <f t="shared" si="73"/>
        <v>3</v>
      </c>
      <c r="D1165" s="4">
        <v>14</v>
      </c>
      <c r="E1165" s="4">
        <v>140000</v>
      </c>
      <c r="F1165" s="4">
        <f t="shared" si="74"/>
        <v>154515.99</v>
      </c>
      <c r="G1165" s="4">
        <f t="shared" si="75"/>
        <v>-14515.989999999991</v>
      </c>
      <c r="H1165" s="4" t="str">
        <v>Female</v>
      </c>
      <c r="I1165" s="4" t="str">
        <v>PhD</v>
      </c>
    </row>
    <row r="1166" spans="1:9" x14ac:dyDescent="0.25">
      <c r="A1166" s="4">
        <v>28</v>
      </c>
      <c r="B1166" s="4">
        <f t="shared" si="72"/>
        <v>1</v>
      </c>
      <c r="C1166" s="4">
        <f t="shared" si="73"/>
        <v>1</v>
      </c>
      <c r="D1166" s="4">
        <v>3</v>
      </c>
      <c r="E1166" s="4">
        <v>55000</v>
      </c>
      <c r="F1166" s="4">
        <f t="shared" si="74"/>
        <v>74281.73</v>
      </c>
      <c r="G1166" s="4">
        <f t="shared" si="75"/>
        <v>-19281.729999999996</v>
      </c>
      <c r="H1166" s="4" t="str">
        <v>Male</v>
      </c>
      <c r="I1166" s="4" t="str">
        <v>Bachelor's</v>
      </c>
    </row>
    <row r="1167" spans="1:9" x14ac:dyDescent="0.25">
      <c r="A1167" s="4">
        <v>32</v>
      </c>
      <c r="B1167" s="4">
        <f t="shared" si="72"/>
        <v>2</v>
      </c>
      <c r="C1167" s="4">
        <f t="shared" si="73"/>
        <v>2</v>
      </c>
      <c r="D1167" s="4">
        <v>6</v>
      </c>
      <c r="E1167" s="4">
        <v>80000</v>
      </c>
      <c r="F1167" s="4">
        <f t="shared" si="74"/>
        <v>99320.93</v>
      </c>
      <c r="G1167" s="4">
        <f t="shared" si="75"/>
        <v>-19320.929999999993</v>
      </c>
      <c r="H1167" s="4" t="str">
        <v>Female</v>
      </c>
      <c r="I1167" s="4" t="str">
        <v>Master's</v>
      </c>
    </row>
    <row r="1168" spans="1:9" x14ac:dyDescent="0.25">
      <c r="A1168" s="4">
        <v>45</v>
      </c>
      <c r="B1168" s="4">
        <f t="shared" si="72"/>
        <v>1</v>
      </c>
      <c r="C1168" s="4">
        <f t="shared" si="73"/>
        <v>3</v>
      </c>
      <c r="D1168" s="4">
        <v>13</v>
      </c>
      <c r="E1168" s="4">
        <v>135000</v>
      </c>
      <c r="F1168" s="4">
        <f t="shared" si="74"/>
        <v>153939.41</v>
      </c>
      <c r="G1168" s="4">
        <f t="shared" si="75"/>
        <v>-18939.410000000003</v>
      </c>
      <c r="H1168" s="4" t="str">
        <v>Male</v>
      </c>
      <c r="I1168" s="4" t="str">
        <v>PhD</v>
      </c>
    </row>
    <row r="1169" spans="1:9" x14ac:dyDescent="0.25">
      <c r="A1169" s="4">
        <v>38</v>
      </c>
      <c r="B1169" s="4">
        <f t="shared" si="72"/>
        <v>1</v>
      </c>
      <c r="C1169" s="4">
        <f t="shared" si="73"/>
        <v>2</v>
      </c>
      <c r="D1169" s="4">
        <v>8</v>
      </c>
      <c r="E1169" s="4">
        <v>95000</v>
      </c>
      <c r="F1169" s="4">
        <f t="shared" si="74"/>
        <v>113286.47</v>
      </c>
      <c r="G1169" s="4">
        <f t="shared" si="75"/>
        <v>-18286.47</v>
      </c>
      <c r="H1169" s="4" t="str">
        <v>Male</v>
      </c>
      <c r="I1169" s="4" t="str">
        <v>Master's</v>
      </c>
    </row>
    <row r="1170" spans="1:9" x14ac:dyDescent="0.25">
      <c r="A1170" s="4">
        <v>27</v>
      </c>
      <c r="B1170" s="4">
        <f t="shared" si="72"/>
        <v>2</v>
      </c>
      <c r="C1170" s="4">
        <f t="shared" si="73"/>
        <v>0</v>
      </c>
      <c r="D1170" s="4">
        <v>1</v>
      </c>
      <c r="E1170" s="4">
        <v>32000</v>
      </c>
      <c r="F1170" s="4">
        <f t="shared" si="74"/>
        <v>41885.65</v>
      </c>
      <c r="G1170" s="4">
        <f t="shared" si="75"/>
        <v>-9885.6500000000015</v>
      </c>
      <c r="H1170" s="4" t="str">
        <v>Female</v>
      </c>
      <c r="I1170" s="4" t="str">
        <v>High School</v>
      </c>
    </row>
    <row r="1171" spans="1:9" x14ac:dyDescent="0.25">
      <c r="A1171" s="4">
        <v>33</v>
      </c>
      <c r="B1171" s="4">
        <f t="shared" si="72"/>
        <v>1</v>
      </c>
      <c r="C1171" s="4">
        <f t="shared" si="73"/>
        <v>1</v>
      </c>
      <c r="D1171" s="4">
        <v>5</v>
      </c>
      <c r="E1171" s="4">
        <v>70000</v>
      </c>
      <c r="F1171" s="4">
        <f t="shared" si="74"/>
        <v>83060.81</v>
      </c>
      <c r="G1171" s="4">
        <f t="shared" si="75"/>
        <v>-13060.809999999998</v>
      </c>
      <c r="H1171" s="4" t="str">
        <v>Male</v>
      </c>
      <c r="I1171" s="4" t="str">
        <v>Bachelor's</v>
      </c>
    </row>
    <row r="1172" spans="1:9" x14ac:dyDescent="0.25">
      <c r="A1172" s="4">
        <v>42</v>
      </c>
      <c r="B1172" s="4">
        <f t="shared" si="72"/>
        <v>2</v>
      </c>
      <c r="C1172" s="4">
        <f t="shared" si="73"/>
        <v>2</v>
      </c>
      <c r="D1172" s="4">
        <v>12</v>
      </c>
      <c r="E1172" s="4">
        <v>120000</v>
      </c>
      <c r="F1172" s="4">
        <f t="shared" si="74"/>
        <v>128405.17</v>
      </c>
      <c r="G1172" s="4">
        <f t="shared" si="75"/>
        <v>-8405.1699999999983</v>
      </c>
      <c r="H1172" s="4" t="str">
        <v>Female</v>
      </c>
      <c r="I1172" s="4" t="str">
        <v>Master's</v>
      </c>
    </row>
    <row r="1173" spans="1:9" x14ac:dyDescent="0.25">
      <c r="A1173" s="4">
        <v>29</v>
      </c>
      <c r="B1173" s="4">
        <f t="shared" si="72"/>
        <v>1</v>
      </c>
      <c r="C1173" s="4">
        <f t="shared" si="73"/>
        <v>2</v>
      </c>
      <c r="D1173" s="4">
        <v>4</v>
      </c>
      <c r="E1173" s="4">
        <v>70000</v>
      </c>
      <c r="F1173" s="4">
        <f t="shared" si="74"/>
        <v>95178.91</v>
      </c>
      <c r="G1173" s="4">
        <f t="shared" si="75"/>
        <v>-25178.910000000003</v>
      </c>
      <c r="H1173" s="4" t="str">
        <v>Male</v>
      </c>
      <c r="I1173" s="4" t="str">
        <v>Master's</v>
      </c>
    </row>
    <row r="1174" spans="1:9" x14ac:dyDescent="0.25">
      <c r="A1174" s="4">
        <v>30</v>
      </c>
      <c r="B1174" s="4">
        <f t="shared" si="72"/>
        <v>1</v>
      </c>
      <c r="C1174" s="4">
        <f t="shared" si="73"/>
        <v>0</v>
      </c>
      <c r="D1174" s="4">
        <v>2</v>
      </c>
      <c r="E1174" s="4">
        <v>33000</v>
      </c>
      <c r="F1174" s="4">
        <f t="shared" si="74"/>
        <v>51736.35</v>
      </c>
      <c r="G1174" s="4">
        <f t="shared" si="75"/>
        <v>-18736.349999999999</v>
      </c>
      <c r="H1174" s="4" t="str">
        <v>Male</v>
      </c>
      <c r="I1174" s="4" t="str">
        <v>High School</v>
      </c>
    </row>
    <row r="1175" spans="1:9" x14ac:dyDescent="0.25">
      <c r="A1175" s="4">
        <v>37</v>
      </c>
      <c r="B1175" s="4">
        <f t="shared" si="72"/>
        <v>1</v>
      </c>
      <c r="C1175" s="4">
        <f t="shared" si="73"/>
        <v>3</v>
      </c>
      <c r="D1175" s="4">
        <v>11</v>
      </c>
      <c r="E1175" s="4">
        <v>115000</v>
      </c>
      <c r="F1175" s="4">
        <f t="shared" si="74"/>
        <v>146808.53</v>
      </c>
      <c r="G1175" s="4">
        <f t="shared" si="75"/>
        <v>-31808.53</v>
      </c>
      <c r="H1175" s="4" t="str">
        <v>Male</v>
      </c>
      <c r="I1175" s="4" t="str">
        <v>PhD</v>
      </c>
    </row>
    <row r="1176" spans="1:9" x14ac:dyDescent="0.25">
      <c r="A1176" s="4">
        <v>24</v>
      </c>
      <c r="B1176" s="4">
        <f t="shared" si="72"/>
        <v>2</v>
      </c>
      <c r="C1176" s="4">
        <f t="shared" si="73"/>
        <v>1</v>
      </c>
      <c r="D1176" s="4">
        <v>1</v>
      </c>
      <c r="E1176" s="4">
        <v>40000</v>
      </c>
      <c r="F1176" s="4">
        <f t="shared" si="74"/>
        <v>59217.39</v>
      </c>
      <c r="G1176" s="4">
        <f t="shared" si="75"/>
        <v>-19217.39</v>
      </c>
      <c r="H1176" s="4" t="str">
        <v>Female</v>
      </c>
      <c r="I1176" s="4" t="str">
        <v>Bachelor's</v>
      </c>
    </row>
    <row r="1177" spans="1:9" x14ac:dyDescent="0.25">
      <c r="A1177" s="4">
        <v>44</v>
      </c>
      <c r="B1177" s="4">
        <f t="shared" si="72"/>
        <v>2</v>
      </c>
      <c r="C1177" s="4">
        <f t="shared" si="73"/>
        <v>3</v>
      </c>
      <c r="D1177" s="4">
        <v>13</v>
      </c>
      <c r="E1177" s="4">
        <v>135000</v>
      </c>
      <c r="F1177" s="4">
        <f t="shared" si="74"/>
        <v>148752.95000000001</v>
      </c>
      <c r="G1177" s="4">
        <f t="shared" si="75"/>
        <v>-13752.950000000012</v>
      </c>
      <c r="H1177" s="4" t="str">
        <v>Female</v>
      </c>
      <c r="I1177" s="4" t="str">
        <v>PhD</v>
      </c>
    </row>
    <row r="1178" spans="1:9" x14ac:dyDescent="0.25">
      <c r="A1178" s="4">
        <v>28</v>
      </c>
      <c r="B1178" s="4">
        <f t="shared" si="72"/>
        <v>1</v>
      </c>
      <c r="C1178" s="4">
        <f t="shared" si="73"/>
        <v>1</v>
      </c>
      <c r="D1178" s="4">
        <v>4</v>
      </c>
      <c r="E1178" s="4">
        <v>65000</v>
      </c>
      <c r="F1178" s="4">
        <f t="shared" si="74"/>
        <v>80044.77</v>
      </c>
      <c r="G1178" s="4">
        <f t="shared" si="75"/>
        <v>-15044.770000000004</v>
      </c>
      <c r="H1178" s="4" t="str">
        <v>Male</v>
      </c>
      <c r="I1178" s="4" t="str">
        <v>Bachelor's</v>
      </c>
    </row>
    <row r="1179" spans="1:9" x14ac:dyDescent="0.25">
      <c r="A1179" s="4">
        <v>45</v>
      </c>
      <c r="B1179" s="4">
        <f t="shared" si="72"/>
        <v>1</v>
      </c>
      <c r="C1179" s="4">
        <f t="shared" si="73"/>
        <v>3</v>
      </c>
      <c r="D1179" s="4">
        <v>14</v>
      </c>
      <c r="E1179" s="4">
        <v>140000</v>
      </c>
      <c r="F1179" s="4">
        <f t="shared" si="74"/>
        <v>159702.45000000001</v>
      </c>
      <c r="G1179" s="4">
        <f t="shared" si="75"/>
        <v>-19702.450000000012</v>
      </c>
      <c r="H1179" s="4" t="str">
        <v>Male</v>
      </c>
      <c r="I1179" s="4" t="str">
        <v>PhD</v>
      </c>
    </row>
    <row r="1180" spans="1:9" x14ac:dyDescent="0.25">
      <c r="A1180" s="4">
        <v>28</v>
      </c>
      <c r="B1180" s="4">
        <f t="shared" si="72"/>
        <v>1</v>
      </c>
      <c r="C1180" s="4">
        <f t="shared" si="73"/>
        <v>1</v>
      </c>
      <c r="D1180" s="4">
        <v>3</v>
      </c>
      <c r="E1180" s="4">
        <v>60000</v>
      </c>
      <c r="F1180" s="4">
        <f t="shared" si="74"/>
        <v>74281.73</v>
      </c>
      <c r="G1180" s="4">
        <f t="shared" si="75"/>
        <v>-14281.729999999996</v>
      </c>
      <c r="H1180" s="4" t="str">
        <v>Male</v>
      </c>
      <c r="I1180" s="4" t="str">
        <v>Bachelor's</v>
      </c>
    </row>
    <row r="1181" spans="1:9" x14ac:dyDescent="0.25">
      <c r="A1181" s="4">
        <v>37</v>
      </c>
      <c r="B1181" s="4">
        <f t="shared" si="72"/>
        <v>2</v>
      </c>
      <c r="C1181" s="4">
        <f t="shared" si="73"/>
        <v>2</v>
      </c>
      <c r="D1181" s="4">
        <v>9</v>
      </c>
      <c r="E1181" s="4">
        <v>100000</v>
      </c>
      <c r="F1181" s="4">
        <f t="shared" si="74"/>
        <v>113863.05</v>
      </c>
      <c r="G1181" s="4">
        <f t="shared" si="75"/>
        <v>-13863.050000000003</v>
      </c>
      <c r="H1181" s="4" t="str">
        <v>Female</v>
      </c>
      <c r="I1181" s="4" t="str">
        <v>Master's</v>
      </c>
    </row>
    <row r="1182" spans="1:9" x14ac:dyDescent="0.25">
      <c r="A1182" s="4">
        <v>43</v>
      </c>
      <c r="B1182" s="4">
        <f t="shared" si="72"/>
        <v>1</v>
      </c>
      <c r="C1182" s="4">
        <f t="shared" si="73"/>
        <v>3</v>
      </c>
      <c r="D1182" s="4">
        <v>15</v>
      </c>
      <c r="E1182" s="4">
        <v>150000</v>
      </c>
      <c r="F1182" s="4">
        <f t="shared" si="74"/>
        <v>166564.29</v>
      </c>
      <c r="G1182" s="4">
        <f t="shared" si="75"/>
        <v>-16564.290000000008</v>
      </c>
      <c r="H1182" s="4" t="str">
        <v>Male</v>
      </c>
      <c r="I1182" s="4" t="str">
        <v>PhD</v>
      </c>
    </row>
    <row r="1183" spans="1:9" x14ac:dyDescent="0.25">
      <c r="A1183" s="4">
        <v>31</v>
      </c>
      <c r="B1183" s="4">
        <f t="shared" si="72"/>
        <v>2</v>
      </c>
      <c r="C1183" s="4">
        <f t="shared" si="73"/>
        <v>1</v>
      </c>
      <c r="D1183" s="4">
        <v>4</v>
      </c>
      <c r="E1183" s="4">
        <v>55000</v>
      </c>
      <c r="F1183" s="4">
        <f t="shared" si="74"/>
        <v>72660.709999999992</v>
      </c>
      <c r="G1183" s="4">
        <f t="shared" si="75"/>
        <v>-17660.709999999992</v>
      </c>
      <c r="H1183" s="4" t="str">
        <v>Female</v>
      </c>
      <c r="I1183" s="4" t="str">
        <v>Bachelor's</v>
      </c>
    </row>
    <row r="1184" spans="1:9" x14ac:dyDescent="0.25">
      <c r="A1184" s="4">
        <v>24</v>
      </c>
      <c r="B1184" s="4">
        <f t="shared" si="72"/>
        <v>1</v>
      </c>
      <c r="C1184" s="4">
        <f t="shared" si="73"/>
        <v>0</v>
      </c>
      <c r="D1184" s="4">
        <v>1</v>
      </c>
      <c r="E1184" s="4">
        <v>30000</v>
      </c>
      <c r="F1184" s="4">
        <f t="shared" si="74"/>
        <v>49269.71</v>
      </c>
      <c r="G1184" s="4">
        <f t="shared" si="75"/>
        <v>-19269.71</v>
      </c>
      <c r="H1184" s="4" t="str">
        <v>Male</v>
      </c>
      <c r="I1184" s="4" t="str">
        <v>High School</v>
      </c>
    </row>
    <row r="1185" spans="1:9" x14ac:dyDescent="0.25">
      <c r="A1185" s="4">
        <v>29</v>
      </c>
      <c r="B1185" s="4">
        <f t="shared" si="72"/>
        <v>2</v>
      </c>
      <c r="C1185" s="4">
        <f t="shared" si="73"/>
        <v>2</v>
      </c>
      <c r="D1185" s="4">
        <v>5</v>
      </c>
      <c r="E1185" s="4">
        <v>70000</v>
      </c>
      <c r="F1185" s="4">
        <f t="shared" si="74"/>
        <v>95206.09</v>
      </c>
      <c r="G1185" s="4">
        <f t="shared" si="75"/>
        <v>-25206.089999999997</v>
      </c>
      <c r="H1185" s="4" t="str">
        <v>Female</v>
      </c>
      <c r="I1185" s="4" t="str">
        <v>Master's</v>
      </c>
    </row>
    <row r="1186" spans="1:9" x14ac:dyDescent="0.25">
      <c r="A1186" s="4">
        <v>35</v>
      </c>
      <c r="B1186" s="4">
        <f t="shared" si="72"/>
        <v>1</v>
      </c>
      <c r="C1186" s="4">
        <f t="shared" si="73"/>
        <v>1</v>
      </c>
      <c r="D1186" s="4">
        <v>8</v>
      </c>
      <c r="E1186" s="4">
        <v>90000</v>
      </c>
      <c r="F1186" s="4">
        <f t="shared" si="74"/>
        <v>99251.13</v>
      </c>
      <c r="G1186" s="4">
        <f t="shared" si="75"/>
        <v>-9251.1300000000047</v>
      </c>
      <c r="H1186" s="4" t="str">
        <v>Male</v>
      </c>
      <c r="I1186" s="4" t="str">
        <v>Bachelor's</v>
      </c>
    </row>
    <row r="1187" spans="1:9" x14ac:dyDescent="0.25">
      <c r="A1187" s="4">
        <v>26</v>
      </c>
      <c r="B1187" s="4">
        <f t="shared" si="72"/>
        <v>2</v>
      </c>
      <c r="C1187" s="4">
        <f t="shared" si="73"/>
        <v>2</v>
      </c>
      <c r="D1187" s="4">
        <v>2</v>
      </c>
      <c r="E1187" s="4">
        <v>40000</v>
      </c>
      <c r="F1187" s="4">
        <f t="shared" si="74"/>
        <v>79565.17</v>
      </c>
      <c r="G1187" s="4">
        <f t="shared" si="75"/>
        <v>-39565.17</v>
      </c>
      <c r="H1187" s="4" t="str">
        <v>Female</v>
      </c>
      <c r="I1187" s="4" t="str">
        <v>Master's</v>
      </c>
    </row>
    <row r="1188" spans="1:9" x14ac:dyDescent="0.25">
      <c r="A1188" s="4">
        <v>42</v>
      </c>
      <c r="B1188" s="4">
        <f t="shared" si="72"/>
        <v>1</v>
      </c>
      <c r="C1188" s="4">
        <f t="shared" si="73"/>
        <v>3</v>
      </c>
      <c r="D1188" s="4">
        <v>12</v>
      </c>
      <c r="E1188" s="4">
        <v>130000</v>
      </c>
      <c r="F1188" s="4">
        <f t="shared" si="74"/>
        <v>149824.57</v>
      </c>
      <c r="G1188" s="4">
        <f t="shared" si="75"/>
        <v>-19824.570000000007</v>
      </c>
      <c r="H1188" s="4" t="str">
        <v>Male</v>
      </c>
      <c r="I1188" s="4" t="str">
        <v>PhD</v>
      </c>
    </row>
    <row r="1189" spans="1:9" x14ac:dyDescent="0.25">
      <c r="A1189" s="4">
        <v>34</v>
      </c>
      <c r="B1189" s="4">
        <f t="shared" si="72"/>
        <v>2</v>
      </c>
      <c r="C1189" s="4">
        <f t="shared" si="73"/>
        <v>1</v>
      </c>
      <c r="D1189" s="4">
        <v>6</v>
      </c>
      <c r="E1189" s="4">
        <v>75000</v>
      </c>
      <c r="F1189" s="4">
        <f t="shared" si="74"/>
        <v>82538.59</v>
      </c>
      <c r="G1189" s="4">
        <f t="shared" si="75"/>
        <v>-7538.5899999999965</v>
      </c>
      <c r="H1189" s="4" t="str">
        <v>Female</v>
      </c>
      <c r="I1189" s="4" t="str">
        <v>Bachelor's</v>
      </c>
    </row>
    <row r="1190" spans="1:9" x14ac:dyDescent="0.25">
      <c r="A1190" s="4">
        <v>27</v>
      </c>
      <c r="B1190" s="4">
        <f t="shared" si="72"/>
        <v>1</v>
      </c>
      <c r="C1190" s="4">
        <f t="shared" si="73"/>
        <v>0</v>
      </c>
      <c r="D1190" s="4">
        <v>2</v>
      </c>
      <c r="E1190" s="4">
        <v>35000</v>
      </c>
      <c r="F1190" s="4">
        <f t="shared" si="74"/>
        <v>53384.55</v>
      </c>
      <c r="G1190" s="4">
        <f t="shared" si="75"/>
        <v>-18384.550000000003</v>
      </c>
      <c r="H1190" s="4" t="str">
        <v>Male</v>
      </c>
      <c r="I1190" s="4" t="str">
        <v>High School</v>
      </c>
    </row>
    <row r="1191" spans="1:9" x14ac:dyDescent="0.25">
      <c r="A1191" s="4">
        <v>38</v>
      </c>
      <c r="B1191" s="4">
        <f t="shared" si="72"/>
        <v>2</v>
      </c>
      <c r="C1191" s="4">
        <f t="shared" si="73"/>
        <v>2</v>
      </c>
      <c r="D1191" s="4">
        <v>10</v>
      </c>
      <c r="E1191" s="4">
        <v>110000</v>
      </c>
      <c r="F1191" s="4">
        <f t="shared" si="74"/>
        <v>119076.69</v>
      </c>
      <c r="G1191" s="4">
        <f t="shared" si="75"/>
        <v>-9076.6900000000023</v>
      </c>
      <c r="H1191" s="4" t="str">
        <v>Female</v>
      </c>
      <c r="I1191" s="4" t="str">
        <v>Master's</v>
      </c>
    </row>
    <row r="1192" spans="1:9" x14ac:dyDescent="0.25">
      <c r="A1192" s="4">
        <v>30</v>
      </c>
      <c r="B1192" s="4">
        <f t="shared" si="72"/>
        <v>1</v>
      </c>
      <c r="C1192" s="4">
        <f t="shared" si="73"/>
        <v>1</v>
      </c>
      <c r="D1192" s="4">
        <v>4</v>
      </c>
      <c r="E1192" s="4">
        <v>65000</v>
      </c>
      <c r="F1192" s="4">
        <f t="shared" si="74"/>
        <v>78945.97</v>
      </c>
      <c r="G1192" s="4">
        <f t="shared" si="75"/>
        <v>-13945.970000000001</v>
      </c>
      <c r="H1192" s="4" t="str">
        <v>Male</v>
      </c>
      <c r="I1192" s="4" t="str">
        <v>Bachelor's</v>
      </c>
    </row>
    <row r="1193" spans="1:9" x14ac:dyDescent="0.25">
      <c r="A1193" s="4">
        <v>45</v>
      </c>
      <c r="B1193" s="4">
        <f t="shared" si="72"/>
        <v>1</v>
      </c>
      <c r="C1193" s="4">
        <f t="shared" si="73"/>
        <v>3</v>
      </c>
      <c r="D1193" s="4">
        <v>18</v>
      </c>
      <c r="E1193" s="4">
        <v>180000</v>
      </c>
      <c r="F1193" s="4">
        <f t="shared" si="74"/>
        <v>182754.61</v>
      </c>
      <c r="G1193" s="4">
        <f t="shared" si="75"/>
        <v>-2754.609999999986</v>
      </c>
      <c r="H1193" s="4" t="str">
        <v>Male</v>
      </c>
      <c r="I1193" s="4" t="str">
        <v>PhD</v>
      </c>
    </row>
    <row r="1194" spans="1:9" x14ac:dyDescent="0.25">
      <c r="A1194" s="4">
        <v>25</v>
      </c>
      <c r="B1194" s="4">
        <f t="shared" si="72"/>
        <v>2</v>
      </c>
      <c r="C1194" s="4">
        <f t="shared" si="73"/>
        <v>1</v>
      </c>
      <c r="D1194" s="4">
        <v>1</v>
      </c>
      <c r="E1194" s="4">
        <v>35000</v>
      </c>
      <c r="F1194" s="4">
        <f t="shared" si="74"/>
        <v>58667.99</v>
      </c>
      <c r="G1194" s="4">
        <f t="shared" si="75"/>
        <v>-23667.989999999998</v>
      </c>
      <c r="H1194" s="4" t="str">
        <v>Female</v>
      </c>
      <c r="I1194" s="4" t="str">
        <v>Bachelor's</v>
      </c>
    </row>
    <row r="1195" spans="1:9" x14ac:dyDescent="0.25">
      <c r="A1195" s="4">
        <v>40</v>
      </c>
      <c r="B1195" s="4">
        <f t="shared" si="72"/>
        <v>2</v>
      </c>
      <c r="C1195" s="4">
        <f t="shared" si="73"/>
        <v>2</v>
      </c>
      <c r="D1195" s="4">
        <v>11</v>
      </c>
      <c r="E1195" s="4">
        <v>120000</v>
      </c>
      <c r="F1195" s="4">
        <f t="shared" si="74"/>
        <v>123740.93</v>
      </c>
      <c r="G1195" s="4">
        <f t="shared" si="75"/>
        <v>-3740.929999999993</v>
      </c>
      <c r="H1195" s="4" t="str">
        <v>Female</v>
      </c>
      <c r="I1195" s="4" t="str">
        <v>Master's</v>
      </c>
    </row>
    <row r="1196" spans="1:9" x14ac:dyDescent="0.25">
      <c r="A1196" s="4">
        <v>33</v>
      </c>
      <c r="B1196" s="4">
        <f t="shared" si="72"/>
        <v>1</v>
      </c>
      <c r="C1196" s="4">
        <f t="shared" si="73"/>
        <v>1</v>
      </c>
      <c r="D1196" s="4">
        <v>6</v>
      </c>
      <c r="E1196" s="4">
        <v>75000</v>
      </c>
      <c r="F1196" s="4">
        <f t="shared" si="74"/>
        <v>88823.849999999991</v>
      </c>
      <c r="G1196" s="4">
        <f t="shared" si="75"/>
        <v>-13823.849999999991</v>
      </c>
      <c r="H1196" s="4" t="str">
        <v>Male</v>
      </c>
      <c r="I1196" s="4" t="str">
        <v>Bachelor's</v>
      </c>
    </row>
    <row r="1197" spans="1:9" x14ac:dyDescent="0.25">
      <c r="A1197" s="4">
        <v>29</v>
      </c>
      <c r="B1197" s="4">
        <f t="shared" si="72"/>
        <v>2</v>
      </c>
      <c r="C1197" s="4">
        <f t="shared" si="73"/>
        <v>0</v>
      </c>
      <c r="D1197" s="4">
        <v>1</v>
      </c>
      <c r="E1197" s="4">
        <v>30000</v>
      </c>
      <c r="F1197" s="4">
        <f t="shared" si="74"/>
        <v>40786.85</v>
      </c>
      <c r="G1197" s="4">
        <f t="shared" si="75"/>
        <v>-10786.849999999999</v>
      </c>
      <c r="H1197" s="4" t="str">
        <v>Female</v>
      </c>
      <c r="I1197" s="4" t="str">
        <v>High School</v>
      </c>
    </row>
    <row r="1198" spans="1:9" x14ac:dyDescent="0.25">
      <c r="A1198" s="4">
        <v>44</v>
      </c>
      <c r="B1198" s="4">
        <f t="shared" si="72"/>
        <v>1</v>
      </c>
      <c r="C1198" s="4">
        <f t="shared" si="73"/>
        <v>3</v>
      </c>
      <c r="D1198" s="4">
        <v>16</v>
      </c>
      <c r="E1198" s="4">
        <v>160000</v>
      </c>
      <c r="F1198" s="4">
        <f t="shared" si="74"/>
        <v>171777.93</v>
      </c>
      <c r="G1198" s="4">
        <f t="shared" si="75"/>
        <v>-11777.929999999993</v>
      </c>
      <c r="H1198" s="4" t="str">
        <v>Male</v>
      </c>
      <c r="I1198" s="4" t="str">
        <v>PhD</v>
      </c>
    </row>
    <row r="1199" spans="1:9" x14ac:dyDescent="0.25">
      <c r="A1199" s="4">
        <v>26</v>
      </c>
      <c r="B1199" s="4">
        <f t="shared" si="72"/>
        <v>1</v>
      </c>
      <c r="C1199" s="4">
        <f t="shared" si="73"/>
        <v>1</v>
      </c>
      <c r="D1199" s="4">
        <v>3</v>
      </c>
      <c r="E1199" s="4">
        <v>60000</v>
      </c>
      <c r="F1199" s="4">
        <f t="shared" si="74"/>
        <v>75380.53</v>
      </c>
      <c r="G1199" s="4">
        <f t="shared" si="75"/>
        <v>-15380.529999999999</v>
      </c>
      <c r="H1199" s="4" t="str">
        <v>Male</v>
      </c>
      <c r="I1199" s="4" t="str">
        <v>Bachelor's</v>
      </c>
    </row>
    <row r="1200" spans="1:9" x14ac:dyDescent="0.25">
      <c r="A1200" s="4">
        <v>36</v>
      </c>
      <c r="B1200" s="4">
        <f t="shared" si="72"/>
        <v>2</v>
      </c>
      <c r="C1200" s="4">
        <f t="shared" si="73"/>
        <v>2</v>
      </c>
      <c r="D1200" s="4">
        <v>8</v>
      </c>
      <c r="E1200" s="4">
        <v>85000</v>
      </c>
      <c r="F1200" s="4">
        <f t="shared" si="74"/>
        <v>108649.41</v>
      </c>
      <c r="G1200" s="4">
        <f t="shared" si="75"/>
        <v>-23649.410000000003</v>
      </c>
      <c r="H1200" s="4" t="str">
        <v>Female</v>
      </c>
      <c r="I1200" s="4" t="str">
        <v>Master's</v>
      </c>
    </row>
    <row r="1201" spans="1:9" x14ac:dyDescent="0.25">
      <c r="A1201" s="4">
        <v>31</v>
      </c>
      <c r="B1201" s="4">
        <f t="shared" si="72"/>
        <v>1</v>
      </c>
      <c r="C1201" s="4">
        <f t="shared" si="73"/>
        <v>1</v>
      </c>
      <c r="D1201" s="4">
        <v>5</v>
      </c>
      <c r="E1201" s="4">
        <v>70000</v>
      </c>
      <c r="F1201" s="4">
        <f t="shared" si="74"/>
        <v>84159.61</v>
      </c>
      <c r="G1201" s="4">
        <f t="shared" si="75"/>
        <v>-14159.61</v>
      </c>
      <c r="H1201" s="4" t="str">
        <v>Male</v>
      </c>
      <c r="I1201" s="4" t="str">
        <v>Bachelor's</v>
      </c>
    </row>
    <row r="1202" spans="1:9" x14ac:dyDescent="0.25">
      <c r="A1202" s="4">
        <v>27</v>
      </c>
      <c r="B1202" s="4">
        <f t="shared" si="72"/>
        <v>2</v>
      </c>
      <c r="C1202" s="4">
        <f t="shared" si="73"/>
        <v>2</v>
      </c>
      <c r="D1202" s="4">
        <v>3</v>
      </c>
      <c r="E1202" s="4">
        <v>50000</v>
      </c>
      <c r="F1202" s="4">
        <f t="shared" si="74"/>
        <v>84778.81</v>
      </c>
      <c r="G1202" s="4">
        <f t="shared" si="75"/>
        <v>-34778.81</v>
      </c>
      <c r="H1202" s="4" t="str">
        <v>Female</v>
      </c>
      <c r="I1202" s="4" t="str">
        <v>Master's</v>
      </c>
    </row>
    <row r="1203" spans="1:9" x14ac:dyDescent="0.25">
      <c r="A1203" s="4">
        <v>42</v>
      </c>
      <c r="B1203" s="4">
        <f t="shared" si="72"/>
        <v>1</v>
      </c>
      <c r="C1203" s="4">
        <f t="shared" si="73"/>
        <v>3</v>
      </c>
      <c r="D1203" s="4">
        <v>13</v>
      </c>
      <c r="E1203" s="4">
        <v>140000</v>
      </c>
      <c r="F1203" s="4">
        <f t="shared" si="74"/>
        <v>155587.60999999999</v>
      </c>
      <c r="G1203" s="4">
        <f t="shared" si="75"/>
        <v>-15587.609999999986</v>
      </c>
      <c r="H1203" s="4" t="str">
        <v>Male</v>
      </c>
      <c r="I1203" s="4" t="str">
        <v>PhD</v>
      </c>
    </row>
    <row r="1204" spans="1:9" x14ac:dyDescent="0.25">
      <c r="A1204" s="4">
        <v>28</v>
      </c>
      <c r="B1204" s="4">
        <f t="shared" si="72"/>
        <v>1</v>
      </c>
      <c r="C1204" s="4">
        <f t="shared" si="73"/>
        <v>0</v>
      </c>
      <c r="D1204" s="4">
        <v>2</v>
      </c>
      <c r="E1204" s="4">
        <v>35000</v>
      </c>
      <c r="F1204" s="4">
        <f t="shared" si="74"/>
        <v>52835.15</v>
      </c>
      <c r="G1204" s="4">
        <f t="shared" si="75"/>
        <v>-17835.150000000001</v>
      </c>
      <c r="H1204" s="4" t="str">
        <v>Male</v>
      </c>
      <c r="I1204" s="4" t="str">
        <v>High School</v>
      </c>
    </row>
    <row r="1205" spans="1:9" x14ac:dyDescent="0.25">
      <c r="A1205" s="4">
        <v>39</v>
      </c>
      <c r="B1205" s="4">
        <f t="shared" si="72"/>
        <v>2</v>
      </c>
      <c r="C1205" s="4">
        <f t="shared" si="73"/>
        <v>2</v>
      </c>
      <c r="D1205" s="4">
        <v>10</v>
      </c>
      <c r="E1205" s="4">
        <v>110000</v>
      </c>
      <c r="F1205" s="4">
        <f t="shared" si="74"/>
        <v>118527.29000000001</v>
      </c>
      <c r="G1205" s="4">
        <f t="shared" si="75"/>
        <v>-8527.2900000000081</v>
      </c>
      <c r="H1205" s="4" t="str">
        <v>Female</v>
      </c>
      <c r="I1205" s="4" t="str">
        <v>Master's</v>
      </c>
    </row>
    <row r="1206" spans="1:9" x14ac:dyDescent="0.25">
      <c r="A1206" s="4">
        <v>31</v>
      </c>
      <c r="B1206" s="4">
        <f t="shared" si="72"/>
        <v>1</v>
      </c>
      <c r="C1206" s="4">
        <f t="shared" si="73"/>
        <v>1</v>
      </c>
      <c r="D1206" s="4">
        <v>4</v>
      </c>
      <c r="E1206" s="4">
        <v>65000</v>
      </c>
      <c r="F1206" s="4">
        <f t="shared" si="74"/>
        <v>78396.569999999992</v>
      </c>
      <c r="G1206" s="4">
        <f t="shared" si="75"/>
        <v>-13396.569999999992</v>
      </c>
      <c r="H1206" s="4" t="str">
        <v>Male</v>
      </c>
      <c r="I1206" s="4" t="str">
        <v>Bachelor's</v>
      </c>
    </row>
    <row r="1207" spans="1:9" x14ac:dyDescent="0.25">
      <c r="A1207" s="4">
        <v>27</v>
      </c>
      <c r="B1207" s="4">
        <f t="shared" si="72"/>
        <v>1</v>
      </c>
      <c r="C1207" s="4">
        <f t="shared" si="73"/>
        <v>1</v>
      </c>
      <c r="D1207" s="4">
        <v>3</v>
      </c>
      <c r="E1207" s="4">
        <v>60000</v>
      </c>
      <c r="F1207" s="4">
        <f t="shared" si="74"/>
        <v>74831.13</v>
      </c>
      <c r="G1207" s="4">
        <f t="shared" si="75"/>
        <v>-14831.130000000005</v>
      </c>
      <c r="H1207" s="4" t="str">
        <v>Male</v>
      </c>
      <c r="I1207" s="4" t="str">
        <v>Bachelor's</v>
      </c>
    </row>
    <row r="1208" spans="1:9" x14ac:dyDescent="0.25">
      <c r="A1208" s="4">
        <v>38</v>
      </c>
      <c r="B1208" s="4">
        <f t="shared" si="72"/>
        <v>2</v>
      </c>
      <c r="C1208" s="4">
        <f t="shared" si="73"/>
        <v>2</v>
      </c>
      <c r="D1208" s="4">
        <v>9</v>
      </c>
      <c r="E1208" s="4">
        <v>100000</v>
      </c>
      <c r="F1208" s="4">
        <f t="shared" si="74"/>
        <v>113313.65</v>
      </c>
      <c r="G1208" s="4">
        <f t="shared" si="75"/>
        <v>-13313.649999999994</v>
      </c>
      <c r="H1208" s="4" t="str">
        <v>Female</v>
      </c>
      <c r="I1208" s="4" t="str">
        <v>Master's</v>
      </c>
    </row>
    <row r="1209" spans="1:9" x14ac:dyDescent="0.25">
      <c r="A1209" s="4">
        <v>44</v>
      </c>
      <c r="B1209" s="4">
        <f t="shared" si="72"/>
        <v>1</v>
      </c>
      <c r="C1209" s="4">
        <f t="shared" si="73"/>
        <v>3</v>
      </c>
      <c r="D1209" s="4">
        <v>15</v>
      </c>
      <c r="E1209" s="4">
        <v>150000</v>
      </c>
      <c r="F1209" s="4">
        <f t="shared" si="74"/>
        <v>166014.89000000001</v>
      </c>
      <c r="G1209" s="4">
        <f t="shared" si="75"/>
        <v>-16014.890000000014</v>
      </c>
      <c r="H1209" s="4" t="str">
        <v>Male</v>
      </c>
      <c r="I1209" s="4" t="str">
        <v>PhD</v>
      </c>
    </row>
    <row r="1210" spans="1:9" x14ac:dyDescent="0.25">
      <c r="A1210" s="4">
        <v>30</v>
      </c>
      <c r="B1210" s="4">
        <f t="shared" si="72"/>
        <v>2</v>
      </c>
      <c r="C1210" s="4">
        <f t="shared" si="73"/>
        <v>1</v>
      </c>
      <c r="D1210" s="4">
        <v>4</v>
      </c>
      <c r="E1210" s="4">
        <v>55000</v>
      </c>
      <c r="F1210" s="4">
        <f t="shared" si="74"/>
        <v>73210.11</v>
      </c>
      <c r="G1210" s="4">
        <f t="shared" si="75"/>
        <v>-18210.11</v>
      </c>
      <c r="H1210" s="4" t="str">
        <v>Female</v>
      </c>
      <c r="I1210" s="4" t="str">
        <v>Bachelor's</v>
      </c>
    </row>
    <row r="1211" spans="1:9" x14ac:dyDescent="0.25">
      <c r="A1211" s="4">
        <v>23</v>
      </c>
      <c r="B1211" s="4">
        <f t="shared" si="72"/>
        <v>1</v>
      </c>
      <c r="C1211" s="4">
        <f t="shared" si="73"/>
        <v>0</v>
      </c>
      <c r="D1211" s="4">
        <v>1</v>
      </c>
      <c r="E1211" s="4">
        <v>30000</v>
      </c>
      <c r="F1211" s="4">
        <f t="shared" si="74"/>
        <v>49819.11</v>
      </c>
      <c r="G1211" s="4">
        <f t="shared" si="75"/>
        <v>-19819.11</v>
      </c>
      <c r="H1211" s="4" t="str">
        <v>Male</v>
      </c>
      <c r="I1211" s="4" t="str">
        <v>High School</v>
      </c>
    </row>
    <row r="1212" spans="1:9" x14ac:dyDescent="0.25">
      <c r="A1212" s="4">
        <v>28</v>
      </c>
      <c r="B1212" s="4">
        <f t="shared" si="72"/>
        <v>2</v>
      </c>
      <c r="C1212" s="4">
        <f t="shared" si="73"/>
        <v>2</v>
      </c>
      <c r="D1212" s="4">
        <v>5</v>
      </c>
      <c r="E1212" s="4">
        <v>70000</v>
      </c>
      <c r="F1212" s="4">
        <f t="shared" si="74"/>
        <v>95755.49</v>
      </c>
      <c r="G1212" s="4">
        <f t="shared" si="75"/>
        <v>-25755.490000000005</v>
      </c>
      <c r="H1212" s="4" t="str">
        <v>Female</v>
      </c>
      <c r="I1212" s="4" t="str">
        <v>Master's</v>
      </c>
    </row>
    <row r="1213" spans="1:9" x14ac:dyDescent="0.25">
      <c r="A1213" s="4">
        <v>34</v>
      </c>
      <c r="B1213" s="4">
        <f t="shared" si="72"/>
        <v>1</v>
      </c>
      <c r="C1213" s="4">
        <f t="shared" si="73"/>
        <v>1</v>
      </c>
      <c r="D1213" s="4">
        <v>8</v>
      </c>
      <c r="E1213" s="4">
        <v>90000</v>
      </c>
      <c r="F1213" s="4">
        <f t="shared" si="74"/>
        <v>99800.53</v>
      </c>
      <c r="G1213" s="4">
        <f t="shared" si="75"/>
        <v>-9800.5299999999988</v>
      </c>
      <c r="H1213" s="4" t="str">
        <v>Male</v>
      </c>
      <c r="I1213" s="4" t="str">
        <v>Bachelor's</v>
      </c>
    </row>
    <row r="1214" spans="1:9" x14ac:dyDescent="0.25">
      <c r="A1214" s="4">
        <v>25</v>
      </c>
      <c r="B1214" s="4">
        <f t="shared" si="72"/>
        <v>2</v>
      </c>
      <c r="C1214" s="4">
        <f t="shared" si="73"/>
        <v>2</v>
      </c>
      <c r="D1214" s="4">
        <v>2</v>
      </c>
      <c r="E1214" s="4">
        <v>40000</v>
      </c>
      <c r="F1214" s="4">
        <f t="shared" si="74"/>
        <v>80114.569999999992</v>
      </c>
      <c r="G1214" s="4">
        <f t="shared" si="75"/>
        <v>-40114.569999999992</v>
      </c>
      <c r="H1214" s="4" t="str">
        <v>Female</v>
      </c>
      <c r="I1214" s="4" t="str">
        <v>Master's</v>
      </c>
    </row>
    <row r="1215" spans="1:9" x14ac:dyDescent="0.25">
      <c r="A1215" s="4">
        <v>41</v>
      </c>
      <c r="B1215" s="4">
        <f t="shared" si="72"/>
        <v>1</v>
      </c>
      <c r="C1215" s="4">
        <f t="shared" si="73"/>
        <v>3</v>
      </c>
      <c r="D1215" s="4">
        <v>12</v>
      </c>
      <c r="E1215" s="4">
        <v>130000</v>
      </c>
      <c r="F1215" s="4">
        <f t="shared" si="74"/>
        <v>150373.96999999997</v>
      </c>
      <c r="G1215" s="4">
        <f t="shared" si="75"/>
        <v>-20373.969999999972</v>
      </c>
      <c r="H1215" s="4" t="str">
        <v>Male</v>
      </c>
      <c r="I1215" s="4" t="str">
        <v>PhD</v>
      </c>
    </row>
    <row r="1216" spans="1:9" x14ac:dyDescent="0.25">
      <c r="A1216" s="4">
        <v>33</v>
      </c>
      <c r="B1216" s="4">
        <f t="shared" si="72"/>
        <v>2</v>
      </c>
      <c r="C1216" s="4">
        <f t="shared" si="73"/>
        <v>1</v>
      </c>
      <c r="D1216" s="4">
        <v>6</v>
      </c>
      <c r="E1216" s="4">
        <v>75000</v>
      </c>
      <c r="F1216" s="4">
        <f t="shared" si="74"/>
        <v>83087.989999999991</v>
      </c>
      <c r="G1216" s="4">
        <f t="shared" si="75"/>
        <v>-8087.9899999999907</v>
      </c>
      <c r="H1216" s="4" t="str">
        <v>Female</v>
      </c>
      <c r="I1216" s="4" t="str">
        <v>Bachelor's</v>
      </c>
    </row>
    <row r="1217" spans="1:9" x14ac:dyDescent="0.25">
      <c r="A1217" s="4">
        <v>26</v>
      </c>
      <c r="B1217" s="4">
        <f t="shared" si="72"/>
        <v>1</v>
      </c>
      <c r="C1217" s="4">
        <f t="shared" si="73"/>
        <v>0</v>
      </c>
      <c r="D1217" s="4">
        <v>2</v>
      </c>
      <c r="E1217" s="4">
        <v>35000</v>
      </c>
      <c r="F1217" s="4">
        <f t="shared" si="74"/>
        <v>53933.95</v>
      </c>
      <c r="G1217" s="4">
        <f t="shared" si="75"/>
        <v>-18933.949999999997</v>
      </c>
      <c r="H1217" s="4" t="str">
        <v>Male</v>
      </c>
      <c r="I1217" s="4" t="str">
        <v>High School</v>
      </c>
    </row>
    <row r="1218" spans="1:9" x14ac:dyDescent="0.25">
      <c r="A1218" s="4">
        <v>37</v>
      </c>
      <c r="B1218" s="4">
        <f t="shared" ref="B1218:B1281" si="76">IF(H1218 = "Male", 1, IF(H1218 = "Female", 2, IF(H1218 = "Other", 3)))</f>
        <v>2</v>
      </c>
      <c r="C1218" s="4">
        <f t="shared" ref="C1218:C1281" si="77">IF(I1218 = "High School", 0, IF(I1218 = "Bachelor's", 1, IF(I1218 = "Master's", 2, IF(I1218 = "PhD", 3))))</f>
        <v>2</v>
      </c>
      <c r="D1218" s="4">
        <v>10</v>
      </c>
      <c r="E1218" s="4">
        <v>110000</v>
      </c>
      <c r="F1218" s="4">
        <f t="shared" si="74"/>
        <v>119626.09</v>
      </c>
      <c r="G1218" s="4">
        <f t="shared" si="75"/>
        <v>-9626.0899999999965</v>
      </c>
      <c r="H1218" s="4" t="str">
        <v>Female</v>
      </c>
      <c r="I1218" s="4" t="str">
        <v>Master's</v>
      </c>
    </row>
    <row r="1219" spans="1:9" x14ac:dyDescent="0.25">
      <c r="A1219" s="4">
        <v>29</v>
      </c>
      <c r="B1219" s="4">
        <f t="shared" si="76"/>
        <v>1</v>
      </c>
      <c r="C1219" s="4">
        <f t="shared" si="77"/>
        <v>1</v>
      </c>
      <c r="D1219" s="4">
        <v>4</v>
      </c>
      <c r="E1219" s="4">
        <v>65000</v>
      </c>
      <c r="F1219" s="4">
        <f t="shared" ref="F1219:F1282" si="78">62428.13 + (-549.4*A1219) + (-5735.86*B1219) + (15683.54*C1219) + (5763.04*D1219)</f>
        <v>79495.37</v>
      </c>
      <c r="G1219" s="4">
        <f t="shared" ref="G1219:G1282" si="79">E1219-F1219</f>
        <v>-14495.369999999995</v>
      </c>
      <c r="H1219" s="4" t="str">
        <v>Male</v>
      </c>
      <c r="I1219" s="4" t="str">
        <v>Bachelor's</v>
      </c>
    </row>
    <row r="1220" spans="1:9" x14ac:dyDescent="0.25">
      <c r="A1220" s="4">
        <v>46</v>
      </c>
      <c r="B1220" s="4">
        <f t="shared" si="76"/>
        <v>1</v>
      </c>
      <c r="C1220" s="4">
        <f t="shared" si="77"/>
        <v>3</v>
      </c>
      <c r="D1220" s="4">
        <v>18</v>
      </c>
      <c r="E1220" s="4">
        <v>180000</v>
      </c>
      <c r="F1220" s="4">
        <f t="shared" si="78"/>
        <v>182205.21</v>
      </c>
      <c r="G1220" s="4">
        <f t="shared" si="79"/>
        <v>-2205.2099999999919</v>
      </c>
      <c r="H1220" s="4" t="str">
        <v>Male</v>
      </c>
      <c r="I1220" s="4" t="str">
        <v>PhD</v>
      </c>
    </row>
    <row r="1221" spans="1:9" x14ac:dyDescent="0.25">
      <c r="A1221" s="4">
        <v>26</v>
      </c>
      <c r="B1221" s="4">
        <f t="shared" si="76"/>
        <v>2</v>
      </c>
      <c r="C1221" s="4">
        <f t="shared" si="77"/>
        <v>1</v>
      </c>
      <c r="D1221" s="4">
        <v>1</v>
      </c>
      <c r="E1221" s="4">
        <v>35000</v>
      </c>
      <c r="F1221" s="4">
        <f t="shared" si="78"/>
        <v>58118.59</v>
      </c>
      <c r="G1221" s="4">
        <f t="shared" si="79"/>
        <v>-23118.589999999997</v>
      </c>
      <c r="H1221" s="4" t="str">
        <v>Female</v>
      </c>
      <c r="I1221" s="4" t="str">
        <v>Bachelor's</v>
      </c>
    </row>
    <row r="1222" spans="1:9" x14ac:dyDescent="0.25">
      <c r="A1222" s="4">
        <v>39</v>
      </c>
      <c r="B1222" s="4">
        <f t="shared" si="76"/>
        <v>2</v>
      </c>
      <c r="C1222" s="4">
        <f t="shared" si="77"/>
        <v>2</v>
      </c>
      <c r="D1222" s="4">
        <v>11</v>
      </c>
      <c r="E1222" s="4">
        <v>120000</v>
      </c>
      <c r="F1222" s="4">
        <f t="shared" si="78"/>
        <v>124290.33</v>
      </c>
      <c r="G1222" s="4">
        <f t="shared" si="79"/>
        <v>-4290.3300000000017</v>
      </c>
      <c r="H1222" s="4" t="str">
        <v>Female</v>
      </c>
      <c r="I1222" s="4" t="str">
        <v>Master's</v>
      </c>
    </row>
    <row r="1223" spans="1:9" x14ac:dyDescent="0.25">
      <c r="A1223" s="4">
        <v>32</v>
      </c>
      <c r="B1223" s="4">
        <f t="shared" si="76"/>
        <v>1</v>
      </c>
      <c r="C1223" s="4">
        <f t="shared" si="77"/>
        <v>1</v>
      </c>
      <c r="D1223" s="4">
        <v>6</v>
      </c>
      <c r="E1223" s="4">
        <v>75000</v>
      </c>
      <c r="F1223" s="4">
        <f t="shared" si="78"/>
        <v>89373.25</v>
      </c>
      <c r="G1223" s="4">
        <f t="shared" si="79"/>
        <v>-14373.25</v>
      </c>
      <c r="H1223" s="4" t="str">
        <v>Male</v>
      </c>
      <c r="I1223" s="4" t="str">
        <v>Bachelor's</v>
      </c>
    </row>
    <row r="1224" spans="1:9" x14ac:dyDescent="0.25">
      <c r="A1224" s="4">
        <v>28</v>
      </c>
      <c r="B1224" s="4">
        <f t="shared" si="76"/>
        <v>2</v>
      </c>
      <c r="C1224" s="4">
        <f t="shared" si="77"/>
        <v>0</v>
      </c>
      <c r="D1224" s="4">
        <v>1</v>
      </c>
      <c r="E1224" s="4">
        <v>30000</v>
      </c>
      <c r="F1224" s="4">
        <f t="shared" si="78"/>
        <v>41336.25</v>
      </c>
      <c r="G1224" s="4">
        <f t="shared" si="79"/>
        <v>-11336.25</v>
      </c>
      <c r="H1224" s="4" t="str">
        <v>Female</v>
      </c>
      <c r="I1224" s="4" t="str">
        <v>High School</v>
      </c>
    </row>
    <row r="1225" spans="1:9" x14ac:dyDescent="0.25">
      <c r="A1225" s="4">
        <v>43</v>
      </c>
      <c r="B1225" s="4">
        <f t="shared" si="76"/>
        <v>1</v>
      </c>
      <c r="C1225" s="4">
        <f t="shared" si="77"/>
        <v>3</v>
      </c>
      <c r="D1225" s="4">
        <v>16</v>
      </c>
      <c r="E1225" s="4">
        <v>160000</v>
      </c>
      <c r="F1225" s="4">
        <f t="shared" si="78"/>
        <v>172327.33000000002</v>
      </c>
      <c r="G1225" s="4">
        <f t="shared" si="79"/>
        <v>-12327.330000000016</v>
      </c>
      <c r="H1225" s="4" t="str">
        <v>Male</v>
      </c>
      <c r="I1225" s="4" t="str">
        <v>PhD</v>
      </c>
    </row>
    <row r="1226" spans="1:9" x14ac:dyDescent="0.25">
      <c r="A1226" s="4">
        <v>27</v>
      </c>
      <c r="B1226" s="4">
        <f t="shared" si="76"/>
        <v>1</v>
      </c>
      <c r="C1226" s="4">
        <f t="shared" si="77"/>
        <v>1</v>
      </c>
      <c r="D1226" s="4">
        <v>3</v>
      </c>
      <c r="E1226" s="4">
        <v>60000</v>
      </c>
      <c r="F1226" s="4">
        <f t="shared" si="78"/>
        <v>74831.13</v>
      </c>
      <c r="G1226" s="4">
        <f t="shared" si="79"/>
        <v>-14831.130000000005</v>
      </c>
      <c r="H1226" s="4" t="str">
        <v>Male</v>
      </c>
      <c r="I1226" s="4" t="str">
        <v>Bachelor's</v>
      </c>
    </row>
    <row r="1227" spans="1:9" x14ac:dyDescent="0.25">
      <c r="A1227" s="4">
        <v>35</v>
      </c>
      <c r="B1227" s="4">
        <f t="shared" si="76"/>
        <v>2</v>
      </c>
      <c r="C1227" s="4">
        <f t="shared" si="77"/>
        <v>2</v>
      </c>
      <c r="D1227" s="4">
        <v>8</v>
      </c>
      <c r="E1227" s="4">
        <v>85000</v>
      </c>
      <c r="F1227" s="4">
        <f t="shared" si="78"/>
        <v>109198.81</v>
      </c>
      <c r="G1227" s="4">
        <f t="shared" si="79"/>
        <v>-24198.809999999998</v>
      </c>
      <c r="H1227" s="4" t="str">
        <v>Female</v>
      </c>
      <c r="I1227" s="4" t="str">
        <v>Master's</v>
      </c>
    </row>
    <row r="1228" spans="1:9" x14ac:dyDescent="0.25">
      <c r="A1228" s="4">
        <v>30</v>
      </c>
      <c r="B1228" s="4">
        <f t="shared" si="76"/>
        <v>1</v>
      </c>
      <c r="C1228" s="4">
        <f t="shared" si="77"/>
        <v>1</v>
      </c>
      <c r="D1228" s="4">
        <v>5</v>
      </c>
      <c r="E1228" s="4">
        <v>70000</v>
      </c>
      <c r="F1228" s="4">
        <f t="shared" si="78"/>
        <v>84709.01</v>
      </c>
      <c r="G1228" s="4">
        <f t="shared" si="79"/>
        <v>-14709.009999999995</v>
      </c>
      <c r="H1228" s="4" t="str">
        <v>Male</v>
      </c>
      <c r="I1228" s="4" t="str">
        <v>Bachelor's</v>
      </c>
    </row>
    <row r="1229" spans="1:9" x14ac:dyDescent="0.25">
      <c r="A1229" s="4">
        <v>26</v>
      </c>
      <c r="B1229" s="4">
        <f t="shared" si="76"/>
        <v>2</v>
      </c>
      <c r="C1229" s="4">
        <f t="shared" si="77"/>
        <v>2</v>
      </c>
      <c r="D1229" s="4">
        <v>3</v>
      </c>
      <c r="E1229" s="4">
        <v>50000</v>
      </c>
      <c r="F1229" s="4">
        <f t="shared" si="78"/>
        <v>85328.209999999992</v>
      </c>
      <c r="G1229" s="4">
        <f t="shared" si="79"/>
        <v>-35328.209999999992</v>
      </c>
      <c r="H1229" s="4" t="str">
        <v>Female</v>
      </c>
      <c r="I1229" s="4" t="str">
        <v>Master's</v>
      </c>
    </row>
    <row r="1230" spans="1:9" x14ac:dyDescent="0.25">
      <c r="A1230" s="4">
        <v>41</v>
      </c>
      <c r="B1230" s="4">
        <f t="shared" si="76"/>
        <v>1</v>
      </c>
      <c r="C1230" s="4">
        <f t="shared" si="77"/>
        <v>3</v>
      </c>
      <c r="D1230" s="4">
        <v>13</v>
      </c>
      <c r="E1230" s="4">
        <v>140000</v>
      </c>
      <c r="F1230" s="4">
        <f t="shared" si="78"/>
        <v>156137.01</v>
      </c>
      <c r="G1230" s="4">
        <f t="shared" si="79"/>
        <v>-16137.010000000009</v>
      </c>
      <c r="H1230" s="4" t="str">
        <v>Male</v>
      </c>
      <c r="I1230" s="4" t="str">
        <v>PhD</v>
      </c>
    </row>
    <row r="1231" spans="1:9" x14ac:dyDescent="0.25">
      <c r="A1231" s="4">
        <v>24</v>
      </c>
      <c r="B1231" s="4">
        <f t="shared" si="76"/>
        <v>1</v>
      </c>
      <c r="C1231" s="4">
        <f t="shared" si="77"/>
        <v>1</v>
      </c>
      <c r="D1231" s="4">
        <v>2</v>
      </c>
      <c r="E1231" s="4">
        <v>55000</v>
      </c>
      <c r="F1231" s="4">
        <f t="shared" si="78"/>
        <v>70716.289999999994</v>
      </c>
      <c r="G1231" s="4">
        <f t="shared" si="79"/>
        <v>-15716.289999999994</v>
      </c>
      <c r="H1231" s="4" t="str">
        <v>Male</v>
      </c>
      <c r="I1231" s="4" t="str">
        <v>Bachelor's</v>
      </c>
    </row>
    <row r="1232" spans="1:9" x14ac:dyDescent="0.25">
      <c r="A1232" s="4">
        <v>32</v>
      </c>
      <c r="B1232" s="4">
        <f t="shared" si="76"/>
        <v>2</v>
      </c>
      <c r="C1232" s="4">
        <f t="shared" si="77"/>
        <v>2</v>
      </c>
      <c r="D1232" s="4">
        <v>7</v>
      </c>
      <c r="E1232" s="4">
        <v>90000</v>
      </c>
      <c r="F1232" s="4">
        <f t="shared" si="78"/>
        <v>105083.97</v>
      </c>
      <c r="G1232" s="4">
        <f t="shared" si="79"/>
        <v>-15083.970000000001</v>
      </c>
      <c r="H1232" s="4" t="str">
        <v>Female</v>
      </c>
      <c r="I1232" s="4" t="str">
        <v>Master's</v>
      </c>
    </row>
    <row r="1233" spans="1:9" x14ac:dyDescent="0.25">
      <c r="A1233" s="4">
        <v>45</v>
      </c>
      <c r="B1233" s="4">
        <f t="shared" si="76"/>
        <v>1</v>
      </c>
      <c r="C1233" s="4">
        <f t="shared" si="77"/>
        <v>3</v>
      </c>
      <c r="D1233" s="4">
        <v>16</v>
      </c>
      <c r="E1233" s="4">
        <v>160000</v>
      </c>
      <c r="F1233" s="4">
        <f t="shared" si="78"/>
        <v>171228.53</v>
      </c>
      <c r="G1233" s="4">
        <f t="shared" si="79"/>
        <v>-11228.529999999999</v>
      </c>
      <c r="H1233" s="4" t="str">
        <v>Male</v>
      </c>
      <c r="I1233" s="4" t="str">
        <v>PhD</v>
      </c>
    </row>
    <row r="1234" spans="1:9" x14ac:dyDescent="0.25">
      <c r="A1234" s="4">
        <v>28</v>
      </c>
      <c r="B1234" s="4">
        <f t="shared" si="76"/>
        <v>2</v>
      </c>
      <c r="C1234" s="4">
        <f t="shared" si="77"/>
        <v>1</v>
      </c>
      <c r="D1234" s="4">
        <v>4</v>
      </c>
      <c r="E1234" s="4">
        <v>60000</v>
      </c>
      <c r="F1234" s="4">
        <f t="shared" si="78"/>
        <v>74308.91</v>
      </c>
      <c r="G1234" s="4">
        <f t="shared" si="79"/>
        <v>-14308.910000000003</v>
      </c>
      <c r="H1234" s="4" t="str">
        <v>Female</v>
      </c>
      <c r="I1234" s="4" t="str">
        <v>Bachelor's</v>
      </c>
    </row>
    <row r="1235" spans="1:9" x14ac:dyDescent="0.25">
      <c r="A1235" s="4">
        <v>22</v>
      </c>
      <c r="B1235" s="4">
        <f t="shared" si="76"/>
        <v>1</v>
      </c>
      <c r="C1235" s="4">
        <f t="shared" si="77"/>
        <v>0</v>
      </c>
      <c r="D1235" s="4">
        <v>1</v>
      </c>
      <c r="E1235" s="4">
        <v>25000</v>
      </c>
      <c r="F1235" s="4">
        <f t="shared" si="78"/>
        <v>50368.51</v>
      </c>
      <c r="G1235" s="4">
        <f t="shared" si="79"/>
        <v>-25368.510000000002</v>
      </c>
      <c r="H1235" s="4" t="str">
        <v>Male</v>
      </c>
      <c r="I1235" s="4" t="str">
        <v>High School</v>
      </c>
    </row>
    <row r="1236" spans="1:9" x14ac:dyDescent="0.25">
      <c r="A1236" s="4">
        <v>36</v>
      </c>
      <c r="B1236" s="4">
        <f t="shared" si="76"/>
        <v>1</v>
      </c>
      <c r="C1236" s="4">
        <f t="shared" si="77"/>
        <v>1</v>
      </c>
      <c r="D1236" s="4">
        <v>8</v>
      </c>
      <c r="E1236" s="4">
        <v>100000</v>
      </c>
      <c r="F1236" s="4">
        <f t="shared" si="78"/>
        <v>98701.73</v>
      </c>
      <c r="G1236" s="4">
        <f t="shared" si="79"/>
        <v>1298.2700000000041</v>
      </c>
      <c r="H1236" s="4" t="str">
        <v>Male</v>
      </c>
      <c r="I1236" s="4" t="str">
        <v>Bachelor's</v>
      </c>
    </row>
    <row r="1237" spans="1:9" x14ac:dyDescent="0.25">
      <c r="A1237" s="4">
        <v>27</v>
      </c>
      <c r="B1237" s="4">
        <f t="shared" si="76"/>
        <v>2</v>
      </c>
      <c r="C1237" s="4">
        <f t="shared" si="77"/>
        <v>1</v>
      </c>
      <c r="D1237" s="4">
        <v>3</v>
      </c>
      <c r="E1237" s="4">
        <v>45000</v>
      </c>
      <c r="F1237" s="4">
        <f t="shared" si="78"/>
        <v>69095.27</v>
      </c>
      <c r="G1237" s="4">
        <f t="shared" si="79"/>
        <v>-24095.270000000004</v>
      </c>
      <c r="H1237" s="4" t="str">
        <v>Female</v>
      </c>
      <c r="I1237" s="4" t="str">
        <v>Bachelor's</v>
      </c>
    </row>
    <row r="1238" spans="1:9" x14ac:dyDescent="0.25">
      <c r="A1238" s="4">
        <v>42</v>
      </c>
      <c r="B1238" s="4">
        <f t="shared" si="76"/>
        <v>1</v>
      </c>
      <c r="C1238" s="4">
        <f t="shared" si="77"/>
        <v>3</v>
      </c>
      <c r="D1238" s="4">
        <v>14</v>
      </c>
      <c r="E1238" s="4">
        <v>140000</v>
      </c>
      <c r="F1238" s="4">
        <f t="shared" si="78"/>
        <v>161350.65</v>
      </c>
      <c r="G1238" s="4">
        <f t="shared" si="79"/>
        <v>-21350.649999999994</v>
      </c>
      <c r="H1238" s="4" t="str">
        <v>Male</v>
      </c>
      <c r="I1238" s="4" t="str">
        <v>PhD</v>
      </c>
    </row>
    <row r="1239" spans="1:9" x14ac:dyDescent="0.25">
      <c r="A1239" s="4">
        <v>25</v>
      </c>
      <c r="B1239" s="4">
        <f t="shared" si="76"/>
        <v>1</v>
      </c>
      <c r="C1239" s="4">
        <f t="shared" si="77"/>
        <v>0</v>
      </c>
      <c r="D1239" s="4">
        <v>2</v>
      </c>
      <c r="E1239" s="4">
        <v>30000</v>
      </c>
      <c r="F1239" s="4">
        <f t="shared" si="78"/>
        <v>54483.35</v>
      </c>
      <c r="G1239" s="4">
        <f t="shared" si="79"/>
        <v>-24483.35</v>
      </c>
      <c r="H1239" s="4" t="str">
        <v>Male</v>
      </c>
      <c r="I1239" s="4" t="str">
        <v>High School</v>
      </c>
    </row>
    <row r="1240" spans="1:9" x14ac:dyDescent="0.25">
      <c r="A1240" s="4">
        <v>39</v>
      </c>
      <c r="B1240" s="4">
        <f t="shared" si="76"/>
        <v>2</v>
      </c>
      <c r="C1240" s="4">
        <f t="shared" si="77"/>
        <v>2</v>
      </c>
      <c r="D1240" s="4">
        <v>11</v>
      </c>
      <c r="E1240" s="4">
        <v>120000</v>
      </c>
      <c r="F1240" s="4">
        <f t="shared" si="78"/>
        <v>124290.33</v>
      </c>
      <c r="G1240" s="4">
        <f t="shared" si="79"/>
        <v>-4290.3300000000017</v>
      </c>
      <c r="H1240" s="4" t="str">
        <v>Female</v>
      </c>
      <c r="I1240" s="4" t="str">
        <v>Master's</v>
      </c>
    </row>
    <row r="1241" spans="1:9" x14ac:dyDescent="0.25">
      <c r="A1241" s="4">
        <v>47</v>
      </c>
      <c r="B1241" s="4">
        <f t="shared" si="76"/>
        <v>1</v>
      </c>
      <c r="C1241" s="4">
        <f t="shared" si="77"/>
        <v>3</v>
      </c>
      <c r="D1241" s="4">
        <v>19</v>
      </c>
      <c r="E1241" s="4">
        <v>190000</v>
      </c>
      <c r="F1241" s="4">
        <f t="shared" si="78"/>
        <v>187418.84999999998</v>
      </c>
      <c r="G1241" s="4">
        <f t="shared" si="79"/>
        <v>2581.1500000000233</v>
      </c>
      <c r="H1241" s="4" t="str">
        <v>Male</v>
      </c>
      <c r="I1241" s="4" t="str">
        <v>PhD</v>
      </c>
    </row>
    <row r="1242" spans="1:9" x14ac:dyDescent="0.25">
      <c r="A1242" s="4">
        <v>40</v>
      </c>
      <c r="B1242" s="4">
        <f t="shared" si="76"/>
        <v>2</v>
      </c>
      <c r="C1242" s="4">
        <f t="shared" si="77"/>
        <v>2</v>
      </c>
      <c r="D1242" s="4">
        <v>12</v>
      </c>
      <c r="E1242" s="4">
        <v>130000</v>
      </c>
      <c r="F1242" s="4">
        <f t="shared" si="78"/>
        <v>129503.97</v>
      </c>
      <c r="G1242" s="4">
        <f t="shared" si="79"/>
        <v>496.02999999999884</v>
      </c>
      <c r="H1242" s="4" t="str">
        <v>Female</v>
      </c>
      <c r="I1242" s="4" t="str">
        <v>Master's</v>
      </c>
    </row>
    <row r="1243" spans="1:9" x14ac:dyDescent="0.25">
      <c r="A1243" s="4">
        <v>33</v>
      </c>
      <c r="B1243" s="4">
        <f t="shared" si="76"/>
        <v>1</v>
      </c>
      <c r="C1243" s="4">
        <f t="shared" si="77"/>
        <v>1</v>
      </c>
      <c r="D1243" s="4">
        <v>7</v>
      </c>
      <c r="E1243" s="4">
        <v>85000</v>
      </c>
      <c r="F1243" s="4">
        <f t="shared" si="78"/>
        <v>94586.889999999985</v>
      </c>
      <c r="G1243" s="4">
        <f t="shared" si="79"/>
        <v>-9586.8899999999849</v>
      </c>
      <c r="H1243" s="4" t="str">
        <v>Male</v>
      </c>
      <c r="I1243" s="4" t="str">
        <v>Bachelor's</v>
      </c>
    </row>
    <row r="1244" spans="1:9" x14ac:dyDescent="0.25">
      <c r="A1244" s="4">
        <v>29</v>
      </c>
      <c r="B1244" s="4">
        <f t="shared" si="76"/>
        <v>2</v>
      </c>
      <c r="C1244" s="4">
        <f t="shared" si="77"/>
        <v>0</v>
      </c>
      <c r="D1244" s="4">
        <v>1</v>
      </c>
      <c r="E1244" s="4">
        <v>25000</v>
      </c>
      <c r="F1244" s="4">
        <f t="shared" si="78"/>
        <v>40786.85</v>
      </c>
      <c r="G1244" s="4">
        <f t="shared" si="79"/>
        <v>-15786.849999999999</v>
      </c>
      <c r="H1244" s="4" t="str">
        <v>Female</v>
      </c>
      <c r="I1244" s="4" t="str">
        <v>High School</v>
      </c>
    </row>
    <row r="1245" spans="1:9" x14ac:dyDescent="0.25">
      <c r="A1245" s="4">
        <v>28</v>
      </c>
      <c r="B1245" s="4">
        <f t="shared" si="76"/>
        <v>1</v>
      </c>
      <c r="C1245" s="4">
        <f t="shared" si="77"/>
        <v>1</v>
      </c>
      <c r="D1245" s="4">
        <v>3</v>
      </c>
      <c r="E1245" s="4">
        <v>60000</v>
      </c>
      <c r="F1245" s="4">
        <f t="shared" si="78"/>
        <v>74281.73</v>
      </c>
      <c r="G1245" s="4">
        <f t="shared" si="79"/>
        <v>-14281.729999999996</v>
      </c>
      <c r="H1245" s="4" t="str">
        <v>Male</v>
      </c>
      <c r="I1245" s="4" t="str">
        <v>Bachelor's</v>
      </c>
    </row>
    <row r="1246" spans="1:9" x14ac:dyDescent="0.25">
      <c r="A1246" s="4">
        <v>36</v>
      </c>
      <c r="B1246" s="4">
        <f t="shared" si="76"/>
        <v>2</v>
      </c>
      <c r="C1246" s="4">
        <f t="shared" si="77"/>
        <v>2</v>
      </c>
      <c r="D1246" s="4">
        <v>9</v>
      </c>
      <c r="E1246" s="4">
        <v>100000</v>
      </c>
      <c r="F1246" s="4">
        <f t="shared" si="78"/>
        <v>114412.45</v>
      </c>
      <c r="G1246" s="4">
        <f t="shared" si="79"/>
        <v>-14412.449999999997</v>
      </c>
      <c r="H1246" s="4" t="str">
        <v>Female</v>
      </c>
      <c r="I1246" s="4" t="str">
        <v>Master's</v>
      </c>
    </row>
    <row r="1247" spans="1:9" x14ac:dyDescent="0.25">
      <c r="A1247" s="4">
        <v>31</v>
      </c>
      <c r="B1247" s="4">
        <f t="shared" si="76"/>
        <v>1</v>
      </c>
      <c r="C1247" s="4">
        <f t="shared" si="77"/>
        <v>1</v>
      </c>
      <c r="D1247" s="4">
        <v>6</v>
      </c>
      <c r="E1247" s="4">
        <v>75000</v>
      </c>
      <c r="F1247" s="4">
        <f t="shared" si="78"/>
        <v>89922.65</v>
      </c>
      <c r="G1247" s="4">
        <f t="shared" si="79"/>
        <v>-14922.649999999994</v>
      </c>
      <c r="H1247" s="4" t="str">
        <v>Male</v>
      </c>
      <c r="I1247" s="4" t="str">
        <v>Bachelor's</v>
      </c>
    </row>
    <row r="1248" spans="1:9" x14ac:dyDescent="0.25">
      <c r="A1248" s="4">
        <v>26</v>
      </c>
      <c r="B1248" s="4">
        <f t="shared" si="76"/>
        <v>1</v>
      </c>
      <c r="C1248" s="4">
        <f t="shared" si="77"/>
        <v>0</v>
      </c>
      <c r="D1248" s="4">
        <v>2</v>
      </c>
      <c r="E1248" s="4">
        <v>30000</v>
      </c>
      <c r="F1248" s="4">
        <f t="shared" si="78"/>
        <v>53933.95</v>
      </c>
      <c r="G1248" s="4">
        <f t="shared" si="79"/>
        <v>-23933.949999999997</v>
      </c>
      <c r="H1248" s="4" t="str">
        <v>Male</v>
      </c>
      <c r="I1248" s="4" t="str">
        <v>High School</v>
      </c>
    </row>
    <row r="1249" spans="1:9" x14ac:dyDescent="0.25">
      <c r="A1249" s="4">
        <v>31</v>
      </c>
      <c r="B1249" s="4">
        <f t="shared" si="76"/>
        <v>1</v>
      </c>
      <c r="C1249" s="4">
        <f t="shared" si="77"/>
        <v>1</v>
      </c>
      <c r="D1249" s="4">
        <v>5</v>
      </c>
      <c r="E1249" s="4">
        <v>80000</v>
      </c>
      <c r="F1249" s="4">
        <f t="shared" si="78"/>
        <v>84159.61</v>
      </c>
      <c r="G1249" s="4">
        <f t="shared" si="79"/>
        <v>-4159.6100000000006</v>
      </c>
      <c r="H1249" s="4" t="str">
        <v>Male</v>
      </c>
      <c r="I1249" s="4" t="str">
        <v>Bachelor's</v>
      </c>
    </row>
    <row r="1250" spans="1:9" x14ac:dyDescent="0.25">
      <c r="A1250" s="4">
        <v>27</v>
      </c>
      <c r="B1250" s="4">
        <f t="shared" si="76"/>
        <v>2</v>
      </c>
      <c r="C1250" s="4">
        <f t="shared" si="77"/>
        <v>2</v>
      </c>
      <c r="D1250" s="4">
        <v>3</v>
      </c>
      <c r="E1250" s="4">
        <v>60000</v>
      </c>
      <c r="F1250" s="4">
        <f t="shared" si="78"/>
        <v>84778.81</v>
      </c>
      <c r="G1250" s="4">
        <f t="shared" si="79"/>
        <v>-24778.809999999998</v>
      </c>
      <c r="H1250" s="4" t="str">
        <v>Female</v>
      </c>
      <c r="I1250" s="4" t="str">
        <v>Master's</v>
      </c>
    </row>
    <row r="1251" spans="1:9" x14ac:dyDescent="0.25">
      <c r="A1251" s="4">
        <v>38</v>
      </c>
      <c r="B1251" s="4">
        <f t="shared" si="76"/>
        <v>1</v>
      </c>
      <c r="C1251" s="4">
        <f t="shared" si="77"/>
        <v>3</v>
      </c>
      <c r="D1251" s="4">
        <v>12</v>
      </c>
      <c r="E1251" s="4">
        <v>130000</v>
      </c>
      <c r="F1251" s="4">
        <f t="shared" si="78"/>
        <v>152022.16999999998</v>
      </c>
      <c r="G1251" s="4">
        <f t="shared" si="79"/>
        <v>-22022.169999999984</v>
      </c>
      <c r="H1251" s="4" t="str">
        <v>Male</v>
      </c>
      <c r="I1251" s="4" t="str">
        <v>PhD</v>
      </c>
    </row>
    <row r="1252" spans="1:9" x14ac:dyDescent="0.25">
      <c r="A1252" s="4">
        <v>29</v>
      </c>
      <c r="B1252" s="4">
        <f t="shared" si="76"/>
        <v>2</v>
      </c>
      <c r="C1252" s="4">
        <f t="shared" si="77"/>
        <v>1</v>
      </c>
      <c r="D1252" s="4">
        <v>2</v>
      </c>
      <c r="E1252" s="4">
        <v>45000</v>
      </c>
      <c r="F1252" s="4">
        <f t="shared" si="78"/>
        <v>62233.43</v>
      </c>
      <c r="G1252" s="4">
        <f t="shared" si="79"/>
        <v>-17233.43</v>
      </c>
      <c r="H1252" s="4" t="str">
        <v>Female</v>
      </c>
      <c r="I1252" s="4" t="str">
        <v>Bachelor's</v>
      </c>
    </row>
    <row r="1253" spans="1:9" x14ac:dyDescent="0.25">
      <c r="A1253" s="4">
        <v>23</v>
      </c>
      <c r="B1253" s="4">
        <f t="shared" si="76"/>
        <v>1</v>
      </c>
      <c r="C1253" s="4">
        <f t="shared" si="77"/>
        <v>0</v>
      </c>
      <c r="D1253" s="4">
        <v>1</v>
      </c>
      <c r="E1253" s="4">
        <v>25000</v>
      </c>
      <c r="F1253" s="4">
        <f t="shared" si="78"/>
        <v>49819.11</v>
      </c>
      <c r="G1253" s="4">
        <f t="shared" si="79"/>
        <v>-24819.11</v>
      </c>
      <c r="H1253" s="4" t="str">
        <v>Male</v>
      </c>
      <c r="I1253" s="4" t="str">
        <v>High School</v>
      </c>
    </row>
    <row r="1254" spans="1:9" x14ac:dyDescent="0.25">
      <c r="A1254" s="4">
        <v>32</v>
      </c>
      <c r="B1254" s="4">
        <f t="shared" si="76"/>
        <v>2</v>
      </c>
      <c r="C1254" s="4">
        <f t="shared" si="77"/>
        <v>2</v>
      </c>
      <c r="D1254" s="4">
        <v>7</v>
      </c>
      <c r="E1254" s="4">
        <v>90000</v>
      </c>
      <c r="F1254" s="4">
        <f t="shared" si="78"/>
        <v>105083.97</v>
      </c>
      <c r="G1254" s="4">
        <f t="shared" si="79"/>
        <v>-15083.970000000001</v>
      </c>
      <c r="H1254" s="4" t="str">
        <v>Female</v>
      </c>
      <c r="I1254" s="4" t="str">
        <v>Master's</v>
      </c>
    </row>
    <row r="1255" spans="1:9" x14ac:dyDescent="0.25">
      <c r="A1255" s="4">
        <v>44</v>
      </c>
      <c r="B1255" s="4">
        <f t="shared" si="76"/>
        <v>1</v>
      </c>
      <c r="C1255" s="4">
        <f t="shared" si="77"/>
        <v>1</v>
      </c>
      <c r="D1255" s="4">
        <v>18</v>
      </c>
      <c r="E1255" s="4">
        <v>170000</v>
      </c>
      <c r="F1255" s="4">
        <f t="shared" si="78"/>
        <v>151936.93</v>
      </c>
      <c r="G1255" s="4">
        <f t="shared" si="79"/>
        <v>18063.070000000007</v>
      </c>
      <c r="H1255" s="4" t="str">
        <v>Male</v>
      </c>
      <c r="I1255" s="4" t="str">
        <v>Bachelor's</v>
      </c>
    </row>
    <row r="1256" spans="1:9" x14ac:dyDescent="0.25">
      <c r="A1256" s="4">
        <v>26</v>
      </c>
      <c r="B1256" s="4">
        <f t="shared" si="76"/>
        <v>2</v>
      </c>
      <c r="C1256" s="4">
        <f t="shared" si="77"/>
        <v>1</v>
      </c>
      <c r="D1256" s="4">
        <v>2</v>
      </c>
      <c r="E1256" s="4">
        <v>40000</v>
      </c>
      <c r="F1256" s="4">
        <f t="shared" si="78"/>
        <v>63881.63</v>
      </c>
      <c r="G1256" s="4">
        <f t="shared" si="79"/>
        <v>-23881.629999999997</v>
      </c>
      <c r="H1256" s="4" t="str">
        <v>Female</v>
      </c>
      <c r="I1256" s="4" t="str">
        <v>Bachelor's</v>
      </c>
    </row>
    <row r="1257" spans="1:9" x14ac:dyDescent="0.25">
      <c r="A1257" s="4">
        <v>40</v>
      </c>
      <c r="B1257" s="4">
        <f t="shared" si="76"/>
        <v>1</v>
      </c>
      <c r="C1257" s="4">
        <f t="shared" si="77"/>
        <v>3</v>
      </c>
      <c r="D1257" s="4">
        <v>15</v>
      </c>
      <c r="E1257" s="4">
        <v>150000</v>
      </c>
      <c r="F1257" s="4">
        <f t="shared" si="78"/>
        <v>168212.49</v>
      </c>
      <c r="G1257" s="4">
        <f t="shared" si="79"/>
        <v>-18212.489999999991</v>
      </c>
      <c r="H1257" s="4" t="str">
        <v>Male</v>
      </c>
      <c r="I1257" s="4" t="str">
        <v>PhD</v>
      </c>
    </row>
    <row r="1258" spans="1:9" x14ac:dyDescent="0.25">
      <c r="A1258" s="4">
        <v>33</v>
      </c>
      <c r="B1258" s="4">
        <f t="shared" si="76"/>
        <v>2</v>
      </c>
      <c r="C1258" s="4">
        <f t="shared" si="77"/>
        <v>1</v>
      </c>
      <c r="D1258" s="4">
        <v>8</v>
      </c>
      <c r="E1258" s="4">
        <v>95000</v>
      </c>
      <c r="F1258" s="4">
        <f t="shared" si="78"/>
        <v>94614.069999999992</v>
      </c>
      <c r="G1258" s="4">
        <f t="shared" si="79"/>
        <v>385.93000000000757</v>
      </c>
      <c r="H1258" s="4" t="str">
        <v>Female</v>
      </c>
      <c r="I1258" s="4" t="str">
        <v>Bachelor's</v>
      </c>
    </row>
    <row r="1259" spans="1:9" x14ac:dyDescent="0.25">
      <c r="A1259" s="4">
        <v>24</v>
      </c>
      <c r="B1259" s="4">
        <f t="shared" si="76"/>
        <v>1</v>
      </c>
      <c r="C1259" s="4">
        <f t="shared" si="77"/>
        <v>0</v>
      </c>
      <c r="D1259" s="4">
        <v>1</v>
      </c>
      <c r="E1259" s="4">
        <v>25000</v>
      </c>
      <c r="F1259" s="4">
        <f t="shared" si="78"/>
        <v>49269.71</v>
      </c>
      <c r="G1259" s="4">
        <f t="shared" si="79"/>
        <v>-24269.71</v>
      </c>
      <c r="H1259" s="4" t="str">
        <v>Male</v>
      </c>
      <c r="I1259" s="4" t="str">
        <v>High School</v>
      </c>
    </row>
    <row r="1260" spans="1:9" x14ac:dyDescent="0.25">
      <c r="A1260" s="4">
        <v>35</v>
      </c>
      <c r="B1260" s="4">
        <f t="shared" si="76"/>
        <v>2</v>
      </c>
      <c r="C1260" s="4">
        <f t="shared" si="77"/>
        <v>2</v>
      </c>
      <c r="D1260" s="4">
        <v>10</v>
      </c>
      <c r="E1260" s="4">
        <v>110000</v>
      </c>
      <c r="F1260" s="4">
        <f t="shared" si="78"/>
        <v>120724.89</v>
      </c>
      <c r="G1260" s="4">
        <f t="shared" si="79"/>
        <v>-10724.89</v>
      </c>
      <c r="H1260" s="4" t="str">
        <v>Female</v>
      </c>
      <c r="I1260" s="4" t="str">
        <v>Master's</v>
      </c>
    </row>
    <row r="1261" spans="1:9" x14ac:dyDescent="0.25">
      <c r="A1261" s="4">
        <v>29</v>
      </c>
      <c r="B1261" s="4">
        <f t="shared" si="76"/>
        <v>1</v>
      </c>
      <c r="C1261" s="4">
        <f t="shared" si="77"/>
        <v>1</v>
      </c>
      <c r="D1261" s="4">
        <v>4</v>
      </c>
      <c r="E1261" s="4">
        <v>70000</v>
      </c>
      <c r="F1261" s="4">
        <f t="shared" si="78"/>
        <v>79495.37</v>
      </c>
      <c r="G1261" s="4">
        <f t="shared" si="79"/>
        <v>-9495.3699999999953</v>
      </c>
      <c r="H1261" s="4" t="str">
        <v>Male</v>
      </c>
      <c r="I1261" s="4" t="str">
        <v>Bachelor's</v>
      </c>
    </row>
    <row r="1262" spans="1:9" x14ac:dyDescent="0.25">
      <c r="A1262" s="4">
        <v>49</v>
      </c>
      <c r="B1262" s="4">
        <f t="shared" si="76"/>
        <v>1</v>
      </c>
      <c r="C1262" s="4">
        <f t="shared" si="77"/>
        <v>3</v>
      </c>
      <c r="D1262" s="4">
        <v>22</v>
      </c>
      <c r="E1262" s="4">
        <v>220000</v>
      </c>
      <c r="F1262" s="4">
        <f t="shared" si="78"/>
        <v>203609.17</v>
      </c>
      <c r="G1262" s="4">
        <f t="shared" si="79"/>
        <v>16390.829999999987</v>
      </c>
      <c r="H1262" s="4" t="str">
        <v>Male</v>
      </c>
      <c r="I1262" s="4" t="str">
        <v>PhD</v>
      </c>
    </row>
    <row r="1263" spans="1:9" x14ac:dyDescent="0.25">
      <c r="A1263" s="4">
        <v>26</v>
      </c>
      <c r="B1263" s="4">
        <f t="shared" si="76"/>
        <v>2</v>
      </c>
      <c r="C1263" s="4">
        <f t="shared" si="77"/>
        <v>1</v>
      </c>
      <c r="D1263" s="4">
        <v>2</v>
      </c>
      <c r="E1263" s="4">
        <v>35000</v>
      </c>
      <c r="F1263" s="4">
        <f t="shared" si="78"/>
        <v>63881.63</v>
      </c>
      <c r="G1263" s="4">
        <f t="shared" si="79"/>
        <v>-28881.629999999997</v>
      </c>
      <c r="H1263" s="4" t="str">
        <v>Female</v>
      </c>
      <c r="I1263" s="4" t="str">
        <v>Bachelor's</v>
      </c>
    </row>
    <row r="1264" spans="1:9" x14ac:dyDescent="0.25">
      <c r="A1264" s="4">
        <v>41</v>
      </c>
      <c r="B1264" s="4">
        <f t="shared" si="76"/>
        <v>2</v>
      </c>
      <c r="C1264" s="4">
        <f t="shared" si="77"/>
        <v>2</v>
      </c>
      <c r="D1264" s="4">
        <v>13</v>
      </c>
      <c r="E1264" s="4">
        <v>140000</v>
      </c>
      <c r="F1264" s="4">
        <f t="shared" si="78"/>
        <v>134717.60999999999</v>
      </c>
      <c r="G1264" s="4">
        <f t="shared" si="79"/>
        <v>5282.390000000014</v>
      </c>
      <c r="H1264" s="4" t="str">
        <v>Female</v>
      </c>
      <c r="I1264" s="4" t="str">
        <v>Master's</v>
      </c>
    </row>
    <row r="1265" spans="1:9" x14ac:dyDescent="0.25">
      <c r="A1265" s="4">
        <v>36</v>
      </c>
      <c r="B1265" s="4">
        <f t="shared" si="76"/>
        <v>1</v>
      </c>
      <c r="C1265" s="4">
        <f t="shared" si="77"/>
        <v>1</v>
      </c>
      <c r="D1265" s="4">
        <v>9</v>
      </c>
      <c r="E1265" s="4">
        <v>110000</v>
      </c>
      <c r="F1265" s="4">
        <f t="shared" si="78"/>
        <v>104464.76999999999</v>
      </c>
      <c r="G1265" s="4">
        <f t="shared" si="79"/>
        <v>5535.2300000000105</v>
      </c>
      <c r="H1265" s="4" t="str">
        <v>Male</v>
      </c>
      <c r="I1265" s="4" t="str">
        <v>Bachelor's</v>
      </c>
    </row>
    <row r="1266" spans="1:9" x14ac:dyDescent="0.25">
      <c r="A1266" s="4">
        <v>28</v>
      </c>
      <c r="B1266" s="4">
        <f t="shared" si="76"/>
        <v>2</v>
      </c>
      <c r="C1266" s="4">
        <f t="shared" si="77"/>
        <v>0</v>
      </c>
      <c r="D1266" s="4">
        <v>1</v>
      </c>
      <c r="E1266" s="4">
        <v>25000</v>
      </c>
      <c r="F1266" s="4">
        <f t="shared" si="78"/>
        <v>41336.25</v>
      </c>
      <c r="G1266" s="4">
        <f t="shared" si="79"/>
        <v>-16336.25</v>
      </c>
      <c r="H1266" s="4" t="str">
        <v>Female</v>
      </c>
      <c r="I1266" s="4" t="str">
        <v>High School</v>
      </c>
    </row>
    <row r="1267" spans="1:9" x14ac:dyDescent="0.25">
      <c r="A1267" s="4">
        <v>29</v>
      </c>
      <c r="B1267" s="4">
        <f t="shared" si="76"/>
        <v>1</v>
      </c>
      <c r="C1267" s="4">
        <f t="shared" si="77"/>
        <v>1</v>
      </c>
      <c r="D1267" s="4">
        <v>5</v>
      </c>
      <c r="E1267" s="4">
        <v>80000</v>
      </c>
      <c r="F1267" s="4">
        <f t="shared" si="78"/>
        <v>85258.41</v>
      </c>
      <c r="G1267" s="4">
        <f t="shared" si="79"/>
        <v>-5258.4100000000035</v>
      </c>
      <c r="H1267" s="4" t="str">
        <v>Male</v>
      </c>
      <c r="I1267" s="4" t="str">
        <v>Bachelor's</v>
      </c>
    </row>
    <row r="1268" spans="1:9" x14ac:dyDescent="0.25">
      <c r="A1268" s="4">
        <v>39</v>
      </c>
      <c r="B1268" s="4">
        <f t="shared" si="76"/>
        <v>2</v>
      </c>
      <c r="C1268" s="4">
        <f t="shared" si="77"/>
        <v>2</v>
      </c>
      <c r="D1268" s="4">
        <v>11</v>
      </c>
      <c r="E1268" s="4">
        <v>120000</v>
      </c>
      <c r="F1268" s="4">
        <f t="shared" si="78"/>
        <v>124290.33</v>
      </c>
      <c r="G1268" s="4">
        <f t="shared" si="79"/>
        <v>-4290.3300000000017</v>
      </c>
      <c r="H1268" s="4" t="str">
        <v>Female</v>
      </c>
      <c r="I1268" s="4" t="str">
        <v>Master's</v>
      </c>
    </row>
    <row r="1269" spans="1:9" x14ac:dyDescent="0.25">
      <c r="A1269" s="4">
        <v>32</v>
      </c>
      <c r="B1269" s="4">
        <f t="shared" si="76"/>
        <v>1</v>
      </c>
      <c r="C1269" s="4">
        <f t="shared" si="77"/>
        <v>1</v>
      </c>
      <c r="D1269" s="4">
        <v>6</v>
      </c>
      <c r="E1269" s="4">
        <v>90000</v>
      </c>
      <c r="F1269" s="4">
        <f t="shared" si="78"/>
        <v>89373.25</v>
      </c>
      <c r="G1269" s="4">
        <f t="shared" si="79"/>
        <v>626.75</v>
      </c>
      <c r="H1269" s="4" t="str">
        <v>Male</v>
      </c>
      <c r="I1269" s="4" t="str">
        <v>Bachelor's</v>
      </c>
    </row>
    <row r="1270" spans="1:9" x14ac:dyDescent="0.25">
      <c r="A1270" s="4">
        <v>28</v>
      </c>
      <c r="B1270" s="4">
        <f t="shared" si="76"/>
        <v>2</v>
      </c>
      <c r="C1270" s="4">
        <f t="shared" si="77"/>
        <v>2</v>
      </c>
      <c r="D1270" s="4">
        <v>2</v>
      </c>
      <c r="E1270" s="4">
        <v>45000</v>
      </c>
      <c r="F1270" s="4">
        <f t="shared" si="78"/>
        <v>78466.37000000001</v>
      </c>
      <c r="G1270" s="4">
        <f t="shared" si="79"/>
        <v>-33466.37000000001</v>
      </c>
      <c r="H1270" s="4" t="str">
        <v>Female</v>
      </c>
      <c r="I1270" s="4" t="str">
        <v>Master's</v>
      </c>
    </row>
    <row r="1271" spans="1:9" x14ac:dyDescent="0.25">
      <c r="A1271" s="4">
        <v>34</v>
      </c>
      <c r="B1271" s="4">
        <f t="shared" si="76"/>
        <v>1</v>
      </c>
      <c r="C1271" s="4">
        <f t="shared" si="77"/>
        <v>1</v>
      </c>
      <c r="D1271" s="4">
        <v>6</v>
      </c>
      <c r="E1271" s="4">
        <v>85000</v>
      </c>
      <c r="F1271" s="4">
        <f t="shared" si="78"/>
        <v>88274.45</v>
      </c>
      <c r="G1271" s="4">
        <f t="shared" si="79"/>
        <v>-3274.4499999999971</v>
      </c>
      <c r="H1271" s="4" t="str">
        <v>Male</v>
      </c>
      <c r="I1271" s="4" t="str">
        <v>Bachelor's</v>
      </c>
    </row>
    <row r="1272" spans="1:9" x14ac:dyDescent="0.25">
      <c r="A1272" s="4">
        <v>31</v>
      </c>
      <c r="B1272" s="4">
        <f t="shared" si="76"/>
        <v>2</v>
      </c>
      <c r="C1272" s="4">
        <f t="shared" si="77"/>
        <v>2</v>
      </c>
      <c r="D1272" s="4">
        <v>4</v>
      </c>
      <c r="E1272" s="4">
        <v>62000</v>
      </c>
      <c r="F1272" s="4">
        <f t="shared" si="78"/>
        <v>88344.25</v>
      </c>
      <c r="G1272" s="4">
        <f t="shared" si="79"/>
        <v>-26344.25</v>
      </c>
      <c r="H1272" s="4" t="str">
        <v>Female</v>
      </c>
      <c r="I1272" s="4" t="str">
        <v>Master's</v>
      </c>
    </row>
    <row r="1273" spans="1:9" x14ac:dyDescent="0.25">
      <c r="A1273" s="4">
        <v>41</v>
      </c>
      <c r="B1273" s="4">
        <f t="shared" si="76"/>
        <v>1</v>
      </c>
      <c r="C1273" s="4">
        <f t="shared" si="77"/>
        <v>3</v>
      </c>
      <c r="D1273" s="4">
        <v>13</v>
      </c>
      <c r="E1273" s="4">
        <v>138000</v>
      </c>
      <c r="F1273" s="4">
        <f t="shared" si="78"/>
        <v>156137.01</v>
      </c>
      <c r="G1273" s="4">
        <f t="shared" si="79"/>
        <v>-18137.010000000009</v>
      </c>
      <c r="H1273" s="4" t="str">
        <v>Male</v>
      </c>
      <c r="I1273" s="4" t="str">
        <v>PhD</v>
      </c>
    </row>
    <row r="1274" spans="1:9" x14ac:dyDescent="0.25">
      <c r="A1274" s="4">
        <v>27</v>
      </c>
      <c r="B1274" s="4">
        <f t="shared" si="76"/>
        <v>2</v>
      </c>
      <c r="C1274" s="4">
        <f t="shared" si="77"/>
        <v>1</v>
      </c>
      <c r="D1274" s="4">
        <v>2</v>
      </c>
      <c r="E1274" s="4">
        <v>47000</v>
      </c>
      <c r="F1274" s="4">
        <f t="shared" si="78"/>
        <v>63332.23</v>
      </c>
      <c r="G1274" s="4">
        <f t="shared" si="79"/>
        <v>-16332.230000000003</v>
      </c>
      <c r="H1274" s="4" t="str">
        <v>Female</v>
      </c>
      <c r="I1274" s="4" t="str">
        <v>Bachelor's</v>
      </c>
    </row>
    <row r="1275" spans="1:9" x14ac:dyDescent="0.25">
      <c r="A1275" s="4">
        <v>25</v>
      </c>
      <c r="B1275" s="4">
        <f t="shared" si="76"/>
        <v>1</v>
      </c>
      <c r="C1275" s="4">
        <f t="shared" si="77"/>
        <v>0</v>
      </c>
      <c r="D1275" s="4">
        <v>1</v>
      </c>
      <c r="E1275" s="4">
        <v>26000</v>
      </c>
      <c r="F1275" s="4">
        <f t="shared" si="78"/>
        <v>48720.31</v>
      </c>
      <c r="G1275" s="4">
        <f t="shared" si="79"/>
        <v>-22720.309999999998</v>
      </c>
      <c r="H1275" s="4" t="str">
        <v>Male</v>
      </c>
      <c r="I1275" s="4" t="str">
        <v>High School</v>
      </c>
    </row>
    <row r="1276" spans="1:9" x14ac:dyDescent="0.25">
      <c r="A1276" s="4">
        <v>33</v>
      </c>
      <c r="B1276" s="4">
        <f t="shared" si="76"/>
        <v>2</v>
      </c>
      <c r="C1276" s="4">
        <f t="shared" si="77"/>
        <v>2</v>
      </c>
      <c r="D1276" s="4">
        <v>8</v>
      </c>
      <c r="E1276" s="4">
        <v>95000</v>
      </c>
      <c r="F1276" s="4">
        <f t="shared" si="78"/>
        <v>110297.60999999999</v>
      </c>
      <c r="G1276" s="4">
        <f t="shared" si="79"/>
        <v>-15297.609999999986</v>
      </c>
      <c r="H1276" s="4" t="str">
        <v>Female</v>
      </c>
      <c r="I1276" s="4" t="str">
        <v>Master's</v>
      </c>
    </row>
    <row r="1277" spans="1:9" x14ac:dyDescent="0.25">
      <c r="A1277" s="4">
        <v>45</v>
      </c>
      <c r="B1277" s="4">
        <f t="shared" si="76"/>
        <v>1</v>
      </c>
      <c r="C1277" s="4">
        <f t="shared" si="77"/>
        <v>1</v>
      </c>
      <c r="D1277" s="4">
        <v>19</v>
      </c>
      <c r="E1277" s="4">
        <v>174000</v>
      </c>
      <c r="F1277" s="4">
        <f t="shared" si="78"/>
        <v>157150.57</v>
      </c>
      <c r="G1277" s="4">
        <f t="shared" si="79"/>
        <v>16849.429999999993</v>
      </c>
      <c r="H1277" s="4" t="str">
        <v>Male</v>
      </c>
      <c r="I1277" s="4" t="str">
        <v>Bachelor's</v>
      </c>
    </row>
    <row r="1278" spans="1:9" x14ac:dyDescent="0.25">
      <c r="A1278" s="4">
        <v>28</v>
      </c>
      <c r="B1278" s="4">
        <f t="shared" si="76"/>
        <v>2</v>
      </c>
      <c r="C1278" s="4">
        <f t="shared" si="77"/>
        <v>1</v>
      </c>
      <c r="D1278" s="4">
        <v>2</v>
      </c>
      <c r="E1278" s="4">
        <v>41000</v>
      </c>
      <c r="F1278" s="4">
        <f t="shared" si="78"/>
        <v>62782.83</v>
      </c>
      <c r="G1278" s="4">
        <f t="shared" si="79"/>
        <v>-21782.83</v>
      </c>
      <c r="H1278" s="4" t="str">
        <v>Female</v>
      </c>
      <c r="I1278" s="4" t="str">
        <v>Bachelor's</v>
      </c>
    </row>
    <row r="1279" spans="1:9" x14ac:dyDescent="0.25">
      <c r="A1279" s="4">
        <v>42</v>
      </c>
      <c r="B1279" s="4">
        <f t="shared" si="76"/>
        <v>1</v>
      </c>
      <c r="C1279" s="4">
        <f t="shared" si="77"/>
        <v>3</v>
      </c>
      <c r="D1279" s="4">
        <v>16</v>
      </c>
      <c r="E1279" s="4">
        <v>162000</v>
      </c>
      <c r="F1279" s="4">
        <f t="shared" si="78"/>
        <v>172876.72999999998</v>
      </c>
      <c r="G1279" s="4">
        <f t="shared" si="79"/>
        <v>-10876.729999999981</v>
      </c>
      <c r="H1279" s="4" t="str">
        <v>Male</v>
      </c>
      <c r="I1279" s="4" t="str">
        <v>PhD</v>
      </c>
    </row>
    <row r="1280" spans="1:9" x14ac:dyDescent="0.25">
      <c r="A1280" s="4">
        <v>34</v>
      </c>
      <c r="B1280" s="4">
        <f t="shared" si="76"/>
        <v>2</v>
      </c>
      <c r="C1280" s="4">
        <f t="shared" si="77"/>
        <v>1</v>
      </c>
      <c r="D1280" s="4">
        <v>9</v>
      </c>
      <c r="E1280" s="4">
        <v>99000</v>
      </c>
      <c r="F1280" s="4">
        <f t="shared" si="78"/>
        <v>99827.709999999992</v>
      </c>
      <c r="G1280" s="4">
        <f t="shared" si="79"/>
        <v>-827.70999999999185</v>
      </c>
      <c r="H1280" s="4" t="str">
        <v>Female</v>
      </c>
      <c r="I1280" s="4" t="str">
        <v>Bachelor's</v>
      </c>
    </row>
    <row r="1281" spans="1:9" x14ac:dyDescent="0.25">
      <c r="A1281" s="4">
        <v>23</v>
      </c>
      <c r="B1281" s="4">
        <f t="shared" si="76"/>
        <v>1</v>
      </c>
      <c r="C1281" s="4">
        <f t="shared" si="77"/>
        <v>0</v>
      </c>
      <c r="D1281" s="4">
        <v>1</v>
      </c>
      <c r="E1281" s="4">
        <v>26000</v>
      </c>
      <c r="F1281" s="4">
        <f t="shared" si="78"/>
        <v>49819.11</v>
      </c>
      <c r="G1281" s="4">
        <f t="shared" si="79"/>
        <v>-23819.11</v>
      </c>
      <c r="H1281" s="4" t="str">
        <v>Male</v>
      </c>
      <c r="I1281" s="4" t="str">
        <v>High School</v>
      </c>
    </row>
    <row r="1282" spans="1:9" x14ac:dyDescent="0.25">
      <c r="A1282" s="4">
        <v>36</v>
      </c>
      <c r="B1282" s="4">
        <f t="shared" ref="B1282:B1345" si="80">IF(H1282 = "Male", 1, IF(H1282 = "Female", 2, IF(H1282 = "Other", 3)))</f>
        <v>2</v>
      </c>
      <c r="C1282" s="4">
        <f t="shared" ref="C1282:C1345" si="81">IF(I1282 = "High School", 0, IF(I1282 = "Bachelor's", 1, IF(I1282 = "Master's", 2, IF(I1282 = "PhD", 3))))</f>
        <v>2</v>
      </c>
      <c r="D1282" s="4">
        <v>11</v>
      </c>
      <c r="E1282" s="4">
        <v>117000</v>
      </c>
      <c r="F1282" s="4">
        <f t="shared" si="78"/>
        <v>125938.53</v>
      </c>
      <c r="G1282" s="4">
        <f t="shared" si="79"/>
        <v>-8938.5299999999988</v>
      </c>
      <c r="H1282" s="4" t="str">
        <v>Female</v>
      </c>
      <c r="I1282" s="4" t="str">
        <v>Master's</v>
      </c>
    </row>
    <row r="1283" spans="1:9" x14ac:dyDescent="0.25">
      <c r="A1283" s="4">
        <v>30</v>
      </c>
      <c r="B1283" s="4">
        <f t="shared" si="80"/>
        <v>1</v>
      </c>
      <c r="C1283" s="4">
        <f t="shared" si="81"/>
        <v>1</v>
      </c>
      <c r="D1283" s="4">
        <v>5</v>
      </c>
      <c r="E1283" s="4">
        <v>75000</v>
      </c>
      <c r="F1283" s="4">
        <f t="shared" ref="F1283:F1346" si="82">62428.13 + (-549.4*A1283) + (-5735.86*B1283) + (15683.54*C1283) + (5763.04*D1283)</f>
        <v>84709.01</v>
      </c>
      <c r="G1283" s="4">
        <f t="shared" ref="G1283:G1346" si="83">E1283-F1283</f>
        <v>-9709.0099999999948</v>
      </c>
      <c r="H1283" s="4" t="str">
        <v>Male</v>
      </c>
      <c r="I1283" s="4" t="str">
        <v>Bachelor's</v>
      </c>
    </row>
    <row r="1284" spans="1:9" x14ac:dyDescent="0.25">
      <c r="A1284" s="4">
        <v>50</v>
      </c>
      <c r="B1284" s="4">
        <f t="shared" si="80"/>
        <v>1</v>
      </c>
      <c r="C1284" s="4">
        <f t="shared" si="81"/>
        <v>3</v>
      </c>
      <c r="D1284" s="4">
        <v>23</v>
      </c>
      <c r="E1284" s="4">
        <v>225000</v>
      </c>
      <c r="F1284" s="4">
        <f t="shared" si="82"/>
        <v>208822.81</v>
      </c>
      <c r="G1284" s="4">
        <f t="shared" si="83"/>
        <v>16177.190000000002</v>
      </c>
      <c r="H1284" s="4" t="str">
        <v>Male</v>
      </c>
      <c r="I1284" s="4" t="str">
        <v>PhD</v>
      </c>
    </row>
    <row r="1285" spans="1:9" x14ac:dyDescent="0.25">
      <c r="A1285" s="4">
        <v>27</v>
      </c>
      <c r="B1285" s="4">
        <f t="shared" si="80"/>
        <v>2</v>
      </c>
      <c r="C1285" s="4">
        <f t="shared" si="81"/>
        <v>1</v>
      </c>
      <c r="D1285" s="4">
        <v>2</v>
      </c>
      <c r="E1285" s="4">
        <v>36000</v>
      </c>
      <c r="F1285" s="4">
        <f t="shared" si="82"/>
        <v>63332.23</v>
      </c>
      <c r="G1285" s="4">
        <f t="shared" si="83"/>
        <v>-27332.230000000003</v>
      </c>
      <c r="H1285" s="4" t="str">
        <v>Female</v>
      </c>
      <c r="I1285" s="4" t="str">
        <v>Bachelor's</v>
      </c>
    </row>
    <row r="1286" spans="1:9" x14ac:dyDescent="0.25">
      <c r="A1286" s="4">
        <v>43</v>
      </c>
      <c r="B1286" s="4">
        <f t="shared" si="80"/>
        <v>2</v>
      </c>
      <c r="C1286" s="4">
        <f t="shared" si="81"/>
        <v>2</v>
      </c>
      <c r="D1286" s="4">
        <v>14</v>
      </c>
      <c r="E1286" s="4">
        <v>146000</v>
      </c>
      <c r="F1286" s="4">
        <f t="shared" si="82"/>
        <v>139381.84999999998</v>
      </c>
      <c r="G1286" s="4">
        <f t="shared" si="83"/>
        <v>6618.1500000000233</v>
      </c>
      <c r="H1286" s="4" t="str">
        <v>Female</v>
      </c>
      <c r="I1286" s="4" t="str">
        <v>Master's</v>
      </c>
    </row>
    <row r="1287" spans="1:9" x14ac:dyDescent="0.25">
      <c r="A1287" s="4">
        <v>37</v>
      </c>
      <c r="B1287" s="4">
        <f t="shared" si="80"/>
        <v>1</v>
      </c>
      <c r="C1287" s="4">
        <f t="shared" si="81"/>
        <v>1</v>
      </c>
      <c r="D1287" s="4">
        <v>10</v>
      </c>
      <c r="E1287" s="4">
        <v>113000</v>
      </c>
      <c r="F1287" s="4">
        <f t="shared" si="82"/>
        <v>109678.41</v>
      </c>
      <c r="G1287" s="4">
        <f t="shared" si="83"/>
        <v>3321.5899999999965</v>
      </c>
      <c r="H1287" s="4" t="str">
        <v>Male</v>
      </c>
      <c r="I1287" s="4" t="str">
        <v>Bachelor's</v>
      </c>
    </row>
    <row r="1288" spans="1:9" x14ac:dyDescent="0.25">
      <c r="A1288" s="4">
        <v>29</v>
      </c>
      <c r="B1288" s="4">
        <f t="shared" si="80"/>
        <v>2</v>
      </c>
      <c r="C1288" s="4">
        <f t="shared" si="81"/>
        <v>0</v>
      </c>
      <c r="D1288" s="4">
        <v>1</v>
      </c>
      <c r="E1288" s="4">
        <v>26000</v>
      </c>
      <c r="F1288" s="4">
        <f t="shared" si="82"/>
        <v>40786.85</v>
      </c>
      <c r="G1288" s="4">
        <f t="shared" si="83"/>
        <v>-14786.849999999999</v>
      </c>
      <c r="H1288" s="4" t="str">
        <v>Female</v>
      </c>
      <c r="I1288" s="4" t="str">
        <v>High School</v>
      </c>
    </row>
    <row r="1289" spans="1:9" x14ac:dyDescent="0.25">
      <c r="A1289" s="4">
        <v>44</v>
      </c>
      <c r="B1289" s="4">
        <f t="shared" si="80"/>
        <v>1</v>
      </c>
      <c r="C1289" s="4">
        <f t="shared" si="81"/>
        <v>3</v>
      </c>
      <c r="D1289" s="4">
        <v>17</v>
      </c>
      <c r="E1289" s="4">
        <v>168000</v>
      </c>
      <c r="F1289" s="4">
        <f t="shared" si="82"/>
        <v>177540.97</v>
      </c>
      <c r="G1289" s="4">
        <f t="shared" si="83"/>
        <v>-9540.9700000000012</v>
      </c>
      <c r="H1289" s="4" t="str">
        <v>Male</v>
      </c>
      <c r="I1289" s="4" t="str">
        <v>PhD</v>
      </c>
    </row>
    <row r="1290" spans="1:9" x14ac:dyDescent="0.25">
      <c r="A1290" s="4">
        <v>30</v>
      </c>
      <c r="B1290" s="4">
        <f t="shared" si="80"/>
        <v>1</v>
      </c>
      <c r="C1290" s="4">
        <f t="shared" si="81"/>
        <v>1</v>
      </c>
      <c r="D1290" s="4">
        <v>6</v>
      </c>
      <c r="E1290" s="4">
        <v>85000</v>
      </c>
      <c r="F1290" s="4">
        <f t="shared" si="82"/>
        <v>90472.049999999988</v>
      </c>
      <c r="G1290" s="4">
        <f t="shared" si="83"/>
        <v>-5472.0499999999884</v>
      </c>
      <c r="H1290" s="4" t="str">
        <v>Male</v>
      </c>
      <c r="I1290" s="4" t="str">
        <v>Bachelor's</v>
      </c>
    </row>
    <row r="1291" spans="1:9" x14ac:dyDescent="0.25">
      <c r="A1291" s="4">
        <v>40</v>
      </c>
      <c r="B1291" s="4">
        <f t="shared" si="80"/>
        <v>2</v>
      </c>
      <c r="C1291" s="4">
        <f t="shared" si="81"/>
        <v>2</v>
      </c>
      <c r="D1291" s="4">
        <v>12</v>
      </c>
      <c r="E1291" s="4">
        <v>122000</v>
      </c>
      <c r="F1291" s="4">
        <f t="shared" si="82"/>
        <v>129503.97</v>
      </c>
      <c r="G1291" s="4">
        <f t="shared" si="83"/>
        <v>-7503.9700000000012</v>
      </c>
      <c r="H1291" s="4" t="str">
        <v>Female</v>
      </c>
      <c r="I1291" s="4" t="str">
        <v>Master's</v>
      </c>
    </row>
    <row r="1292" spans="1:9" x14ac:dyDescent="0.25">
      <c r="A1292" s="4">
        <v>33</v>
      </c>
      <c r="B1292" s="4">
        <f t="shared" si="80"/>
        <v>1</v>
      </c>
      <c r="C1292" s="4">
        <f t="shared" si="81"/>
        <v>1</v>
      </c>
      <c r="D1292" s="4">
        <v>7</v>
      </c>
      <c r="E1292" s="4">
        <v>96000</v>
      </c>
      <c r="F1292" s="4">
        <f t="shared" si="82"/>
        <v>94586.889999999985</v>
      </c>
      <c r="G1292" s="4">
        <f t="shared" si="83"/>
        <v>1413.1100000000151</v>
      </c>
      <c r="H1292" s="4" t="str">
        <v>Male</v>
      </c>
      <c r="I1292" s="4" t="str">
        <v>Bachelor's</v>
      </c>
    </row>
    <row r="1293" spans="1:9" x14ac:dyDescent="0.25">
      <c r="A1293" s="4">
        <v>29</v>
      </c>
      <c r="B1293" s="4">
        <f t="shared" si="80"/>
        <v>2</v>
      </c>
      <c r="C1293" s="4">
        <f t="shared" si="81"/>
        <v>2</v>
      </c>
      <c r="D1293" s="4">
        <v>3</v>
      </c>
      <c r="E1293" s="4">
        <v>49000</v>
      </c>
      <c r="F1293" s="4">
        <f t="shared" si="82"/>
        <v>83680.009999999995</v>
      </c>
      <c r="G1293" s="4">
        <f t="shared" si="83"/>
        <v>-34680.009999999995</v>
      </c>
      <c r="H1293" s="4" t="str">
        <v>Female</v>
      </c>
      <c r="I1293" s="4" t="str">
        <v>Master's</v>
      </c>
    </row>
    <row r="1294" spans="1:9" x14ac:dyDescent="0.25">
      <c r="A1294" s="4">
        <v>43</v>
      </c>
      <c r="B1294" s="4">
        <f t="shared" si="80"/>
        <v>1</v>
      </c>
      <c r="C1294" s="4">
        <f t="shared" si="81"/>
        <v>3</v>
      </c>
      <c r="D1294" s="4">
        <v>16</v>
      </c>
      <c r="E1294" s="4">
        <v>162000</v>
      </c>
      <c r="F1294" s="4">
        <f t="shared" si="82"/>
        <v>172327.33000000002</v>
      </c>
      <c r="G1294" s="4">
        <f t="shared" si="83"/>
        <v>-10327.330000000016</v>
      </c>
      <c r="H1294" s="4" t="str">
        <v>Male</v>
      </c>
      <c r="I1294" s="4" t="str">
        <v>PhD</v>
      </c>
    </row>
    <row r="1295" spans="1:9" x14ac:dyDescent="0.25">
      <c r="A1295" s="4">
        <v>32</v>
      </c>
      <c r="B1295" s="4">
        <f t="shared" si="80"/>
        <v>2</v>
      </c>
      <c r="C1295" s="4">
        <f t="shared" si="81"/>
        <v>2</v>
      </c>
      <c r="D1295" s="4">
        <v>8</v>
      </c>
      <c r="E1295" s="4">
        <v>95000</v>
      </c>
      <c r="F1295" s="4">
        <f t="shared" si="82"/>
        <v>110847.01000000001</v>
      </c>
      <c r="G1295" s="4">
        <f t="shared" si="83"/>
        <v>-15847.010000000009</v>
      </c>
      <c r="H1295" s="4" t="str">
        <v>Female</v>
      </c>
      <c r="I1295" s="4" t="str">
        <v>Master's</v>
      </c>
    </row>
    <row r="1296" spans="1:9" x14ac:dyDescent="0.25">
      <c r="A1296" s="4">
        <v>24</v>
      </c>
      <c r="B1296" s="4">
        <f t="shared" si="80"/>
        <v>1</v>
      </c>
      <c r="C1296" s="4">
        <f t="shared" si="81"/>
        <v>0</v>
      </c>
      <c r="D1296" s="4">
        <v>1</v>
      </c>
      <c r="E1296" s="4">
        <v>26000</v>
      </c>
      <c r="F1296" s="4">
        <f t="shared" si="82"/>
        <v>49269.71</v>
      </c>
      <c r="G1296" s="4">
        <f t="shared" si="83"/>
        <v>-23269.71</v>
      </c>
      <c r="H1296" s="4" t="str">
        <v>Male</v>
      </c>
      <c r="I1296" s="4" t="str">
        <v>High School</v>
      </c>
    </row>
    <row r="1297" spans="1:9" x14ac:dyDescent="0.25">
      <c r="A1297" s="4">
        <v>31</v>
      </c>
      <c r="B1297" s="4">
        <f t="shared" si="80"/>
        <v>2</v>
      </c>
      <c r="C1297" s="4">
        <f t="shared" si="81"/>
        <v>2</v>
      </c>
      <c r="D1297" s="4">
        <v>5</v>
      </c>
      <c r="E1297" s="4">
        <v>68000</v>
      </c>
      <c r="F1297" s="4">
        <f t="shared" si="82"/>
        <v>94107.29</v>
      </c>
      <c r="G1297" s="4">
        <f t="shared" si="83"/>
        <v>-26107.289999999994</v>
      </c>
      <c r="H1297" s="4" t="str">
        <v>Female</v>
      </c>
      <c r="I1297" s="4" t="str">
        <v>Master's</v>
      </c>
    </row>
    <row r="1298" spans="1:9" x14ac:dyDescent="0.25">
      <c r="A1298" s="4">
        <v>39</v>
      </c>
      <c r="B1298" s="4">
        <f t="shared" si="80"/>
        <v>1</v>
      </c>
      <c r="C1298" s="4">
        <f t="shared" si="81"/>
        <v>1</v>
      </c>
      <c r="D1298" s="4">
        <v>13</v>
      </c>
      <c r="E1298" s="4">
        <v>127000</v>
      </c>
      <c r="F1298" s="4">
        <f t="shared" si="82"/>
        <v>125868.73000000001</v>
      </c>
      <c r="G1298" s="4">
        <f t="shared" si="83"/>
        <v>1131.2699999999895</v>
      </c>
      <c r="H1298" s="4" t="str">
        <v>Male</v>
      </c>
      <c r="I1298" s="4" t="str">
        <v>Bachelor's</v>
      </c>
    </row>
    <row r="1299" spans="1:9" x14ac:dyDescent="0.25">
      <c r="A1299" s="4">
        <v>25</v>
      </c>
      <c r="B1299" s="4">
        <f t="shared" si="80"/>
        <v>2</v>
      </c>
      <c r="C1299" s="4">
        <f t="shared" si="81"/>
        <v>1</v>
      </c>
      <c r="D1299" s="4">
        <v>2</v>
      </c>
      <c r="E1299" s="4">
        <v>47000</v>
      </c>
      <c r="F1299" s="4">
        <f t="shared" si="82"/>
        <v>64431.03</v>
      </c>
      <c r="G1299" s="4">
        <f t="shared" si="83"/>
        <v>-17431.03</v>
      </c>
      <c r="H1299" s="4" t="str">
        <v>Female</v>
      </c>
      <c r="I1299" s="4" t="str">
        <v>Bachelor's</v>
      </c>
    </row>
    <row r="1300" spans="1:9" x14ac:dyDescent="0.25">
      <c r="A1300" s="4">
        <v>41</v>
      </c>
      <c r="B1300" s="4">
        <f t="shared" si="80"/>
        <v>1</v>
      </c>
      <c r="C1300" s="4">
        <f t="shared" si="81"/>
        <v>3</v>
      </c>
      <c r="D1300" s="4">
        <v>15</v>
      </c>
      <c r="E1300" s="4">
        <v>155000</v>
      </c>
      <c r="F1300" s="4">
        <f t="shared" si="82"/>
        <v>167663.09</v>
      </c>
      <c r="G1300" s="4">
        <f t="shared" si="83"/>
        <v>-12663.089999999997</v>
      </c>
      <c r="H1300" s="4" t="str">
        <v>Male</v>
      </c>
      <c r="I1300" s="4" t="str">
        <v>PhD</v>
      </c>
    </row>
    <row r="1301" spans="1:9" x14ac:dyDescent="0.25">
      <c r="A1301" s="4">
        <v>35</v>
      </c>
      <c r="B1301" s="4">
        <f t="shared" si="80"/>
        <v>2</v>
      </c>
      <c r="C1301" s="4">
        <f t="shared" si="81"/>
        <v>1</v>
      </c>
      <c r="D1301" s="4">
        <v>8</v>
      </c>
      <c r="E1301" s="4">
        <v>92000</v>
      </c>
      <c r="F1301" s="4">
        <f t="shared" si="82"/>
        <v>93515.26999999999</v>
      </c>
      <c r="G1301" s="4">
        <f t="shared" si="83"/>
        <v>-1515.2699999999895</v>
      </c>
      <c r="H1301" s="4" t="str">
        <v>Female</v>
      </c>
      <c r="I1301" s="4" t="str">
        <v>Bachelor's</v>
      </c>
    </row>
    <row r="1302" spans="1:9" x14ac:dyDescent="0.25">
      <c r="A1302" s="4">
        <v>26</v>
      </c>
      <c r="B1302" s="4">
        <f t="shared" si="80"/>
        <v>1</v>
      </c>
      <c r="C1302" s="4">
        <f t="shared" si="81"/>
        <v>0</v>
      </c>
      <c r="D1302" s="4">
        <v>1</v>
      </c>
      <c r="E1302" s="4">
        <v>26000</v>
      </c>
      <c r="F1302" s="4">
        <f t="shared" si="82"/>
        <v>48170.909999999996</v>
      </c>
      <c r="G1302" s="4">
        <f t="shared" si="83"/>
        <v>-22170.909999999996</v>
      </c>
      <c r="H1302" s="4" t="str">
        <v>Male</v>
      </c>
      <c r="I1302" s="4" t="str">
        <v>High School</v>
      </c>
    </row>
    <row r="1303" spans="1:9" x14ac:dyDescent="0.25">
      <c r="A1303" s="4">
        <v>37</v>
      </c>
      <c r="B1303" s="4">
        <f t="shared" si="80"/>
        <v>2</v>
      </c>
      <c r="C1303" s="4">
        <f t="shared" si="81"/>
        <v>2</v>
      </c>
      <c r="D1303" s="4">
        <v>12</v>
      </c>
      <c r="E1303" s="4">
        <v>125000</v>
      </c>
      <c r="F1303" s="4">
        <f t="shared" si="82"/>
        <v>131152.16999999998</v>
      </c>
      <c r="G1303" s="4">
        <f t="shared" si="83"/>
        <v>-6152.1699999999837</v>
      </c>
      <c r="H1303" s="4" t="str">
        <v>Female</v>
      </c>
      <c r="I1303" s="4" t="str">
        <v>Master's</v>
      </c>
    </row>
    <row r="1304" spans="1:9" x14ac:dyDescent="0.25">
      <c r="A1304" s="4">
        <v>29</v>
      </c>
      <c r="B1304" s="4">
        <f t="shared" si="80"/>
        <v>1</v>
      </c>
      <c r="C1304" s="4">
        <f t="shared" si="81"/>
        <v>1</v>
      </c>
      <c r="D1304" s="4">
        <v>4</v>
      </c>
      <c r="E1304" s="4">
        <v>71000</v>
      </c>
      <c r="F1304" s="4">
        <f t="shared" si="82"/>
        <v>79495.37</v>
      </c>
      <c r="G1304" s="4">
        <f t="shared" si="83"/>
        <v>-8495.3699999999953</v>
      </c>
      <c r="H1304" s="4" t="str">
        <v>Male</v>
      </c>
      <c r="I1304" s="4" t="str">
        <v>Bachelor's</v>
      </c>
    </row>
    <row r="1305" spans="1:9" x14ac:dyDescent="0.25">
      <c r="A1305" s="4">
        <v>51</v>
      </c>
      <c r="B1305" s="4">
        <f t="shared" si="80"/>
        <v>1</v>
      </c>
      <c r="C1305" s="4">
        <f t="shared" si="81"/>
        <v>3</v>
      </c>
      <c r="D1305" s="4">
        <v>24</v>
      </c>
      <c r="E1305" s="4">
        <v>240000</v>
      </c>
      <c r="F1305" s="4">
        <f t="shared" si="82"/>
        <v>214036.44999999998</v>
      </c>
      <c r="G1305" s="4">
        <f t="shared" si="83"/>
        <v>25963.550000000017</v>
      </c>
      <c r="H1305" s="4" t="str">
        <v>Male</v>
      </c>
      <c r="I1305" s="4" t="str">
        <v>PhD</v>
      </c>
    </row>
    <row r="1306" spans="1:9" x14ac:dyDescent="0.25">
      <c r="A1306" s="4">
        <v>28</v>
      </c>
      <c r="B1306" s="4">
        <f t="shared" si="80"/>
        <v>2</v>
      </c>
      <c r="C1306" s="4">
        <f t="shared" si="81"/>
        <v>1</v>
      </c>
      <c r="D1306" s="4">
        <v>2</v>
      </c>
      <c r="E1306" s="4">
        <v>36000</v>
      </c>
      <c r="F1306" s="4">
        <f t="shared" si="82"/>
        <v>62782.83</v>
      </c>
      <c r="G1306" s="4">
        <f t="shared" si="83"/>
        <v>-26782.83</v>
      </c>
      <c r="H1306" s="4" t="str">
        <v>Female</v>
      </c>
      <c r="I1306" s="4" t="str">
        <v>Bachelor's</v>
      </c>
    </row>
    <row r="1307" spans="1:9" x14ac:dyDescent="0.25">
      <c r="A1307" s="4">
        <v>44</v>
      </c>
      <c r="B1307" s="4">
        <f t="shared" si="80"/>
        <v>2</v>
      </c>
      <c r="C1307" s="4">
        <f t="shared" si="81"/>
        <v>2</v>
      </c>
      <c r="D1307" s="4">
        <v>15</v>
      </c>
      <c r="E1307" s="4">
        <v>152000</v>
      </c>
      <c r="F1307" s="4">
        <f t="shared" si="82"/>
        <v>144595.49</v>
      </c>
      <c r="G1307" s="4">
        <f t="shared" si="83"/>
        <v>7404.5100000000093</v>
      </c>
      <c r="H1307" s="4" t="str">
        <v>Female</v>
      </c>
      <c r="I1307" s="4" t="str">
        <v>Master's</v>
      </c>
    </row>
    <row r="1308" spans="1:9" x14ac:dyDescent="0.25">
      <c r="A1308" s="4">
        <v>38</v>
      </c>
      <c r="B1308" s="4">
        <f t="shared" si="80"/>
        <v>1</v>
      </c>
      <c r="C1308" s="4">
        <f t="shared" si="81"/>
        <v>1</v>
      </c>
      <c r="D1308" s="4">
        <v>11</v>
      </c>
      <c r="E1308" s="4">
        <v>119000</v>
      </c>
      <c r="F1308" s="4">
        <f t="shared" si="82"/>
        <v>114892.04999999999</v>
      </c>
      <c r="G1308" s="4">
        <f t="shared" si="83"/>
        <v>4107.9500000000116</v>
      </c>
      <c r="H1308" s="4" t="str">
        <v>Male</v>
      </c>
      <c r="I1308" s="4" t="str">
        <v>Bachelor's</v>
      </c>
    </row>
    <row r="1309" spans="1:9" x14ac:dyDescent="0.25">
      <c r="A1309" s="4">
        <v>30</v>
      </c>
      <c r="B1309" s="4">
        <f t="shared" si="80"/>
        <v>2</v>
      </c>
      <c r="C1309" s="4">
        <f t="shared" si="81"/>
        <v>0</v>
      </c>
      <c r="D1309" s="4">
        <v>1</v>
      </c>
      <c r="E1309" s="4">
        <v>26000</v>
      </c>
      <c r="F1309" s="4">
        <f t="shared" si="82"/>
        <v>40237.449999999997</v>
      </c>
      <c r="G1309" s="4">
        <f t="shared" si="83"/>
        <v>-14237.449999999997</v>
      </c>
      <c r="H1309" s="4" t="str">
        <v>Female</v>
      </c>
      <c r="I1309" s="4" t="str">
        <v>High School</v>
      </c>
    </row>
    <row r="1310" spans="1:9" x14ac:dyDescent="0.25">
      <c r="A1310" s="4">
        <v>45</v>
      </c>
      <c r="B1310" s="4">
        <f t="shared" si="80"/>
        <v>1</v>
      </c>
      <c r="C1310" s="4">
        <f t="shared" si="81"/>
        <v>3</v>
      </c>
      <c r="D1310" s="4">
        <v>19</v>
      </c>
      <c r="E1310" s="4">
        <v>190000</v>
      </c>
      <c r="F1310" s="4">
        <f t="shared" si="82"/>
        <v>188517.65</v>
      </c>
      <c r="G1310" s="4">
        <f t="shared" si="83"/>
        <v>1482.3500000000058</v>
      </c>
      <c r="H1310" s="4" t="str">
        <v>Male</v>
      </c>
      <c r="I1310" s="4" t="str">
        <v>PhD</v>
      </c>
    </row>
    <row r="1311" spans="1:9" x14ac:dyDescent="0.25">
      <c r="A1311" s="4">
        <v>31</v>
      </c>
      <c r="B1311" s="4">
        <f t="shared" si="80"/>
        <v>1</v>
      </c>
      <c r="C1311" s="4">
        <f t="shared" si="81"/>
        <v>1</v>
      </c>
      <c r="D1311" s="4">
        <v>6</v>
      </c>
      <c r="E1311" s="4">
        <v>85000</v>
      </c>
      <c r="F1311" s="4">
        <f t="shared" si="82"/>
        <v>89922.65</v>
      </c>
      <c r="G1311" s="4">
        <f t="shared" si="83"/>
        <v>-4922.6499999999942</v>
      </c>
      <c r="H1311" s="4" t="str">
        <v>Male</v>
      </c>
      <c r="I1311" s="4" t="str">
        <v>Bachelor's</v>
      </c>
    </row>
    <row r="1312" spans="1:9" x14ac:dyDescent="0.25">
      <c r="A1312" s="4">
        <v>41</v>
      </c>
      <c r="B1312" s="4">
        <f t="shared" si="80"/>
        <v>2</v>
      </c>
      <c r="C1312" s="4">
        <f t="shared" si="81"/>
        <v>2</v>
      </c>
      <c r="D1312" s="4">
        <v>13</v>
      </c>
      <c r="E1312" s="4">
        <v>131000</v>
      </c>
      <c r="F1312" s="4">
        <f t="shared" si="82"/>
        <v>134717.60999999999</v>
      </c>
      <c r="G1312" s="4">
        <f t="shared" si="83"/>
        <v>-3717.609999999986</v>
      </c>
      <c r="H1312" s="4" t="str">
        <v>Female</v>
      </c>
      <c r="I1312" s="4" t="str">
        <v>Master's</v>
      </c>
    </row>
    <row r="1313" spans="1:9" x14ac:dyDescent="0.25">
      <c r="A1313" s="4">
        <v>34</v>
      </c>
      <c r="B1313" s="4">
        <f t="shared" si="80"/>
        <v>1</v>
      </c>
      <c r="C1313" s="4">
        <f t="shared" si="81"/>
        <v>1</v>
      </c>
      <c r="D1313" s="4">
        <v>8</v>
      </c>
      <c r="E1313" s="4">
        <v>101000</v>
      </c>
      <c r="F1313" s="4">
        <f t="shared" si="82"/>
        <v>99800.53</v>
      </c>
      <c r="G1313" s="4">
        <f t="shared" si="83"/>
        <v>1199.4700000000012</v>
      </c>
      <c r="H1313" s="4" t="str">
        <v>Male</v>
      </c>
      <c r="I1313" s="4" t="str">
        <v>Bachelor's</v>
      </c>
    </row>
    <row r="1314" spans="1:9" x14ac:dyDescent="0.25">
      <c r="A1314" s="4">
        <v>30</v>
      </c>
      <c r="B1314" s="4">
        <f t="shared" si="80"/>
        <v>2</v>
      </c>
      <c r="C1314" s="4">
        <f t="shared" si="81"/>
        <v>2</v>
      </c>
      <c r="D1314" s="4">
        <v>3</v>
      </c>
      <c r="E1314" s="4">
        <v>49000</v>
      </c>
      <c r="F1314" s="4">
        <f t="shared" si="82"/>
        <v>83130.609999999986</v>
      </c>
      <c r="G1314" s="4">
        <f t="shared" si="83"/>
        <v>-34130.609999999986</v>
      </c>
      <c r="H1314" s="4" t="str">
        <v>Female</v>
      </c>
      <c r="I1314" s="4" t="str">
        <v>Master's</v>
      </c>
    </row>
    <row r="1315" spans="1:9" x14ac:dyDescent="0.25">
      <c r="A1315" s="4">
        <v>44</v>
      </c>
      <c r="B1315" s="4">
        <f t="shared" si="80"/>
        <v>1</v>
      </c>
      <c r="C1315" s="4">
        <f t="shared" si="81"/>
        <v>3</v>
      </c>
      <c r="D1315" s="4">
        <v>18</v>
      </c>
      <c r="E1315" s="4">
        <v>182000</v>
      </c>
      <c r="F1315" s="4">
        <f t="shared" si="82"/>
        <v>183304.01</v>
      </c>
      <c r="G1315" s="4">
        <f t="shared" si="83"/>
        <v>-1304.0100000000093</v>
      </c>
      <c r="H1315" s="4" t="str">
        <v>Male</v>
      </c>
      <c r="I1315" s="4" t="str">
        <v>PhD</v>
      </c>
    </row>
    <row r="1316" spans="1:9" x14ac:dyDescent="0.25">
      <c r="A1316" s="4">
        <v>27</v>
      </c>
      <c r="B1316" s="4">
        <f t="shared" si="80"/>
        <v>1</v>
      </c>
      <c r="C1316" s="4">
        <f t="shared" si="81"/>
        <v>1</v>
      </c>
      <c r="D1316" s="4">
        <v>3</v>
      </c>
      <c r="E1316" s="4">
        <v>62000</v>
      </c>
      <c r="F1316" s="4">
        <f t="shared" si="82"/>
        <v>74831.13</v>
      </c>
      <c r="G1316" s="4">
        <f t="shared" si="83"/>
        <v>-12831.130000000005</v>
      </c>
      <c r="H1316" s="4" t="str">
        <v>Male</v>
      </c>
      <c r="I1316" s="4" t="str">
        <v>Bachelor's</v>
      </c>
    </row>
    <row r="1317" spans="1:9" x14ac:dyDescent="0.25">
      <c r="A1317" s="4">
        <v>42</v>
      </c>
      <c r="B1317" s="4">
        <f t="shared" si="80"/>
        <v>2</v>
      </c>
      <c r="C1317" s="4">
        <f t="shared" si="81"/>
        <v>2</v>
      </c>
      <c r="D1317" s="4">
        <v>16</v>
      </c>
      <c r="E1317" s="4">
        <v>137000</v>
      </c>
      <c r="F1317" s="4">
        <f t="shared" si="82"/>
        <v>151457.33000000002</v>
      </c>
      <c r="G1317" s="4">
        <f t="shared" si="83"/>
        <v>-14457.330000000016</v>
      </c>
      <c r="H1317" s="4" t="str">
        <v>Female</v>
      </c>
      <c r="I1317" s="4" t="str">
        <v>Master's</v>
      </c>
    </row>
    <row r="1318" spans="1:9" x14ac:dyDescent="0.25">
      <c r="A1318" s="4">
        <v>35</v>
      </c>
      <c r="B1318" s="4">
        <f t="shared" si="80"/>
        <v>1</v>
      </c>
      <c r="C1318" s="4">
        <f t="shared" si="81"/>
        <v>3</v>
      </c>
      <c r="D1318" s="4">
        <v>9</v>
      </c>
      <c r="E1318" s="4">
        <v>112000</v>
      </c>
      <c r="F1318" s="4">
        <f t="shared" si="82"/>
        <v>136381.25</v>
      </c>
      <c r="G1318" s="4">
        <f t="shared" si="83"/>
        <v>-24381.25</v>
      </c>
      <c r="H1318" s="4" t="str">
        <v>Male</v>
      </c>
      <c r="I1318" s="4" t="str">
        <v>PhD</v>
      </c>
    </row>
    <row r="1319" spans="1:9" x14ac:dyDescent="0.25">
      <c r="A1319" s="4">
        <v>33</v>
      </c>
      <c r="B1319" s="4">
        <f t="shared" si="80"/>
        <v>1</v>
      </c>
      <c r="C1319" s="4">
        <f t="shared" si="81"/>
        <v>0</v>
      </c>
      <c r="D1319" s="4">
        <v>1</v>
      </c>
      <c r="E1319" s="4">
        <v>25000</v>
      </c>
      <c r="F1319" s="4">
        <f t="shared" si="82"/>
        <v>44325.109999999993</v>
      </c>
      <c r="G1319" s="4">
        <f t="shared" si="83"/>
        <v>-19325.109999999993</v>
      </c>
      <c r="H1319" s="4" t="str">
        <v>Male</v>
      </c>
      <c r="I1319" s="4" t="str">
        <v>High School</v>
      </c>
    </row>
    <row r="1320" spans="1:9" x14ac:dyDescent="0.25">
      <c r="A1320" s="4">
        <v>36</v>
      </c>
      <c r="B1320" s="4">
        <f t="shared" si="80"/>
        <v>2</v>
      </c>
      <c r="C1320" s="4">
        <f t="shared" si="81"/>
        <v>1</v>
      </c>
      <c r="D1320" s="4">
        <v>7</v>
      </c>
      <c r="E1320" s="4">
        <v>91000</v>
      </c>
      <c r="F1320" s="4">
        <f t="shared" si="82"/>
        <v>87202.829999999987</v>
      </c>
      <c r="G1320" s="4">
        <f t="shared" si="83"/>
        <v>3797.1700000000128</v>
      </c>
      <c r="H1320" s="4" t="str">
        <v>Female</v>
      </c>
      <c r="I1320" s="4" t="str">
        <v>Bachelor's</v>
      </c>
    </row>
    <row r="1321" spans="1:9" x14ac:dyDescent="0.25">
      <c r="A1321" s="4">
        <v>43</v>
      </c>
      <c r="B1321" s="4">
        <f t="shared" si="80"/>
        <v>1</v>
      </c>
      <c r="C1321" s="4">
        <f t="shared" si="81"/>
        <v>3</v>
      </c>
      <c r="D1321" s="4">
        <v>17</v>
      </c>
      <c r="E1321" s="4">
        <v>179000</v>
      </c>
      <c r="F1321" s="4">
        <f t="shared" si="82"/>
        <v>178090.37</v>
      </c>
      <c r="G1321" s="4">
        <f t="shared" si="83"/>
        <v>909.63000000000466</v>
      </c>
      <c r="H1321" s="4" t="str">
        <v>Male</v>
      </c>
      <c r="I1321" s="4" t="str">
        <v>PhD</v>
      </c>
    </row>
    <row r="1322" spans="1:9" x14ac:dyDescent="0.25">
      <c r="A1322" s="4">
        <v>31</v>
      </c>
      <c r="B1322" s="4">
        <f t="shared" si="80"/>
        <v>2</v>
      </c>
      <c r="C1322" s="4">
        <f t="shared" si="81"/>
        <v>1</v>
      </c>
      <c r="D1322" s="4">
        <v>5</v>
      </c>
      <c r="E1322" s="4">
        <v>74000</v>
      </c>
      <c r="F1322" s="4">
        <f t="shared" si="82"/>
        <v>78423.75</v>
      </c>
      <c r="G1322" s="4">
        <f t="shared" si="83"/>
        <v>-4423.75</v>
      </c>
      <c r="H1322" s="4" t="str">
        <v>Female</v>
      </c>
      <c r="I1322" s="4" t="str">
        <v>Bachelor's</v>
      </c>
    </row>
    <row r="1323" spans="1:9" x14ac:dyDescent="0.25">
      <c r="A1323" s="4">
        <v>49</v>
      </c>
      <c r="B1323" s="4">
        <f t="shared" si="80"/>
        <v>1</v>
      </c>
      <c r="C1323" s="4">
        <f t="shared" si="81"/>
        <v>2</v>
      </c>
      <c r="D1323" s="4">
        <v>23</v>
      </c>
      <c r="E1323" s="4">
        <v>228000</v>
      </c>
      <c r="F1323" s="4">
        <f t="shared" si="82"/>
        <v>193688.67</v>
      </c>
      <c r="G1323" s="4">
        <f t="shared" si="83"/>
        <v>34311.329999999987</v>
      </c>
      <c r="H1323" s="4" t="str">
        <v>Male</v>
      </c>
      <c r="I1323" s="4" t="str">
        <v>Master's</v>
      </c>
    </row>
    <row r="1324" spans="1:9" x14ac:dyDescent="0.25">
      <c r="A1324" s="4">
        <v>28</v>
      </c>
      <c r="B1324" s="4">
        <f t="shared" si="80"/>
        <v>2</v>
      </c>
      <c r="C1324" s="4">
        <f t="shared" si="81"/>
        <v>1</v>
      </c>
      <c r="D1324" s="4">
        <v>2</v>
      </c>
      <c r="E1324" s="4">
        <v>37000</v>
      </c>
      <c r="F1324" s="4">
        <f t="shared" si="82"/>
        <v>62782.83</v>
      </c>
      <c r="G1324" s="4">
        <f t="shared" si="83"/>
        <v>-25782.83</v>
      </c>
      <c r="H1324" s="4" t="str">
        <v>Female</v>
      </c>
      <c r="I1324" s="4" t="str">
        <v>Bachelor's</v>
      </c>
    </row>
    <row r="1325" spans="1:9" x14ac:dyDescent="0.25">
      <c r="A1325" s="4">
        <v>45</v>
      </c>
      <c r="B1325" s="4">
        <f t="shared" si="80"/>
        <v>2</v>
      </c>
      <c r="C1325" s="4">
        <f t="shared" si="81"/>
        <v>3</v>
      </c>
      <c r="D1325" s="4">
        <v>19</v>
      </c>
      <c r="E1325" s="4">
        <v>193000</v>
      </c>
      <c r="F1325" s="4">
        <f t="shared" si="82"/>
        <v>182781.78999999998</v>
      </c>
      <c r="G1325" s="4">
        <f t="shared" si="83"/>
        <v>10218.210000000021</v>
      </c>
      <c r="H1325" s="4" t="str">
        <v>Female</v>
      </c>
      <c r="I1325" s="4" t="str">
        <v>PhD</v>
      </c>
    </row>
    <row r="1326" spans="1:9" x14ac:dyDescent="0.25">
      <c r="A1326" s="4">
        <v>30</v>
      </c>
      <c r="B1326" s="4">
        <f t="shared" si="80"/>
        <v>2</v>
      </c>
      <c r="C1326" s="4">
        <f t="shared" si="81"/>
        <v>0</v>
      </c>
      <c r="D1326" s="4">
        <v>1</v>
      </c>
      <c r="E1326" s="4">
        <v>25000</v>
      </c>
      <c r="F1326" s="4">
        <f t="shared" si="82"/>
        <v>40237.449999999997</v>
      </c>
      <c r="G1326" s="4">
        <f t="shared" si="83"/>
        <v>-15237.449999999997</v>
      </c>
      <c r="H1326" s="4" t="str">
        <v>Female</v>
      </c>
      <c r="I1326" s="4" t="str">
        <v>High School</v>
      </c>
    </row>
    <row r="1327" spans="1:9" x14ac:dyDescent="0.25">
      <c r="A1327" s="4">
        <v>45</v>
      </c>
      <c r="B1327" s="4">
        <f t="shared" si="80"/>
        <v>1</v>
      </c>
      <c r="C1327" s="4">
        <f t="shared" si="81"/>
        <v>2</v>
      </c>
      <c r="D1327" s="4">
        <v>20</v>
      </c>
      <c r="E1327" s="4">
        <v>204000</v>
      </c>
      <c r="F1327" s="4">
        <f t="shared" si="82"/>
        <v>178597.15</v>
      </c>
      <c r="G1327" s="4">
        <f t="shared" si="83"/>
        <v>25402.850000000006</v>
      </c>
      <c r="H1327" s="4" t="str">
        <v>Male</v>
      </c>
      <c r="I1327" s="4" t="str">
        <v>Master's</v>
      </c>
    </row>
    <row r="1328" spans="1:9" x14ac:dyDescent="0.25">
      <c r="A1328" s="4">
        <v>27</v>
      </c>
      <c r="B1328" s="4">
        <f t="shared" si="80"/>
        <v>2</v>
      </c>
      <c r="C1328" s="4">
        <f t="shared" si="81"/>
        <v>1</v>
      </c>
      <c r="D1328" s="4">
        <v>3</v>
      </c>
      <c r="E1328" s="4">
        <v>61000</v>
      </c>
      <c r="F1328" s="4">
        <f t="shared" si="82"/>
        <v>69095.27</v>
      </c>
      <c r="G1328" s="4">
        <f t="shared" si="83"/>
        <v>-8095.2700000000041</v>
      </c>
      <c r="H1328" s="4" t="str">
        <v>Female</v>
      </c>
      <c r="I1328" s="4" t="str">
        <v>Bachelor's</v>
      </c>
    </row>
    <row r="1329" spans="1:9" x14ac:dyDescent="0.25">
      <c r="A1329" s="4">
        <v>41</v>
      </c>
      <c r="B1329" s="4">
        <f t="shared" si="80"/>
        <v>1</v>
      </c>
      <c r="C1329" s="4">
        <f t="shared" si="81"/>
        <v>3</v>
      </c>
      <c r="D1329" s="4">
        <v>15</v>
      </c>
      <c r="E1329" s="4">
        <v>157000</v>
      </c>
      <c r="F1329" s="4">
        <f t="shared" si="82"/>
        <v>167663.09</v>
      </c>
      <c r="G1329" s="4">
        <f t="shared" si="83"/>
        <v>-10663.089999999997</v>
      </c>
      <c r="H1329" s="4" t="str">
        <v>Male</v>
      </c>
      <c r="I1329" s="4" t="str">
        <v>PhD</v>
      </c>
    </row>
    <row r="1330" spans="1:9" x14ac:dyDescent="0.25">
      <c r="A1330" s="4">
        <v>35</v>
      </c>
      <c r="B1330" s="4">
        <f t="shared" si="80"/>
        <v>2</v>
      </c>
      <c r="C1330" s="4">
        <f t="shared" si="81"/>
        <v>2</v>
      </c>
      <c r="D1330" s="4">
        <v>8</v>
      </c>
      <c r="E1330" s="4">
        <v>92000</v>
      </c>
      <c r="F1330" s="4">
        <f t="shared" si="82"/>
        <v>109198.81</v>
      </c>
      <c r="G1330" s="4">
        <f t="shared" si="83"/>
        <v>-17198.809999999998</v>
      </c>
      <c r="H1330" s="4" t="str">
        <v>Female</v>
      </c>
      <c r="I1330" s="4" t="str">
        <v>Master's</v>
      </c>
    </row>
    <row r="1331" spans="1:9" x14ac:dyDescent="0.25">
      <c r="A1331" s="4">
        <v>26</v>
      </c>
      <c r="B1331" s="4">
        <f t="shared" si="80"/>
        <v>1</v>
      </c>
      <c r="C1331" s="4">
        <f t="shared" si="81"/>
        <v>1</v>
      </c>
      <c r="D1331" s="4">
        <v>1</v>
      </c>
      <c r="E1331" s="4">
        <v>52000</v>
      </c>
      <c r="F1331" s="4">
        <f t="shared" si="82"/>
        <v>63854.45</v>
      </c>
      <c r="G1331" s="4">
        <f t="shared" si="83"/>
        <v>-11854.449999999997</v>
      </c>
      <c r="H1331" s="4" t="str">
        <v>Male</v>
      </c>
      <c r="I1331" s="4" t="str">
        <v>Bachelor's</v>
      </c>
    </row>
    <row r="1332" spans="1:9" x14ac:dyDescent="0.25">
      <c r="A1332" s="4">
        <v>30</v>
      </c>
      <c r="B1332" s="4">
        <f t="shared" si="80"/>
        <v>2</v>
      </c>
      <c r="C1332" s="4">
        <f t="shared" si="81"/>
        <v>1</v>
      </c>
      <c r="D1332" s="4">
        <v>4</v>
      </c>
      <c r="E1332" s="4">
        <v>58000</v>
      </c>
      <c r="F1332" s="4">
        <f t="shared" si="82"/>
        <v>73210.11</v>
      </c>
      <c r="G1332" s="4">
        <f t="shared" si="83"/>
        <v>-15210.11</v>
      </c>
      <c r="H1332" s="4" t="str">
        <v>Female</v>
      </c>
      <c r="I1332" s="4" t="str">
        <v>Bachelor's</v>
      </c>
    </row>
    <row r="1333" spans="1:9" x14ac:dyDescent="0.25">
      <c r="A1333" s="4">
        <v>48</v>
      </c>
      <c r="B1333" s="4">
        <f t="shared" si="80"/>
        <v>1</v>
      </c>
      <c r="C1333" s="4">
        <f t="shared" si="81"/>
        <v>3</v>
      </c>
      <c r="D1333" s="4">
        <v>22</v>
      </c>
      <c r="E1333" s="4">
        <v>219000</v>
      </c>
      <c r="F1333" s="4">
        <f t="shared" si="82"/>
        <v>204158.57</v>
      </c>
      <c r="G1333" s="4">
        <f t="shared" si="83"/>
        <v>14841.429999999993</v>
      </c>
      <c r="H1333" s="4" t="str">
        <v>Male</v>
      </c>
      <c r="I1333" s="4" t="str">
        <v>PhD</v>
      </c>
    </row>
    <row r="1334" spans="1:9" x14ac:dyDescent="0.25">
      <c r="A1334" s="4">
        <v>32</v>
      </c>
      <c r="B1334" s="4">
        <f t="shared" si="80"/>
        <v>2</v>
      </c>
      <c r="C1334" s="4">
        <f t="shared" si="81"/>
        <v>2</v>
      </c>
      <c r="D1334" s="4">
        <v>6</v>
      </c>
      <c r="E1334" s="4">
        <v>77000</v>
      </c>
      <c r="F1334" s="4">
        <f t="shared" si="82"/>
        <v>99320.93</v>
      </c>
      <c r="G1334" s="4">
        <f t="shared" si="83"/>
        <v>-22320.929999999993</v>
      </c>
      <c r="H1334" s="4" t="str">
        <v>Female</v>
      </c>
      <c r="I1334" s="4" t="str">
        <v>Master's</v>
      </c>
    </row>
    <row r="1335" spans="1:9" x14ac:dyDescent="0.25">
      <c r="A1335" s="4">
        <v>34</v>
      </c>
      <c r="B1335" s="4">
        <f t="shared" si="80"/>
        <v>1</v>
      </c>
      <c r="C1335" s="4">
        <f t="shared" si="81"/>
        <v>1</v>
      </c>
      <c r="D1335" s="4">
        <v>8</v>
      </c>
      <c r="E1335" s="4">
        <v>104000</v>
      </c>
      <c r="F1335" s="4">
        <f t="shared" si="82"/>
        <v>99800.53</v>
      </c>
      <c r="G1335" s="4">
        <f t="shared" si="83"/>
        <v>4199.4700000000012</v>
      </c>
      <c r="H1335" s="4" t="str">
        <v>Male</v>
      </c>
      <c r="I1335" s="4" t="str">
        <v>Bachelor's</v>
      </c>
    </row>
    <row r="1336" spans="1:9" x14ac:dyDescent="0.25">
      <c r="A1336" s="4">
        <v>31</v>
      </c>
      <c r="B1336" s="4">
        <f t="shared" si="80"/>
        <v>2</v>
      </c>
      <c r="C1336" s="4">
        <f t="shared" si="81"/>
        <v>0</v>
      </c>
      <c r="D1336" s="4">
        <v>1</v>
      </c>
      <c r="E1336" s="4">
        <v>25000</v>
      </c>
      <c r="F1336" s="4">
        <f t="shared" si="82"/>
        <v>39688.049999999996</v>
      </c>
      <c r="G1336" s="4">
        <f t="shared" si="83"/>
        <v>-14688.049999999996</v>
      </c>
      <c r="H1336" s="4" t="str">
        <v>Female</v>
      </c>
      <c r="I1336" s="4" t="str">
        <v>High School</v>
      </c>
    </row>
    <row r="1337" spans="1:9" x14ac:dyDescent="0.25">
      <c r="A1337" s="4">
        <v>44</v>
      </c>
      <c r="B1337" s="4">
        <f t="shared" si="80"/>
        <v>2</v>
      </c>
      <c r="C1337" s="4">
        <f t="shared" si="81"/>
        <v>3</v>
      </c>
      <c r="D1337" s="4">
        <v>18</v>
      </c>
      <c r="E1337" s="4">
        <v>183000</v>
      </c>
      <c r="F1337" s="4">
        <f t="shared" si="82"/>
        <v>177568.15</v>
      </c>
      <c r="G1337" s="4">
        <f t="shared" si="83"/>
        <v>5431.8500000000058</v>
      </c>
      <c r="H1337" s="4" t="str">
        <v>Female</v>
      </c>
      <c r="I1337" s="4" t="str">
        <v>PhD</v>
      </c>
    </row>
    <row r="1338" spans="1:9" x14ac:dyDescent="0.25">
      <c r="A1338" s="4">
        <v>31</v>
      </c>
      <c r="B1338" s="4">
        <f t="shared" si="80"/>
        <v>2</v>
      </c>
      <c r="C1338" s="4">
        <f t="shared" si="81"/>
        <v>2</v>
      </c>
      <c r="D1338" s="4">
        <v>6</v>
      </c>
      <c r="E1338" s="4">
        <v>95000</v>
      </c>
      <c r="F1338" s="4">
        <f t="shared" si="82"/>
        <v>99870.329999999987</v>
      </c>
      <c r="G1338" s="4">
        <f t="shared" si="83"/>
        <v>-4870.3299999999872</v>
      </c>
      <c r="H1338" s="4" t="str">
        <v>Female</v>
      </c>
      <c r="I1338" s="4" t="str">
        <v>Master's</v>
      </c>
    </row>
    <row r="1339" spans="1:9" x14ac:dyDescent="0.25">
      <c r="A1339" s="4">
        <v>28</v>
      </c>
      <c r="B1339" s="4">
        <f t="shared" si="80"/>
        <v>1</v>
      </c>
      <c r="C1339" s="4">
        <f t="shared" si="81"/>
        <v>1</v>
      </c>
      <c r="D1339" s="4">
        <v>2</v>
      </c>
      <c r="E1339" s="4">
        <v>45000</v>
      </c>
      <c r="F1339" s="4">
        <f t="shared" si="82"/>
        <v>68518.69</v>
      </c>
      <c r="G1339" s="4">
        <f t="shared" si="83"/>
        <v>-23518.690000000002</v>
      </c>
      <c r="H1339" s="4" t="str">
        <v>Male</v>
      </c>
      <c r="I1339" s="4" t="str">
        <v>Bachelor's</v>
      </c>
    </row>
    <row r="1340" spans="1:9" x14ac:dyDescent="0.25">
      <c r="A1340" s="4">
        <v>29</v>
      </c>
      <c r="B1340" s="4">
        <f t="shared" si="80"/>
        <v>2</v>
      </c>
      <c r="C1340" s="4">
        <f t="shared" si="81"/>
        <v>2</v>
      </c>
      <c r="D1340" s="4">
        <v>4</v>
      </c>
      <c r="E1340" s="4">
        <v>70000</v>
      </c>
      <c r="F1340" s="4">
        <f t="shared" si="82"/>
        <v>89443.05</v>
      </c>
      <c r="G1340" s="4">
        <f t="shared" si="83"/>
        <v>-19443.050000000003</v>
      </c>
      <c r="H1340" s="4" t="str">
        <v>Female</v>
      </c>
      <c r="I1340" s="4" t="str">
        <v>Master's</v>
      </c>
    </row>
    <row r="1341" spans="1:9" x14ac:dyDescent="0.25">
      <c r="A1341" s="4">
        <v>35</v>
      </c>
      <c r="B1341" s="4">
        <f t="shared" si="80"/>
        <v>1</v>
      </c>
      <c r="C1341" s="4">
        <f t="shared" si="81"/>
        <v>3</v>
      </c>
      <c r="D1341" s="4">
        <v>10</v>
      </c>
      <c r="E1341" s="4">
        <v>110000</v>
      </c>
      <c r="F1341" s="4">
        <f t="shared" si="82"/>
        <v>142144.29</v>
      </c>
      <c r="G1341" s="4">
        <f t="shared" si="83"/>
        <v>-32144.290000000008</v>
      </c>
      <c r="H1341" s="4" t="str">
        <v>Male</v>
      </c>
      <c r="I1341" s="4" t="str">
        <v>PhD</v>
      </c>
    </row>
    <row r="1342" spans="1:9" x14ac:dyDescent="0.25">
      <c r="A1342" s="4">
        <v>26</v>
      </c>
      <c r="B1342" s="4">
        <f t="shared" si="80"/>
        <v>2</v>
      </c>
      <c r="C1342" s="4">
        <f t="shared" si="81"/>
        <v>0</v>
      </c>
      <c r="D1342" s="4">
        <v>1</v>
      </c>
      <c r="E1342" s="4">
        <v>35000</v>
      </c>
      <c r="F1342" s="4">
        <f t="shared" si="82"/>
        <v>42435.049999999996</v>
      </c>
      <c r="G1342" s="4">
        <f t="shared" si="83"/>
        <v>-7435.0499999999956</v>
      </c>
      <c r="H1342" s="4" t="str">
        <v>Female</v>
      </c>
      <c r="I1342" s="4" t="str">
        <v>High School</v>
      </c>
    </row>
    <row r="1343" spans="1:9" x14ac:dyDescent="0.25">
      <c r="A1343" s="4">
        <v>32</v>
      </c>
      <c r="B1343" s="4">
        <f t="shared" si="80"/>
        <v>1</v>
      </c>
      <c r="C1343" s="4">
        <f t="shared" si="81"/>
        <v>1</v>
      </c>
      <c r="D1343" s="4">
        <v>5</v>
      </c>
      <c r="E1343" s="4">
        <v>60000</v>
      </c>
      <c r="F1343" s="4">
        <f t="shared" si="82"/>
        <v>83610.210000000006</v>
      </c>
      <c r="G1343" s="4">
        <f t="shared" si="83"/>
        <v>-23610.210000000006</v>
      </c>
      <c r="H1343" s="4" t="str">
        <v>Male</v>
      </c>
      <c r="I1343" s="4" t="str">
        <v>Bachelor's</v>
      </c>
    </row>
    <row r="1344" spans="1:9" x14ac:dyDescent="0.25">
      <c r="A1344" s="4">
        <v>27</v>
      </c>
      <c r="B1344" s="4">
        <f t="shared" si="80"/>
        <v>2</v>
      </c>
      <c r="C1344" s="4">
        <f t="shared" si="81"/>
        <v>2</v>
      </c>
      <c r="D1344" s="4">
        <v>2</v>
      </c>
      <c r="E1344" s="4">
        <v>50000</v>
      </c>
      <c r="F1344" s="4">
        <f t="shared" si="82"/>
        <v>79015.77</v>
      </c>
      <c r="G1344" s="4">
        <f t="shared" si="83"/>
        <v>-29015.770000000004</v>
      </c>
      <c r="H1344" s="4" t="str">
        <v>Female</v>
      </c>
      <c r="I1344" s="4" t="str">
        <v>Master's</v>
      </c>
    </row>
    <row r="1345" spans="1:9" x14ac:dyDescent="0.25">
      <c r="A1345" s="4">
        <v>39</v>
      </c>
      <c r="B1345" s="4">
        <f t="shared" si="80"/>
        <v>1</v>
      </c>
      <c r="C1345" s="4">
        <f t="shared" si="81"/>
        <v>2</v>
      </c>
      <c r="D1345" s="4">
        <v>12</v>
      </c>
      <c r="E1345" s="4">
        <v>120000</v>
      </c>
      <c r="F1345" s="4">
        <f t="shared" si="82"/>
        <v>135789.22999999998</v>
      </c>
      <c r="G1345" s="4">
        <f t="shared" si="83"/>
        <v>-15789.229999999981</v>
      </c>
      <c r="H1345" s="4" t="str">
        <v>Male</v>
      </c>
      <c r="I1345" s="4" t="str">
        <v>Master's</v>
      </c>
    </row>
    <row r="1346" spans="1:9" x14ac:dyDescent="0.25">
      <c r="A1346" s="4">
        <v>23</v>
      </c>
      <c r="B1346" s="4">
        <f t="shared" ref="B1346:B1409" si="84">IF(H1346 = "Male", 1, IF(H1346 = "Female", 2, IF(H1346 = "Other", 3)))</f>
        <v>2</v>
      </c>
      <c r="C1346" s="4">
        <f t="shared" ref="C1346:C1409" si="85">IF(I1346 = "High School", 0, IF(I1346 = "Bachelor's", 1, IF(I1346 = "Master's", 2, IF(I1346 = "PhD", 3))))</f>
        <v>1</v>
      </c>
      <c r="D1346" s="4">
        <v>1</v>
      </c>
      <c r="E1346" s="4">
        <v>32000</v>
      </c>
      <c r="F1346" s="4">
        <f t="shared" si="82"/>
        <v>59766.79</v>
      </c>
      <c r="G1346" s="4">
        <f t="shared" si="83"/>
        <v>-27766.79</v>
      </c>
      <c r="H1346" s="4" t="str">
        <v>Female</v>
      </c>
      <c r="I1346" s="4" t="str">
        <v>Bachelor's</v>
      </c>
    </row>
    <row r="1347" spans="1:9" x14ac:dyDescent="0.25">
      <c r="A1347" s="4">
        <v>30</v>
      </c>
      <c r="B1347" s="4">
        <f t="shared" si="84"/>
        <v>1</v>
      </c>
      <c r="C1347" s="4">
        <f t="shared" si="85"/>
        <v>1</v>
      </c>
      <c r="D1347" s="4">
        <v>4</v>
      </c>
      <c r="E1347" s="4">
        <v>65000</v>
      </c>
      <c r="F1347" s="4">
        <f t="shared" ref="F1347:F1410" si="86">62428.13 + (-549.4*A1347) + (-5735.86*B1347) + (15683.54*C1347) + (5763.04*D1347)</f>
        <v>78945.97</v>
      </c>
      <c r="G1347" s="4">
        <f t="shared" ref="G1347:G1410" si="87">E1347-F1347</f>
        <v>-13945.970000000001</v>
      </c>
      <c r="H1347" s="4" t="str">
        <v>Male</v>
      </c>
      <c r="I1347" s="4" t="str">
        <v>Bachelor's</v>
      </c>
    </row>
    <row r="1348" spans="1:9" x14ac:dyDescent="0.25">
      <c r="A1348" s="4">
        <v>26</v>
      </c>
      <c r="B1348" s="4">
        <f t="shared" si="84"/>
        <v>2</v>
      </c>
      <c r="C1348" s="4">
        <f t="shared" si="85"/>
        <v>1</v>
      </c>
      <c r="D1348" s="4">
        <v>1</v>
      </c>
      <c r="E1348" s="4">
        <v>35000</v>
      </c>
      <c r="F1348" s="4">
        <f t="shared" si="86"/>
        <v>58118.59</v>
      </c>
      <c r="G1348" s="4">
        <f t="shared" si="87"/>
        <v>-23118.589999999997</v>
      </c>
      <c r="H1348" s="4" t="str">
        <v>Female</v>
      </c>
      <c r="I1348" s="4" t="str">
        <v>Bachelor's</v>
      </c>
    </row>
    <row r="1349" spans="1:9" x14ac:dyDescent="0.25">
      <c r="A1349" s="4">
        <v>42</v>
      </c>
      <c r="B1349" s="4">
        <f t="shared" si="84"/>
        <v>1</v>
      </c>
      <c r="C1349" s="4">
        <f t="shared" si="85"/>
        <v>3</v>
      </c>
      <c r="D1349" s="4">
        <v>14</v>
      </c>
      <c r="E1349" s="4">
        <v>130000</v>
      </c>
      <c r="F1349" s="4">
        <f t="shared" si="86"/>
        <v>161350.65</v>
      </c>
      <c r="G1349" s="4">
        <f t="shared" si="87"/>
        <v>-31350.649999999994</v>
      </c>
      <c r="H1349" s="4" t="str">
        <v>Male</v>
      </c>
      <c r="I1349" s="4" t="str">
        <v>PhD</v>
      </c>
    </row>
    <row r="1350" spans="1:9" x14ac:dyDescent="0.25">
      <c r="A1350" s="4">
        <v>34</v>
      </c>
      <c r="B1350" s="4">
        <f t="shared" si="84"/>
        <v>2</v>
      </c>
      <c r="C1350" s="4">
        <f t="shared" si="85"/>
        <v>2</v>
      </c>
      <c r="D1350" s="4">
        <v>9</v>
      </c>
      <c r="E1350" s="4">
        <v>95000</v>
      </c>
      <c r="F1350" s="4">
        <f t="shared" si="86"/>
        <v>115511.25</v>
      </c>
      <c r="G1350" s="4">
        <f t="shared" si="87"/>
        <v>-20511.25</v>
      </c>
      <c r="H1350" s="4" t="str">
        <v>Female</v>
      </c>
      <c r="I1350" s="4" t="str">
        <v>Master's</v>
      </c>
    </row>
    <row r="1351" spans="1:9" x14ac:dyDescent="0.25">
      <c r="A1351" s="4">
        <v>28</v>
      </c>
      <c r="B1351" s="4">
        <f t="shared" si="84"/>
        <v>1</v>
      </c>
      <c r="C1351" s="4">
        <f t="shared" si="85"/>
        <v>0</v>
      </c>
      <c r="D1351" s="4">
        <v>2</v>
      </c>
      <c r="E1351" s="4">
        <v>43000</v>
      </c>
      <c r="F1351" s="4">
        <f t="shared" si="86"/>
        <v>52835.15</v>
      </c>
      <c r="G1351" s="4">
        <f t="shared" si="87"/>
        <v>-9835.1500000000015</v>
      </c>
      <c r="H1351" s="4" t="str">
        <v>Male</v>
      </c>
      <c r="I1351" s="4" t="str">
        <v>High School</v>
      </c>
    </row>
    <row r="1352" spans="1:9" x14ac:dyDescent="0.25">
      <c r="A1352" s="4">
        <v>31</v>
      </c>
      <c r="B1352" s="4">
        <f t="shared" si="84"/>
        <v>2</v>
      </c>
      <c r="C1352" s="4">
        <f t="shared" si="85"/>
        <v>1</v>
      </c>
      <c r="D1352" s="4">
        <v>4</v>
      </c>
      <c r="E1352" s="4">
        <v>50000</v>
      </c>
      <c r="F1352" s="4">
        <f t="shared" si="86"/>
        <v>72660.709999999992</v>
      </c>
      <c r="G1352" s="4">
        <f t="shared" si="87"/>
        <v>-22660.709999999992</v>
      </c>
      <c r="H1352" s="4" t="str">
        <v>Female</v>
      </c>
      <c r="I1352" s="4" t="str">
        <v>Bachelor's</v>
      </c>
    </row>
    <row r="1353" spans="1:9" x14ac:dyDescent="0.25">
      <c r="A1353" s="4">
        <v>29</v>
      </c>
      <c r="B1353" s="4">
        <f t="shared" si="84"/>
        <v>1</v>
      </c>
      <c r="C1353" s="4">
        <f t="shared" si="85"/>
        <v>1</v>
      </c>
      <c r="D1353" s="4">
        <v>3</v>
      </c>
      <c r="E1353" s="4">
        <v>60000</v>
      </c>
      <c r="F1353" s="4">
        <f t="shared" si="86"/>
        <v>73732.33</v>
      </c>
      <c r="G1353" s="4">
        <f t="shared" si="87"/>
        <v>-13732.330000000002</v>
      </c>
      <c r="H1353" s="4" t="str">
        <v>Male</v>
      </c>
      <c r="I1353" s="4" t="str">
        <v>Bachelor's</v>
      </c>
    </row>
    <row r="1354" spans="1:9" x14ac:dyDescent="0.25">
      <c r="A1354" s="4">
        <v>35</v>
      </c>
      <c r="B1354" s="4">
        <f t="shared" si="84"/>
        <v>2</v>
      </c>
      <c r="C1354" s="4">
        <f t="shared" si="85"/>
        <v>2</v>
      </c>
      <c r="D1354" s="4">
        <v>8</v>
      </c>
      <c r="E1354" s="4">
        <v>80000</v>
      </c>
      <c r="F1354" s="4">
        <f t="shared" si="86"/>
        <v>109198.81</v>
      </c>
      <c r="G1354" s="4">
        <f t="shared" si="87"/>
        <v>-29198.809999999998</v>
      </c>
      <c r="H1354" s="4" t="str">
        <v>Female</v>
      </c>
      <c r="I1354" s="4" t="str">
        <v>Master's</v>
      </c>
    </row>
    <row r="1355" spans="1:9" x14ac:dyDescent="0.25">
      <c r="A1355" s="4">
        <v>26</v>
      </c>
      <c r="B1355" s="4">
        <f t="shared" si="84"/>
        <v>1</v>
      </c>
      <c r="C1355" s="4">
        <f t="shared" si="85"/>
        <v>2</v>
      </c>
      <c r="D1355" s="4">
        <v>2</v>
      </c>
      <c r="E1355" s="4">
        <v>48000</v>
      </c>
      <c r="F1355" s="4">
        <f t="shared" si="86"/>
        <v>85301.03</v>
      </c>
      <c r="G1355" s="4">
        <f t="shared" si="87"/>
        <v>-37301.03</v>
      </c>
      <c r="H1355" s="4" t="str">
        <v>Male</v>
      </c>
      <c r="I1355" s="4" t="str">
        <v>Master's</v>
      </c>
    </row>
    <row r="1356" spans="1:9" x14ac:dyDescent="0.25">
      <c r="A1356" s="4">
        <v>40</v>
      </c>
      <c r="B1356" s="4">
        <f t="shared" si="84"/>
        <v>2</v>
      </c>
      <c r="C1356" s="4">
        <f t="shared" si="85"/>
        <v>3</v>
      </c>
      <c r="D1356" s="4">
        <v>13</v>
      </c>
      <c r="E1356" s="4">
        <v>125000</v>
      </c>
      <c r="F1356" s="4">
        <f t="shared" si="86"/>
        <v>150950.54999999999</v>
      </c>
      <c r="G1356" s="4">
        <f t="shared" si="87"/>
        <v>-25950.549999999988</v>
      </c>
      <c r="H1356" s="4" t="str">
        <v>Female</v>
      </c>
      <c r="I1356" s="4" t="str">
        <v>PhD</v>
      </c>
    </row>
    <row r="1357" spans="1:9" x14ac:dyDescent="0.25">
      <c r="A1357" s="4">
        <v>34</v>
      </c>
      <c r="B1357" s="4">
        <f t="shared" si="84"/>
        <v>1</v>
      </c>
      <c r="C1357" s="4">
        <f t="shared" si="85"/>
        <v>1</v>
      </c>
      <c r="D1357" s="4">
        <v>7</v>
      </c>
      <c r="E1357" s="4">
        <v>85000</v>
      </c>
      <c r="F1357" s="4">
        <f t="shared" si="86"/>
        <v>94037.489999999991</v>
      </c>
      <c r="G1357" s="4">
        <f t="shared" si="87"/>
        <v>-9037.4899999999907</v>
      </c>
      <c r="H1357" s="4" t="str">
        <v>Male</v>
      </c>
      <c r="I1357" s="4" t="str">
        <v>Bachelor's</v>
      </c>
    </row>
    <row r="1358" spans="1:9" x14ac:dyDescent="0.25">
      <c r="A1358" s="4">
        <v>26</v>
      </c>
      <c r="B1358" s="4">
        <f t="shared" si="84"/>
        <v>2</v>
      </c>
      <c r="C1358" s="4">
        <f t="shared" si="85"/>
        <v>1</v>
      </c>
      <c r="D1358" s="4">
        <v>2</v>
      </c>
      <c r="E1358" s="4">
        <v>42000</v>
      </c>
      <c r="F1358" s="4">
        <f t="shared" si="86"/>
        <v>63881.63</v>
      </c>
      <c r="G1358" s="4">
        <f t="shared" si="87"/>
        <v>-21881.629999999997</v>
      </c>
      <c r="H1358" s="4" t="str">
        <v>Female</v>
      </c>
      <c r="I1358" s="4" t="str">
        <v>Bachelor's</v>
      </c>
    </row>
    <row r="1359" spans="1:9" x14ac:dyDescent="0.25">
      <c r="A1359" s="4">
        <v>29</v>
      </c>
      <c r="B1359" s="4">
        <f t="shared" si="84"/>
        <v>1</v>
      </c>
      <c r="C1359" s="4">
        <f t="shared" si="85"/>
        <v>2</v>
      </c>
      <c r="D1359" s="4">
        <v>4</v>
      </c>
      <c r="E1359" s="4">
        <v>70000</v>
      </c>
      <c r="F1359" s="4">
        <f t="shared" si="86"/>
        <v>95178.91</v>
      </c>
      <c r="G1359" s="4">
        <f t="shared" si="87"/>
        <v>-25178.910000000003</v>
      </c>
      <c r="H1359" s="4" t="str">
        <v>Male</v>
      </c>
      <c r="I1359" s="4" t="str">
        <v>Master's</v>
      </c>
    </row>
    <row r="1360" spans="1:9" x14ac:dyDescent="0.25">
      <c r="A1360" s="4">
        <v>25</v>
      </c>
      <c r="B1360" s="4">
        <f t="shared" si="84"/>
        <v>2</v>
      </c>
      <c r="C1360" s="4">
        <f t="shared" si="85"/>
        <v>0</v>
      </c>
      <c r="D1360" s="4">
        <v>1</v>
      </c>
      <c r="E1360" s="4">
        <v>32000</v>
      </c>
      <c r="F1360" s="4">
        <f t="shared" si="86"/>
        <v>42984.45</v>
      </c>
      <c r="G1360" s="4">
        <f t="shared" si="87"/>
        <v>-10984.449999999997</v>
      </c>
      <c r="H1360" s="4" t="str">
        <v>Female</v>
      </c>
      <c r="I1360" s="4" t="str">
        <v>High School</v>
      </c>
    </row>
    <row r="1361" spans="1:9" x14ac:dyDescent="0.25">
      <c r="A1361" s="4">
        <v>33</v>
      </c>
      <c r="B1361" s="4">
        <f t="shared" si="84"/>
        <v>1</v>
      </c>
      <c r="C1361" s="4">
        <f t="shared" si="85"/>
        <v>2</v>
      </c>
      <c r="D1361" s="4">
        <v>6</v>
      </c>
      <c r="E1361" s="4">
        <v>80000</v>
      </c>
      <c r="F1361" s="4">
        <f t="shared" si="86"/>
        <v>104507.38999999998</v>
      </c>
      <c r="G1361" s="4">
        <f t="shared" si="87"/>
        <v>-24507.389999999985</v>
      </c>
      <c r="H1361" s="4" t="str">
        <v>Male</v>
      </c>
      <c r="I1361" s="4" t="str">
        <v>Master's</v>
      </c>
    </row>
    <row r="1362" spans="1:9" x14ac:dyDescent="0.25">
      <c r="A1362" s="4">
        <v>27</v>
      </c>
      <c r="B1362" s="4">
        <f t="shared" si="84"/>
        <v>2</v>
      </c>
      <c r="C1362" s="4">
        <f t="shared" si="85"/>
        <v>1</v>
      </c>
      <c r="D1362" s="4">
        <v>2</v>
      </c>
      <c r="E1362" s="4">
        <v>42000</v>
      </c>
      <c r="F1362" s="4">
        <f t="shared" si="86"/>
        <v>63332.23</v>
      </c>
      <c r="G1362" s="4">
        <f t="shared" si="87"/>
        <v>-21332.230000000003</v>
      </c>
      <c r="H1362" s="4" t="str">
        <v>Female</v>
      </c>
      <c r="I1362" s="4" t="str">
        <v>Bachelor's</v>
      </c>
    </row>
    <row r="1363" spans="1:9" x14ac:dyDescent="0.25">
      <c r="A1363" s="4">
        <v>31</v>
      </c>
      <c r="B1363" s="4">
        <f t="shared" si="84"/>
        <v>1</v>
      </c>
      <c r="C1363" s="4">
        <f t="shared" si="85"/>
        <v>3</v>
      </c>
      <c r="D1363" s="4">
        <v>7</v>
      </c>
      <c r="E1363" s="4">
        <v>90000</v>
      </c>
      <c r="F1363" s="4">
        <f t="shared" si="86"/>
        <v>127052.76999999999</v>
      </c>
      <c r="G1363" s="4">
        <f t="shared" si="87"/>
        <v>-37052.76999999999</v>
      </c>
      <c r="H1363" s="4" t="str">
        <v>Male</v>
      </c>
      <c r="I1363" s="4" t="str">
        <v>PhD</v>
      </c>
    </row>
    <row r="1364" spans="1:9" x14ac:dyDescent="0.25">
      <c r="A1364" s="4">
        <v>24</v>
      </c>
      <c r="B1364" s="4">
        <f t="shared" si="84"/>
        <v>1</v>
      </c>
      <c r="C1364" s="4">
        <f t="shared" si="85"/>
        <v>1</v>
      </c>
      <c r="D1364" s="4">
        <v>1</v>
      </c>
      <c r="E1364" s="4">
        <v>40000</v>
      </c>
      <c r="F1364" s="4">
        <f t="shared" si="86"/>
        <v>64953.25</v>
      </c>
      <c r="G1364" s="4">
        <f t="shared" si="87"/>
        <v>-24953.25</v>
      </c>
      <c r="H1364" s="4" t="str">
        <v>Male</v>
      </c>
      <c r="I1364" s="4" t="str">
        <v>Bachelor's</v>
      </c>
    </row>
    <row r="1365" spans="1:9" x14ac:dyDescent="0.25">
      <c r="A1365" s="4">
        <v>42</v>
      </c>
      <c r="B1365" s="4">
        <f t="shared" si="84"/>
        <v>2</v>
      </c>
      <c r="C1365" s="4">
        <f t="shared" si="85"/>
        <v>2</v>
      </c>
      <c r="D1365" s="4">
        <v>12</v>
      </c>
      <c r="E1365" s="4">
        <v>110000</v>
      </c>
      <c r="F1365" s="4">
        <f t="shared" si="86"/>
        <v>128405.17</v>
      </c>
      <c r="G1365" s="4">
        <f t="shared" si="87"/>
        <v>-18405.169999999998</v>
      </c>
      <c r="H1365" s="4" t="str">
        <v>Female</v>
      </c>
      <c r="I1365" s="4" t="str">
        <v>Master's</v>
      </c>
    </row>
    <row r="1366" spans="1:9" x14ac:dyDescent="0.25">
      <c r="A1366" s="4">
        <v>34</v>
      </c>
      <c r="B1366" s="4">
        <f t="shared" si="84"/>
        <v>1</v>
      </c>
      <c r="C1366" s="4">
        <f t="shared" si="85"/>
        <v>2</v>
      </c>
      <c r="D1366" s="4">
        <v>10</v>
      </c>
      <c r="E1366" s="4">
        <v>105000</v>
      </c>
      <c r="F1366" s="4">
        <f t="shared" si="86"/>
        <v>127010.15</v>
      </c>
      <c r="G1366" s="4">
        <f t="shared" si="87"/>
        <v>-22010.149999999994</v>
      </c>
      <c r="H1366" s="4" t="str">
        <v>Male</v>
      </c>
      <c r="I1366" s="4" t="str">
        <v>Master's</v>
      </c>
    </row>
    <row r="1367" spans="1:9" x14ac:dyDescent="0.25">
      <c r="A1367" s="4">
        <v>28</v>
      </c>
      <c r="B1367" s="4">
        <f t="shared" si="84"/>
        <v>2</v>
      </c>
      <c r="C1367" s="4">
        <f t="shared" si="85"/>
        <v>1</v>
      </c>
      <c r="D1367" s="4">
        <v>3</v>
      </c>
      <c r="E1367" s="4">
        <v>50000</v>
      </c>
      <c r="F1367" s="4">
        <f t="shared" si="86"/>
        <v>68545.87</v>
      </c>
      <c r="G1367" s="4">
        <f t="shared" si="87"/>
        <v>-18545.869999999995</v>
      </c>
      <c r="H1367" s="4" t="str">
        <v>Female</v>
      </c>
      <c r="I1367" s="4" t="str">
        <v>Bachelor's</v>
      </c>
    </row>
    <row r="1368" spans="1:9" x14ac:dyDescent="0.25">
      <c r="A1368" s="4">
        <v>33</v>
      </c>
      <c r="B1368" s="4">
        <f t="shared" si="84"/>
        <v>1</v>
      </c>
      <c r="C1368" s="4">
        <f t="shared" si="85"/>
        <v>3</v>
      </c>
      <c r="D1368" s="4">
        <v>8</v>
      </c>
      <c r="E1368" s="4">
        <v>95000</v>
      </c>
      <c r="F1368" s="4">
        <f t="shared" si="86"/>
        <v>131717.01</v>
      </c>
      <c r="G1368" s="4">
        <f t="shared" si="87"/>
        <v>-36717.010000000009</v>
      </c>
      <c r="H1368" s="4" t="str">
        <v>Male</v>
      </c>
      <c r="I1368" s="4" t="str">
        <v>PhD</v>
      </c>
    </row>
    <row r="1369" spans="1:9" x14ac:dyDescent="0.25">
      <c r="A1369" s="4">
        <v>29</v>
      </c>
      <c r="B1369" s="4">
        <f t="shared" si="84"/>
        <v>2</v>
      </c>
      <c r="C1369" s="4">
        <f t="shared" si="85"/>
        <v>1</v>
      </c>
      <c r="D1369" s="4">
        <v>3</v>
      </c>
      <c r="E1369" s="4">
        <v>60000</v>
      </c>
      <c r="F1369" s="4">
        <f t="shared" si="86"/>
        <v>67996.47</v>
      </c>
      <c r="G1369" s="4">
        <f t="shared" si="87"/>
        <v>-7996.4700000000012</v>
      </c>
      <c r="H1369" s="4" t="str">
        <v>Female</v>
      </c>
      <c r="I1369" s="4" t="str">
        <v>Bachelor's</v>
      </c>
    </row>
    <row r="1370" spans="1:9" x14ac:dyDescent="0.25">
      <c r="A1370" s="4">
        <v>25</v>
      </c>
      <c r="B1370" s="4">
        <f t="shared" si="84"/>
        <v>1</v>
      </c>
      <c r="C1370" s="4">
        <f t="shared" si="85"/>
        <v>0</v>
      </c>
      <c r="D1370" s="4">
        <v>2</v>
      </c>
      <c r="E1370" s="4">
        <v>40000</v>
      </c>
      <c r="F1370" s="4">
        <f t="shared" si="86"/>
        <v>54483.35</v>
      </c>
      <c r="G1370" s="4">
        <f t="shared" si="87"/>
        <v>-14483.349999999999</v>
      </c>
      <c r="H1370" s="4" t="str">
        <v>Male</v>
      </c>
      <c r="I1370" s="4" t="str">
        <v>High School</v>
      </c>
    </row>
    <row r="1371" spans="1:9" x14ac:dyDescent="0.25">
      <c r="A1371" s="4">
        <v>26</v>
      </c>
      <c r="B1371" s="4">
        <f t="shared" si="84"/>
        <v>2</v>
      </c>
      <c r="C1371" s="4">
        <f t="shared" si="85"/>
        <v>2</v>
      </c>
      <c r="D1371" s="4">
        <v>2</v>
      </c>
      <c r="E1371" s="4">
        <v>55000</v>
      </c>
      <c r="F1371" s="4">
        <f t="shared" si="86"/>
        <v>79565.17</v>
      </c>
      <c r="G1371" s="4">
        <f t="shared" si="87"/>
        <v>-24565.17</v>
      </c>
      <c r="H1371" s="4" t="str">
        <v>Female</v>
      </c>
      <c r="I1371" s="4" t="str">
        <v>Master's</v>
      </c>
    </row>
    <row r="1372" spans="1:9" x14ac:dyDescent="0.25">
      <c r="A1372" s="4">
        <v>30</v>
      </c>
      <c r="B1372" s="4">
        <f t="shared" si="84"/>
        <v>1</v>
      </c>
      <c r="C1372" s="4">
        <f t="shared" si="85"/>
        <v>1</v>
      </c>
      <c r="D1372" s="4">
        <v>5</v>
      </c>
      <c r="E1372" s="4">
        <v>70000</v>
      </c>
      <c r="F1372" s="4">
        <f t="shared" si="86"/>
        <v>84709.01</v>
      </c>
      <c r="G1372" s="4">
        <f t="shared" si="87"/>
        <v>-14709.009999999995</v>
      </c>
      <c r="H1372" s="4" t="str">
        <v>Male</v>
      </c>
      <c r="I1372" s="4" t="str">
        <v>Bachelor's</v>
      </c>
    </row>
    <row r="1373" spans="1:9" x14ac:dyDescent="0.25">
      <c r="A1373" s="4">
        <v>24</v>
      </c>
      <c r="B1373" s="4">
        <f t="shared" si="84"/>
        <v>2</v>
      </c>
      <c r="C1373" s="4">
        <f t="shared" si="85"/>
        <v>0</v>
      </c>
      <c r="D1373" s="4">
        <v>1</v>
      </c>
      <c r="E1373" s="4">
        <v>32000</v>
      </c>
      <c r="F1373" s="4">
        <f t="shared" si="86"/>
        <v>43533.85</v>
      </c>
      <c r="G1373" s="4">
        <f t="shared" si="87"/>
        <v>-11533.849999999999</v>
      </c>
      <c r="H1373" s="4" t="str">
        <v>Female</v>
      </c>
      <c r="I1373" s="4" t="str">
        <v>High School</v>
      </c>
    </row>
    <row r="1374" spans="1:9" x14ac:dyDescent="0.25">
      <c r="A1374" s="4">
        <v>31</v>
      </c>
      <c r="B1374" s="4">
        <f t="shared" si="84"/>
        <v>1</v>
      </c>
      <c r="C1374" s="4">
        <f t="shared" si="85"/>
        <v>2</v>
      </c>
      <c r="D1374" s="4">
        <v>7</v>
      </c>
      <c r="E1374" s="4">
        <v>90000</v>
      </c>
      <c r="F1374" s="4">
        <f t="shared" si="86"/>
        <v>111369.23</v>
      </c>
      <c r="G1374" s="4">
        <f t="shared" si="87"/>
        <v>-21369.229999999996</v>
      </c>
      <c r="H1374" s="4" t="str">
        <v>Male</v>
      </c>
      <c r="I1374" s="4" t="str">
        <v>Master's</v>
      </c>
    </row>
    <row r="1375" spans="1:9" x14ac:dyDescent="0.25">
      <c r="A1375" s="4">
        <v>27</v>
      </c>
      <c r="B1375" s="4">
        <f t="shared" si="84"/>
        <v>2</v>
      </c>
      <c r="C1375" s="4">
        <f t="shared" si="85"/>
        <v>1</v>
      </c>
      <c r="D1375" s="4">
        <v>2</v>
      </c>
      <c r="E1375" s="4">
        <v>50000</v>
      </c>
      <c r="F1375" s="4">
        <f t="shared" si="86"/>
        <v>63332.23</v>
      </c>
      <c r="G1375" s="4">
        <f t="shared" si="87"/>
        <v>-13332.230000000003</v>
      </c>
      <c r="H1375" s="4" t="str">
        <v>Female</v>
      </c>
      <c r="I1375" s="4" t="str">
        <v>Bachelor's</v>
      </c>
    </row>
    <row r="1376" spans="1:9" x14ac:dyDescent="0.25">
      <c r="A1376" s="4">
        <v>26</v>
      </c>
      <c r="B1376" s="4">
        <f t="shared" si="84"/>
        <v>2</v>
      </c>
      <c r="C1376" s="4">
        <f t="shared" si="85"/>
        <v>1</v>
      </c>
      <c r="D1376" s="4">
        <v>1</v>
      </c>
      <c r="E1376" s="4">
        <v>32000</v>
      </c>
      <c r="F1376" s="4">
        <f t="shared" si="86"/>
        <v>58118.59</v>
      </c>
      <c r="G1376" s="4">
        <f t="shared" si="87"/>
        <v>-26118.589999999997</v>
      </c>
      <c r="H1376" s="4" t="str">
        <v>Female</v>
      </c>
      <c r="I1376" s="4" t="str">
        <v>Bachelor's</v>
      </c>
    </row>
    <row r="1377" spans="1:9" x14ac:dyDescent="0.25">
      <c r="A1377" s="4">
        <v>32</v>
      </c>
      <c r="B1377" s="4">
        <f t="shared" si="84"/>
        <v>1</v>
      </c>
      <c r="C1377" s="4">
        <f t="shared" si="85"/>
        <v>2</v>
      </c>
      <c r="D1377" s="4">
        <v>6</v>
      </c>
      <c r="E1377" s="4">
        <v>80000</v>
      </c>
      <c r="F1377" s="4">
        <f t="shared" si="86"/>
        <v>105056.79000000001</v>
      </c>
      <c r="G1377" s="4">
        <f t="shared" si="87"/>
        <v>-25056.790000000008</v>
      </c>
      <c r="H1377" s="4" t="str">
        <v>Male</v>
      </c>
      <c r="I1377" s="4" t="str">
        <v>Master's</v>
      </c>
    </row>
    <row r="1378" spans="1:9" x14ac:dyDescent="0.25">
      <c r="A1378" s="4">
        <v>25</v>
      </c>
      <c r="B1378" s="4">
        <f t="shared" si="84"/>
        <v>1</v>
      </c>
      <c r="C1378" s="4">
        <f t="shared" si="85"/>
        <v>0</v>
      </c>
      <c r="D1378" s="4">
        <v>2</v>
      </c>
      <c r="E1378" s="4">
        <v>45000</v>
      </c>
      <c r="F1378" s="4">
        <f t="shared" si="86"/>
        <v>54483.35</v>
      </c>
      <c r="G1378" s="4">
        <f t="shared" si="87"/>
        <v>-9483.3499999999985</v>
      </c>
      <c r="H1378" s="4" t="str">
        <v>Male</v>
      </c>
      <c r="I1378" s="4" t="str">
        <v>High School</v>
      </c>
    </row>
    <row r="1379" spans="1:9" x14ac:dyDescent="0.25">
      <c r="A1379" s="4">
        <v>33</v>
      </c>
      <c r="B1379" s="4">
        <f t="shared" si="84"/>
        <v>2</v>
      </c>
      <c r="C1379" s="4">
        <f t="shared" si="85"/>
        <v>1</v>
      </c>
      <c r="D1379" s="4">
        <v>7</v>
      </c>
      <c r="E1379" s="4">
        <v>65000</v>
      </c>
      <c r="F1379" s="4">
        <f t="shared" si="86"/>
        <v>88851.03</v>
      </c>
      <c r="G1379" s="4">
        <f t="shared" si="87"/>
        <v>-23851.03</v>
      </c>
      <c r="H1379" s="4" t="str">
        <v>Female</v>
      </c>
      <c r="I1379" s="4" t="str">
        <v>Bachelor's</v>
      </c>
    </row>
    <row r="1380" spans="1:9" x14ac:dyDescent="0.25">
      <c r="A1380" s="4">
        <v>27</v>
      </c>
      <c r="B1380" s="4">
        <f t="shared" si="84"/>
        <v>1</v>
      </c>
      <c r="C1380" s="4">
        <f t="shared" si="85"/>
        <v>2</v>
      </c>
      <c r="D1380" s="4">
        <v>2</v>
      </c>
      <c r="E1380" s="4">
        <v>50000</v>
      </c>
      <c r="F1380" s="4">
        <f t="shared" si="86"/>
        <v>84751.63</v>
      </c>
      <c r="G1380" s="4">
        <f t="shared" si="87"/>
        <v>-34751.630000000005</v>
      </c>
      <c r="H1380" s="4" t="str">
        <v>Male</v>
      </c>
      <c r="I1380" s="4" t="str">
        <v>Master's</v>
      </c>
    </row>
    <row r="1381" spans="1:9" x14ac:dyDescent="0.25">
      <c r="A1381" s="4">
        <v>28</v>
      </c>
      <c r="B1381" s="4">
        <f t="shared" si="84"/>
        <v>2</v>
      </c>
      <c r="C1381" s="4">
        <f t="shared" si="85"/>
        <v>1</v>
      </c>
      <c r="D1381" s="4">
        <v>3</v>
      </c>
      <c r="E1381" s="4">
        <v>45000</v>
      </c>
      <c r="F1381" s="4">
        <f t="shared" si="86"/>
        <v>68545.87</v>
      </c>
      <c r="G1381" s="4">
        <f t="shared" si="87"/>
        <v>-23545.869999999995</v>
      </c>
      <c r="H1381" s="4" t="str">
        <v>Female</v>
      </c>
      <c r="I1381" s="4" t="str">
        <v>Bachelor's</v>
      </c>
    </row>
    <row r="1382" spans="1:9" x14ac:dyDescent="0.25">
      <c r="A1382" s="4">
        <v>34</v>
      </c>
      <c r="B1382" s="4">
        <f t="shared" si="84"/>
        <v>1</v>
      </c>
      <c r="C1382" s="4">
        <f t="shared" si="85"/>
        <v>3</v>
      </c>
      <c r="D1382" s="4">
        <v>9</v>
      </c>
      <c r="E1382" s="4">
        <v>95000</v>
      </c>
      <c r="F1382" s="4">
        <f t="shared" si="86"/>
        <v>136930.65000000002</v>
      </c>
      <c r="G1382" s="4">
        <f t="shared" si="87"/>
        <v>-41930.650000000023</v>
      </c>
      <c r="H1382" s="4" t="str">
        <v>Male</v>
      </c>
      <c r="I1382" s="4" t="str">
        <v>PhD</v>
      </c>
    </row>
    <row r="1383" spans="1:9" x14ac:dyDescent="0.25">
      <c r="A1383" s="4">
        <v>30</v>
      </c>
      <c r="B1383" s="4">
        <f t="shared" si="84"/>
        <v>2</v>
      </c>
      <c r="C1383" s="4">
        <f t="shared" si="85"/>
        <v>1</v>
      </c>
      <c r="D1383" s="4">
        <v>4</v>
      </c>
      <c r="E1383" s="4">
        <v>65000</v>
      </c>
      <c r="F1383" s="4">
        <f t="shared" si="86"/>
        <v>73210.11</v>
      </c>
      <c r="G1383" s="4">
        <f t="shared" si="87"/>
        <v>-8210.11</v>
      </c>
      <c r="H1383" s="4" t="str">
        <v>Female</v>
      </c>
      <c r="I1383" s="4" t="str">
        <v>Bachelor's</v>
      </c>
    </row>
    <row r="1384" spans="1:9" x14ac:dyDescent="0.25">
      <c r="A1384" s="4">
        <v>26</v>
      </c>
      <c r="B1384" s="4">
        <f t="shared" si="84"/>
        <v>1</v>
      </c>
      <c r="C1384" s="4">
        <f t="shared" si="85"/>
        <v>1</v>
      </c>
      <c r="D1384" s="4">
        <v>2</v>
      </c>
      <c r="E1384" s="4">
        <v>38000</v>
      </c>
      <c r="F1384" s="4">
        <f t="shared" si="86"/>
        <v>69617.489999999991</v>
      </c>
      <c r="G1384" s="4">
        <f t="shared" si="87"/>
        <v>-31617.489999999991</v>
      </c>
      <c r="H1384" s="4" t="str">
        <v>Male</v>
      </c>
      <c r="I1384" s="4" t="str">
        <v>Bachelor's</v>
      </c>
    </row>
    <row r="1385" spans="1:9" x14ac:dyDescent="0.25">
      <c r="A1385" s="4">
        <v>42</v>
      </c>
      <c r="B1385" s="4">
        <f t="shared" si="84"/>
        <v>2</v>
      </c>
      <c r="C1385" s="4">
        <f t="shared" si="85"/>
        <v>2</v>
      </c>
      <c r="D1385" s="4">
        <v>13</v>
      </c>
      <c r="E1385" s="4">
        <v>125000</v>
      </c>
      <c r="F1385" s="4">
        <f t="shared" si="86"/>
        <v>134168.21000000002</v>
      </c>
      <c r="G1385" s="4">
        <f t="shared" si="87"/>
        <v>-9168.210000000021</v>
      </c>
      <c r="H1385" s="4" t="str">
        <v>Female</v>
      </c>
      <c r="I1385" s="4" t="str">
        <v>Master's</v>
      </c>
    </row>
    <row r="1386" spans="1:9" x14ac:dyDescent="0.25">
      <c r="A1386" s="4">
        <v>34</v>
      </c>
      <c r="B1386" s="4">
        <f t="shared" si="84"/>
        <v>1</v>
      </c>
      <c r="C1386" s="4">
        <f t="shared" si="85"/>
        <v>2</v>
      </c>
      <c r="D1386" s="4">
        <v>8</v>
      </c>
      <c r="E1386" s="4">
        <v>90000</v>
      </c>
      <c r="F1386" s="4">
        <f t="shared" si="86"/>
        <v>115484.07</v>
      </c>
      <c r="G1386" s="4">
        <f t="shared" si="87"/>
        <v>-25484.070000000007</v>
      </c>
      <c r="H1386" s="4" t="str">
        <v>Male</v>
      </c>
      <c r="I1386" s="4" t="str">
        <v>Master's</v>
      </c>
    </row>
    <row r="1387" spans="1:9" x14ac:dyDescent="0.25">
      <c r="A1387" s="4">
        <v>28</v>
      </c>
      <c r="B1387" s="4">
        <f t="shared" si="84"/>
        <v>2</v>
      </c>
      <c r="C1387" s="4">
        <f t="shared" si="85"/>
        <v>0</v>
      </c>
      <c r="D1387" s="4">
        <v>2</v>
      </c>
      <c r="E1387" s="4">
        <v>43000</v>
      </c>
      <c r="F1387" s="4">
        <f t="shared" si="86"/>
        <v>47099.29</v>
      </c>
      <c r="G1387" s="4">
        <f t="shared" si="87"/>
        <v>-4099.2900000000009</v>
      </c>
      <c r="H1387" s="4" t="str">
        <v>Female</v>
      </c>
      <c r="I1387" s="4" t="str">
        <v>High School</v>
      </c>
    </row>
    <row r="1388" spans="1:9" x14ac:dyDescent="0.25">
      <c r="A1388" s="4">
        <v>31</v>
      </c>
      <c r="B1388" s="4">
        <f t="shared" si="84"/>
        <v>1</v>
      </c>
      <c r="C1388" s="4">
        <f t="shared" si="85"/>
        <v>1</v>
      </c>
      <c r="D1388" s="4">
        <v>5</v>
      </c>
      <c r="E1388" s="4">
        <v>60000</v>
      </c>
      <c r="F1388" s="4">
        <f t="shared" si="86"/>
        <v>84159.61</v>
      </c>
      <c r="G1388" s="4">
        <f t="shared" si="87"/>
        <v>-24159.61</v>
      </c>
      <c r="H1388" s="4" t="str">
        <v>Male</v>
      </c>
      <c r="I1388" s="4" t="str">
        <v>Bachelor's</v>
      </c>
    </row>
    <row r="1389" spans="1:9" x14ac:dyDescent="0.25">
      <c r="A1389" s="4">
        <v>29</v>
      </c>
      <c r="B1389" s="4">
        <f t="shared" si="84"/>
        <v>2</v>
      </c>
      <c r="C1389" s="4">
        <f t="shared" si="85"/>
        <v>2</v>
      </c>
      <c r="D1389" s="4">
        <v>3</v>
      </c>
      <c r="E1389" s="4">
        <v>60000</v>
      </c>
      <c r="F1389" s="4">
        <f t="shared" si="86"/>
        <v>83680.009999999995</v>
      </c>
      <c r="G1389" s="4">
        <f t="shared" si="87"/>
        <v>-23680.009999999995</v>
      </c>
      <c r="H1389" s="4" t="str">
        <v>Female</v>
      </c>
      <c r="I1389" s="4" t="str">
        <v>Master's</v>
      </c>
    </row>
    <row r="1390" spans="1:9" x14ac:dyDescent="0.25">
      <c r="A1390" s="4">
        <v>26</v>
      </c>
      <c r="B1390" s="4">
        <f t="shared" si="84"/>
        <v>2</v>
      </c>
      <c r="C1390" s="4">
        <f t="shared" si="85"/>
        <v>1</v>
      </c>
      <c r="D1390" s="4">
        <v>1</v>
      </c>
      <c r="E1390" s="4">
        <v>35000</v>
      </c>
      <c r="F1390" s="4">
        <f t="shared" si="86"/>
        <v>58118.59</v>
      </c>
      <c r="G1390" s="4">
        <f t="shared" si="87"/>
        <v>-23118.589999999997</v>
      </c>
      <c r="H1390" s="4" t="str">
        <v>Female</v>
      </c>
      <c r="I1390" s="4" t="str">
        <v>Bachelor's</v>
      </c>
    </row>
    <row r="1391" spans="1:9" x14ac:dyDescent="0.25">
      <c r="A1391" s="4">
        <v>32</v>
      </c>
      <c r="B1391" s="4">
        <f t="shared" si="84"/>
        <v>1</v>
      </c>
      <c r="C1391" s="4">
        <f t="shared" si="85"/>
        <v>2</v>
      </c>
      <c r="D1391" s="4">
        <v>6</v>
      </c>
      <c r="E1391" s="4">
        <v>95000</v>
      </c>
      <c r="F1391" s="4">
        <f t="shared" si="86"/>
        <v>105056.79000000001</v>
      </c>
      <c r="G1391" s="4">
        <f t="shared" si="87"/>
        <v>-10056.790000000008</v>
      </c>
      <c r="H1391" s="4" t="str">
        <v>Male</v>
      </c>
      <c r="I1391" s="4" t="str">
        <v>Master's</v>
      </c>
    </row>
    <row r="1392" spans="1:9" x14ac:dyDescent="0.25">
      <c r="A1392" s="4">
        <v>27</v>
      </c>
      <c r="B1392" s="4">
        <f t="shared" si="84"/>
        <v>2</v>
      </c>
      <c r="C1392" s="4">
        <f t="shared" si="85"/>
        <v>2</v>
      </c>
      <c r="D1392" s="4">
        <v>2</v>
      </c>
      <c r="E1392" s="4">
        <v>42000</v>
      </c>
      <c r="F1392" s="4">
        <f t="shared" si="86"/>
        <v>79015.77</v>
      </c>
      <c r="G1392" s="4">
        <f t="shared" si="87"/>
        <v>-37015.770000000004</v>
      </c>
      <c r="H1392" s="4" t="str">
        <v>Female</v>
      </c>
      <c r="I1392" s="4" t="str">
        <v>Master's</v>
      </c>
    </row>
    <row r="1393" spans="1:9" x14ac:dyDescent="0.25">
      <c r="A1393" s="4">
        <v>39</v>
      </c>
      <c r="B1393" s="4">
        <f t="shared" si="84"/>
        <v>1</v>
      </c>
      <c r="C1393" s="4">
        <f t="shared" si="85"/>
        <v>2</v>
      </c>
      <c r="D1393" s="4">
        <v>11</v>
      </c>
      <c r="E1393" s="4">
        <v>100000</v>
      </c>
      <c r="F1393" s="4">
        <f t="shared" si="86"/>
        <v>130026.19</v>
      </c>
      <c r="G1393" s="4">
        <f t="shared" si="87"/>
        <v>-30026.190000000002</v>
      </c>
      <c r="H1393" s="4" t="str">
        <v>Male</v>
      </c>
      <c r="I1393" s="4" t="str">
        <v>Master's</v>
      </c>
    </row>
    <row r="1394" spans="1:9" x14ac:dyDescent="0.25">
      <c r="A1394" s="4">
        <v>23</v>
      </c>
      <c r="B1394" s="4">
        <f t="shared" si="84"/>
        <v>2</v>
      </c>
      <c r="C1394" s="4">
        <f t="shared" si="85"/>
        <v>1</v>
      </c>
      <c r="D1394" s="4">
        <v>1</v>
      </c>
      <c r="E1394" s="4">
        <v>32000</v>
      </c>
      <c r="F1394" s="4">
        <f t="shared" si="86"/>
        <v>59766.79</v>
      </c>
      <c r="G1394" s="4">
        <f t="shared" si="87"/>
        <v>-27766.79</v>
      </c>
      <c r="H1394" s="4" t="str">
        <v>Female</v>
      </c>
      <c r="I1394" s="4" t="str">
        <v>Bachelor's</v>
      </c>
    </row>
    <row r="1395" spans="1:9" x14ac:dyDescent="0.25">
      <c r="A1395" s="4">
        <v>42</v>
      </c>
      <c r="B1395" s="4">
        <f t="shared" si="84"/>
        <v>1</v>
      </c>
      <c r="C1395" s="4">
        <f t="shared" si="85"/>
        <v>3</v>
      </c>
      <c r="D1395" s="4">
        <v>14</v>
      </c>
      <c r="E1395" s="4">
        <v>130000</v>
      </c>
      <c r="F1395" s="4">
        <f t="shared" si="86"/>
        <v>161350.65</v>
      </c>
      <c r="G1395" s="4">
        <f t="shared" si="87"/>
        <v>-31350.649999999994</v>
      </c>
      <c r="H1395" s="4" t="str">
        <v>Male</v>
      </c>
      <c r="I1395" s="4" t="str">
        <v>PhD</v>
      </c>
    </row>
    <row r="1396" spans="1:9" x14ac:dyDescent="0.25">
      <c r="A1396" s="4">
        <v>28</v>
      </c>
      <c r="B1396" s="4">
        <f t="shared" si="84"/>
        <v>1</v>
      </c>
      <c r="C1396" s="4">
        <f t="shared" si="85"/>
        <v>0</v>
      </c>
      <c r="D1396" s="4">
        <v>2</v>
      </c>
      <c r="E1396" s="4">
        <v>43000</v>
      </c>
      <c r="F1396" s="4">
        <f t="shared" si="86"/>
        <v>52835.15</v>
      </c>
      <c r="G1396" s="4">
        <f t="shared" si="87"/>
        <v>-9835.1500000000015</v>
      </c>
      <c r="H1396" s="4" t="str">
        <v>Male</v>
      </c>
      <c r="I1396" s="4" t="str">
        <v>High School</v>
      </c>
    </row>
    <row r="1397" spans="1:9" x14ac:dyDescent="0.25">
      <c r="A1397" s="4">
        <v>25</v>
      </c>
      <c r="B1397" s="4">
        <f t="shared" si="84"/>
        <v>2</v>
      </c>
      <c r="C1397" s="4">
        <f t="shared" si="85"/>
        <v>0</v>
      </c>
      <c r="D1397" s="4">
        <v>1</v>
      </c>
      <c r="E1397" s="4">
        <v>32000</v>
      </c>
      <c r="F1397" s="4">
        <f t="shared" si="86"/>
        <v>42984.45</v>
      </c>
      <c r="G1397" s="4">
        <f t="shared" si="87"/>
        <v>-10984.449999999997</v>
      </c>
      <c r="H1397" s="4" t="str">
        <v>Female</v>
      </c>
      <c r="I1397" s="4" t="str">
        <v>High School</v>
      </c>
    </row>
    <row r="1398" spans="1:9" x14ac:dyDescent="0.25">
      <c r="A1398" s="4">
        <v>31</v>
      </c>
      <c r="B1398" s="4">
        <f t="shared" si="84"/>
        <v>2</v>
      </c>
      <c r="C1398" s="4">
        <f t="shared" si="85"/>
        <v>1</v>
      </c>
      <c r="D1398" s="4">
        <v>4</v>
      </c>
      <c r="E1398" s="4">
        <v>500</v>
      </c>
      <c r="F1398" s="4">
        <f t="shared" si="86"/>
        <v>72660.709999999992</v>
      </c>
      <c r="G1398" s="4">
        <f t="shared" si="87"/>
        <v>-72160.709999999992</v>
      </c>
      <c r="H1398" s="4" t="str">
        <v>Female</v>
      </c>
      <c r="I1398" s="4" t="str">
        <v>Bachelor's</v>
      </c>
    </row>
    <row r="1399" spans="1:9" x14ac:dyDescent="0.25">
      <c r="A1399" s="4">
        <v>27</v>
      </c>
      <c r="B1399" s="4">
        <f t="shared" si="84"/>
        <v>2</v>
      </c>
      <c r="C1399" s="4">
        <f t="shared" si="85"/>
        <v>1</v>
      </c>
      <c r="D1399" s="4">
        <v>1</v>
      </c>
      <c r="E1399" s="4">
        <v>45000</v>
      </c>
      <c r="F1399" s="4">
        <f t="shared" si="86"/>
        <v>57569.19</v>
      </c>
      <c r="G1399" s="4">
        <f t="shared" si="87"/>
        <v>-12569.190000000002</v>
      </c>
      <c r="H1399" s="4" t="str">
        <v>Female</v>
      </c>
      <c r="I1399" s="4" t="str">
        <v>Bachelor's</v>
      </c>
    </row>
    <row r="1400" spans="1:9" x14ac:dyDescent="0.25">
      <c r="A1400" s="4">
        <v>33</v>
      </c>
      <c r="B1400" s="4">
        <f t="shared" si="84"/>
        <v>1</v>
      </c>
      <c r="C1400" s="4">
        <f t="shared" si="85"/>
        <v>2</v>
      </c>
      <c r="D1400" s="4">
        <v>8</v>
      </c>
      <c r="E1400" s="4">
        <v>120000</v>
      </c>
      <c r="F1400" s="4">
        <f t="shared" si="86"/>
        <v>116033.47</v>
      </c>
      <c r="G1400" s="4">
        <f t="shared" si="87"/>
        <v>3966.5299999999988</v>
      </c>
      <c r="H1400" s="4" t="str">
        <v>Male</v>
      </c>
      <c r="I1400" s="4" t="str">
        <v>Master's</v>
      </c>
    </row>
    <row r="1401" spans="1:9" x14ac:dyDescent="0.25">
      <c r="A1401" s="4">
        <v>29</v>
      </c>
      <c r="B1401" s="4">
        <f t="shared" si="84"/>
        <v>2</v>
      </c>
      <c r="C1401" s="4">
        <f t="shared" si="85"/>
        <v>1</v>
      </c>
      <c r="D1401" s="4">
        <v>3</v>
      </c>
      <c r="E1401" s="4">
        <v>55000</v>
      </c>
      <c r="F1401" s="4">
        <f t="shared" si="86"/>
        <v>67996.47</v>
      </c>
      <c r="G1401" s="4">
        <f t="shared" si="87"/>
        <v>-12996.470000000001</v>
      </c>
      <c r="H1401" s="4" t="str">
        <v>Female</v>
      </c>
      <c r="I1401" s="4" t="str">
        <v>Bachelor's</v>
      </c>
    </row>
    <row r="1402" spans="1:9" x14ac:dyDescent="0.25">
      <c r="A1402" s="4">
        <v>31</v>
      </c>
      <c r="B1402" s="4">
        <f t="shared" si="84"/>
        <v>1</v>
      </c>
      <c r="C1402" s="4">
        <f t="shared" si="85"/>
        <v>1</v>
      </c>
      <c r="D1402" s="4">
        <v>5</v>
      </c>
      <c r="E1402" s="4">
        <v>70000</v>
      </c>
      <c r="F1402" s="4">
        <f t="shared" si="86"/>
        <v>84159.61</v>
      </c>
      <c r="G1402" s="4">
        <f t="shared" si="87"/>
        <v>-14159.61</v>
      </c>
      <c r="H1402" s="4" t="str">
        <v>Male</v>
      </c>
      <c r="I1402" s="4" t="str">
        <v>Bachelor's</v>
      </c>
    </row>
    <row r="1403" spans="1:9" x14ac:dyDescent="0.25">
      <c r="A1403" s="4">
        <v>38</v>
      </c>
      <c r="B1403" s="4">
        <f t="shared" si="84"/>
        <v>2</v>
      </c>
      <c r="C1403" s="4">
        <f t="shared" si="85"/>
        <v>3</v>
      </c>
      <c r="D1403" s="4">
        <v>12</v>
      </c>
      <c r="E1403" s="4">
        <v>140000</v>
      </c>
      <c r="F1403" s="4">
        <f t="shared" si="86"/>
        <v>146286.31</v>
      </c>
      <c r="G1403" s="4">
        <f t="shared" si="87"/>
        <v>-6286.3099999999977</v>
      </c>
      <c r="H1403" s="4" t="str">
        <v>Female</v>
      </c>
      <c r="I1403" s="4" t="str">
        <v>PhD</v>
      </c>
    </row>
    <row r="1404" spans="1:9" x14ac:dyDescent="0.25">
      <c r="A1404" s="4">
        <v>25</v>
      </c>
      <c r="B1404" s="4">
        <f t="shared" si="84"/>
        <v>1</v>
      </c>
      <c r="C1404" s="4">
        <f t="shared" si="85"/>
        <v>0</v>
      </c>
      <c r="D1404" s="4">
        <v>1</v>
      </c>
      <c r="E1404" s="4">
        <v>30000</v>
      </c>
      <c r="F1404" s="4">
        <f t="shared" si="86"/>
        <v>48720.31</v>
      </c>
      <c r="G1404" s="4">
        <f t="shared" si="87"/>
        <v>-18720.309999999998</v>
      </c>
      <c r="H1404" s="4" t="str">
        <v>Male</v>
      </c>
      <c r="I1404" s="4" t="str">
        <v>High School</v>
      </c>
    </row>
    <row r="1405" spans="1:9" x14ac:dyDescent="0.25">
      <c r="A1405" s="4">
        <v>32</v>
      </c>
      <c r="B1405" s="4">
        <f t="shared" si="84"/>
        <v>2</v>
      </c>
      <c r="C1405" s="4">
        <f t="shared" si="85"/>
        <v>2</v>
      </c>
      <c r="D1405" s="4">
        <v>7</v>
      </c>
      <c r="E1405" s="4">
        <v>100000</v>
      </c>
      <c r="F1405" s="4">
        <f t="shared" si="86"/>
        <v>105083.97</v>
      </c>
      <c r="G1405" s="4">
        <f t="shared" si="87"/>
        <v>-5083.9700000000012</v>
      </c>
      <c r="H1405" s="4" t="str">
        <v>Female</v>
      </c>
      <c r="I1405" s="4" t="str">
        <v>Master's</v>
      </c>
    </row>
    <row r="1406" spans="1:9" x14ac:dyDescent="0.25">
      <c r="A1406" s="4">
        <v>27</v>
      </c>
      <c r="B1406" s="4">
        <f t="shared" si="84"/>
        <v>1</v>
      </c>
      <c r="C1406" s="4">
        <f t="shared" si="85"/>
        <v>1</v>
      </c>
      <c r="D1406" s="4">
        <v>2</v>
      </c>
      <c r="E1406" s="4">
        <v>50000</v>
      </c>
      <c r="F1406" s="4">
        <f t="shared" si="86"/>
        <v>69068.09</v>
      </c>
      <c r="G1406" s="4">
        <f t="shared" si="87"/>
        <v>-19068.089999999997</v>
      </c>
      <c r="H1406" s="4" t="str">
        <v>Male</v>
      </c>
      <c r="I1406" s="4" t="str">
        <v>Bachelor's</v>
      </c>
    </row>
    <row r="1407" spans="1:9" x14ac:dyDescent="0.25">
      <c r="A1407" s="4">
        <v>29</v>
      </c>
      <c r="B1407" s="4">
        <f t="shared" si="84"/>
        <v>2</v>
      </c>
      <c r="C1407" s="4">
        <f t="shared" si="85"/>
        <v>1</v>
      </c>
      <c r="D1407" s="4">
        <v>3</v>
      </c>
      <c r="E1407" s="4">
        <v>55000</v>
      </c>
      <c r="F1407" s="4">
        <f t="shared" si="86"/>
        <v>67996.47</v>
      </c>
      <c r="G1407" s="4">
        <f t="shared" si="87"/>
        <v>-12996.470000000001</v>
      </c>
      <c r="H1407" s="4" t="str">
        <v>Female</v>
      </c>
      <c r="I1407" s="4" t="str">
        <v>Bachelor's</v>
      </c>
    </row>
    <row r="1408" spans="1:9" x14ac:dyDescent="0.25">
      <c r="A1408" s="4">
        <v>35</v>
      </c>
      <c r="B1408" s="4">
        <f t="shared" si="84"/>
        <v>1</v>
      </c>
      <c r="C1408" s="4">
        <f t="shared" si="85"/>
        <v>3</v>
      </c>
      <c r="D1408" s="4">
        <v>10</v>
      </c>
      <c r="E1408" s="4">
        <v>130000</v>
      </c>
      <c r="F1408" s="4">
        <f t="shared" si="86"/>
        <v>142144.29</v>
      </c>
      <c r="G1408" s="4">
        <f t="shared" si="87"/>
        <v>-12144.290000000008</v>
      </c>
      <c r="H1408" s="4" t="str">
        <v>Male</v>
      </c>
      <c r="I1408" s="4" t="str">
        <v>PhD</v>
      </c>
    </row>
    <row r="1409" spans="1:9" x14ac:dyDescent="0.25">
      <c r="A1409" s="4">
        <v>26</v>
      </c>
      <c r="B1409" s="4">
        <f t="shared" si="84"/>
        <v>2</v>
      </c>
      <c r="C1409" s="4">
        <f t="shared" si="85"/>
        <v>1</v>
      </c>
      <c r="D1409" s="4">
        <v>1</v>
      </c>
      <c r="E1409" s="4">
        <v>45000</v>
      </c>
      <c r="F1409" s="4">
        <f t="shared" si="86"/>
        <v>58118.59</v>
      </c>
      <c r="G1409" s="4">
        <f t="shared" si="87"/>
        <v>-13118.589999999997</v>
      </c>
      <c r="H1409" s="4" t="str">
        <v>Female</v>
      </c>
      <c r="I1409" s="4" t="str">
        <v>Bachelor's</v>
      </c>
    </row>
    <row r="1410" spans="1:9" x14ac:dyDescent="0.25">
      <c r="A1410" s="4">
        <v>28</v>
      </c>
      <c r="B1410" s="4">
        <f t="shared" ref="B1410:B1473" si="88">IF(H1410 = "Male", 1, IF(H1410 = "Female", 2, IF(H1410 = "Other", 3)))</f>
        <v>2</v>
      </c>
      <c r="C1410" s="4">
        <f t="shared" ref="C1410:C1473" si="89">IF(I1410 = "High School", 0, IF(I1410 = "Bachelor's", 1, IF(I1410 = "Master's", 2, IF(I1410 = "PhD", 3))))</f>
        <v>1</v>
      </c>
      <c r="D1410" s="4">
        <v>2</v>
      </c>
      <c r="E1410" s="4">
        <v>48000</v>
      </c>
      <c r="F1410" s="4">
        <f t="shared" si="86"/>
        <v>62782.83</v>
      </c>
      <c r="G1410" s="4">
        <f t="shared" si="87"/>
        <v>-14782.830000000002</v>
      </c>
      <c r="H1410" s="4" t="str">
        <v>Female</v>
      </c>
      <c r="I1410" s="4" t="str">
        <v>Bachelor's</v>
      </c>
    </row>
    <row r="1411" spans="1:9" x14ac:dyDescent="0.25">
      <c r="A1411" s="4">
        <v>36</v>
      </c>
      <c r="B1411" s="4">
        <f t="shared" si="88"/>
        <v>1</v>
      </c>
      <c r="C1411" s="4">
        <f t="shared" si="89"/>
        <v>2</v>
      </c>
      <c r="D1411" s="4">
        <v>9</v>
      </c>
      <c r="E1411" s="4">
        <v>125000</v>
      </c>
      <c r="F1411" s="4">
        <f t="shared" ref="F1411:F1474" si="90">62428.13 + (-549.4*A1411) + (-5735.86*B1411) + (15683.54*C1411) + (5763.04*D1411)</f>
        <v>120148.31</v>
      </c>
      <c r="G1411" s="4">
        <f t="shared" ref="G1411:G1474" si="91">E1411-F1411</f>
        <v>4851.6900000000023</v>
      </c>
      <c r="H1411" s="4" t="str">
        <v>Male</v>
      </c>
      <c r="I1411" s="4" t="str">
        <v>Master's</v>
      </c>
    </row>
    <row r="1412" spans="1:9" x14ac:dyDescent="0.25">
      <c r="A1412" s="4">
        <v>30</v>
      </c>
      <c r="B1412" s="4">
        <f t="shared" si="88"/>
        <v>2</v>
      </c>
      <c r="C1412" s="4">
        <f t="shared" si="89"/>
        <v>1</v>
      </c>
      <c r="D1412" s="4">
        <v>4</v>
      </c>
      <c r="E1412" s="4">
        <v>57000</v>
      </c>
      <c r="F1412" s="4">
        <f t="shared" si="90"/>
        <v>73210.11</v>
      </c>
      <c r="G1412" s="4">
        <f t="shared" si="91"/>
        <v>-16210.11</v>
      </c>
      <c r="H1412" s="4" t="str">
        <v>Female</v>
      </c>
      <c r="I1412" s="4" t="str">
        <v>Bachelor's</v>
      </c>
    </row>
    <row r="1413" spans="1:9" x14ac:dyDescent="0.25">
      <c r="A1413" s="4">
        <v>32</v>
      </c>
      <c r="B1413" s="4">
        <f t="shared" si="88"/>
        <v>1</v>
      </c>
      <c r="C1413" s="4">
        <f t="shared" si="89"/>
        <v>1</v>
      </c>
      <c r="D1413" s="4">
        <v>6</v>
      </c>
      <c r="E1413" s="4">
        <v>72000</v>
      </c>
      <c r="F1413" s="4">
        <f t="shared" si="90"/>
        <v>89373.25</v>
      </c>
      <c r="G1413" s="4">
        <f t="shared" si="91"/>
        <v>-17373.25</v>
      </c>
      <c r="H1413" s="4" t="str">
        <v>Male</v>
      </c>
      <c r="I1413" s="4" t="str">
        <v>Bachelor's</v>
      </c>
    </row>
    <row r="1414" spans="1:9" x14ac:dyDescent="0.25">
      <c r="A1414" s="4">
        <v>39</v>
      </c>
      <c r="B1414" s="4">
        <f t="shared" si="88"/>
        <v>2</v>
      </c>
      <c r="C1414" s="4">
        <f t="shared" si="89"/>
        <v>3</v>
      </c>
      <c r="D1414" s="4">
        <v>13</v>
      </c>
      <c r="E1414" s="4">
        <v>145000</v>
      </c>
      <c r="F1414" s="4">
        <f t="shared" si="90"/>
        <v>151499.95000000001</v>
      </c>
      <c r="G1414" s="4">
        <f t="shared" si="91"/>
        <v>-6499.9500000000116</v>
      </c>
      <c r="H1414" s="4" t="str">
        <v>Female</v>
      </c>
      <c r="I1414" s="4" t="str">
        <v>PhD</v>
      </c>
    </row>
    <row r="1415" spans="1:9" x14ac:dyDescent="0.25">
      <c r="A1415" s="4">
        <v>26</v>
      </c>
      <c r="B1415" s="4">
        <f t="shared" si="88"/>
        <v>1</v>
      </c>
      <c r="C1415" s="4">
        <f t="shared" si="89"/>
        <v>0</v>
      </c>
      <c r="D1415" s="4">
        <v>2</v>
      </c>
      <c r="E1415" s="4">
        <v>31000</v>
      </c>
      <c r="F1415" s="4">
        <f t="shared" si="90"/>
        <v>53933.95</v>
      </c>
      <c r="G1415" s="4">
        <f t="shared" si="91"/>
        <v>-22933.949999999997</v>
      </c>
      <c r="H1415" s="4" t="str">
        <v>Male</v>
      </c>
      <c r="I1415" s="4" t="str">
        <v>High School</v>
      </c>
    </row>
    <row r="1416" spans="1:9" x14ac:dyDescent="0.25">
      <c r="A1416" s="4">
        <v>33</v>
      </c>
      <c r="B1416" s="4">
        <f t="shared" si="88"/>
        <v>2</v>
      </c>
      <c r="C1416" s="4">
        <f t="shared" si="89"/>
        <v>2</v>
      </c>
      <c r="D1416" s="4">
        <v>8</v>
      </c>
      <c r="E1416" s="4">
        <v>105000</v>
      </c>
      <c r="F1416" s="4">
        <f t="shared" si="90"/>
        <v>110297.60999999999</v>
      </c>
      <c r="G1416" s="4">
        <f t="shared" si="91"/>
        <v>-5297.609999999986</v>
      </c>
      <c r="H1416" s="4" t="str">
        <v>Female</v>
      </c>
      <c r="I1416" s="4" t="str">
        <v>Master's</v>
      </c>
    </row>
    <row r="1417" spans="1:9" x14ac:dyDescent="0.25">
      <c r="A1417" s="4">
        <v>28</v>
      </c>
      <c r="B1417" s="4">
        <f t="shared" si="88"/>
        <v>1</v>
      </c>
      <c r="C1417" s="4">
        <f t="shared" si="89"/>
        <v>1</v>
      </c>
      <c r="D1417" s="4">
        <v>3</v>
      </c>
      <c r="E1417" s="4">
        <v>52000</v>
      </c>
      <c r="F1417" s="4">
        <f t="shared" si="90"/>
        <v>74281.73</v>
      </c>
      <c r="G1417" s="4">
        <f t="shared" si="91"/>
        <v>-22281.729999999996</v>
      </c>
      <c r="H1417" s="4" t="str">
        <v>Male</v>
      </c>
      <c r="I1417" s="4" t="str">
        <v>Bachelor's</v>
      </c>
    </row>
    <row r="1418" spans="1:9" x14ac:dyDescent="0.25">
      <c r="A1418" s="4">
        <v>30</v>
      </c>
      <c r="B1418" s="4">
        <f t="shared" si="88"/>
        <v>2</v>
      </c>
      <c r="C1418" s="4">
        <f t="shared" si="89"/>
        <v>1</v>
      </c>
      <c r="D1418" s="4">
        <v>4</v>
      </c>
      <c r="E1418" s="4">
        <v>57000</v>
      </c>
      <c r="F1418" s="4">
        <f t="shared" si="90"/>
        <v>73210.11</v>
      </c>
      <c r="G1418" s="4">
        <f t="shared" si="91"/>
        <v>-16210.11</v>
      </c>
      <c r="H1418" s="4" t="str">
        <v>Female</v>
      </c>
      <c r="I1418" s="4" t="str">
        <v>Bachelor's</v>
      </c>
    </row>
    <row r="1419" spans="1:9" x14ac:dyDescent="0.25">
      <c r="A1419" s="4">
        <v>36</v>
      </c>
      <c r="B1419" s="4">
        <f t="shared" si="88"/>
        <v>1</v>
      </c>
      <c r="C1419" s="4">
        <f t="shared" si="89"/>
        <v>3</v>
      </c>
      <c r="D1419" s="4">
        <v>11</v>
      </c>
      <c r="E1419" s="4">
        <v>135000</v>
      </c>
      <c r="F1419" s="4">
        <f t="shared" si="90"/>
        <v>147357.93</v>
      </c>
      <c r="G1419" s="4">
        <f t="shared" si="91"/>
        <v>-12357.929999999993</v>
      </c>
      <c r="H1419" s="4" t="str">
        <v>Male</v>
      </c>
      <c r="I1419" s="4" t="str">
        <v>PhD</v>
      </c>
    </row>
    <row r="1420" spans="1:9" x14ac:dyDescent="0.25">
      <c r="A1420" s="4">
        <v>27</v>
      </c>
      <c r="B1420" s="4">
        <f t="shared" si="88"/>
        <v>2</v>
      </c>
      <c r="C1420" s="4">
        <f t="shared" si="89"/>
        <v>1</v>
      </c>
      <c r="D1420" s="4">
        <v>2</v>
      </c>
      <c r="E1420" s="4">
        <v>48000</v>
      </c>
      <c r="F1420" s="4">
        <f t="shared" si="90"/>
        <v>63332.23</v>
      </c>
      <c r="G1420" s="4">
        <f t="shared" si="91"/>
        <v>-15332.230000000003</v>
      </c>
      <c r="H1420" s="4" t="str">
        <v>Female</v>
      </c>
      <c r="I1420" s="4" t="str">
        <v>Bachelor's</v>
      </c>
    </row>
    <row r="1421" spans="1:9" x14ac:dyDescent="0.25">
      <c r="A1421" s="4">
        <v>34</v>
      </c>
      <c r="B1421" s="4">
        <f t="shared" si="88"/>
        <v>1</v>
      </c>
      <c r="C1421" s="4">
        <f t="shared" si="89"/>
        <v>2</v>
      </c>
      <c r="D1421" s="4">
        <v>9</v>
      </c>
      <c r="E1421" s="4">
        <v>125000</v>
      </c>
      <c r="F1421" s="4">
        <f t="shared" si="90"/>
        <v>121247.11</v>
      </c>
      <c r="G1421" s="4">
        <f t="shared" si="91"/>
        <v>3752.8899999999994</v>
      </c>
      <c r="H1421" s="4" t="str">
        <v>Male</v>
      </c>
      <c r="I1421" s="4" t="str">
        <v>Master's</v>
      </c>
    </row>
    <row r="1422" spans="1:9" x14ac:dyDescent="0.25">
      <c r="A1422" s="4">
        <v>26</v>
      </c>
      <c r="B1422" s="4">
        <f t="shared" si="88"/>
        <v>1</v>
      </c>
      <c r="C1422" s="4">
        <f t="shared" si="89"/>
        <v>1</v>
      </c>
      <c r="D1422" s="4">
        <v>5</v>
      </c>
      <c r="E1422" s="4">
        <v>85000</v>
      </c>
      <c r="F1422" s="4">
        <f t="shared" si="90"/>
        <v>86906.61</v>
      </c>
      <c r="G1422" s="4">
        <f t="shared" si="91"/>
        <v>-1906.6100000000006</v>
      </c>
      <c r="H1422" s="4" t="str">
        <v>Male</v>
      </c>
      <c r="I1422" s="4" t="str">
        <v>Bachelor's</v>
      </c>
    </row>
    <row r="1423" spans="1:9" x14ac:dyDescent="0.25">
      <c r="A1423" s="4">
        <v>28</v>
      </c>
      <c r="B1423" s="4">
        <f t="shared" si="88"/>
        <v>2</v>
      </c>
      <c r="C1423" s="4">
        <f t="shared" si="89"/>
        <v>2</v>
      </c>
      <c r="D1423" s="4">
        <v>7</v>
      </c>
      <c r="E1423" s="4">
        <v>110000</v>
      </c>
      <c r="F1423" s="4">
        <f t="shared" si="90"/>
        <v>107281.57</v>
      </c>
      <c r="G1423" s="4">
        <f t="shared" si="91"/>
        <v>2718.429999999993</v>
      </c>
      <c r="H1423" s="4" t="str">
        <v>Female</v>
      </c>
      <c r="I1423" s="4" t="str">
        <v>Master's</v>
      </c>
    </row>
    <row r="1424" spans="1:9" x14ac:dyDescent="0.25">
      <c r="A1424" s="4">
        <v>34</v>
      </c>
      <c r="B1424" s="4">
        <f t="shared" si="88"/>
        <v>1</v>
      </c>
      <c r="C1424" s="4">
        <f t="shared" si="89"/>
        <v>3</v>
      </c>
      <c r="D1424" s="4">
        <v>12</v>
      </c>
      <c r="E1424" s="4">
        <v>170000</v>
      </c>
      <c r="F1424" s="4">
        <f t="shared" si="90"/>
        <v>154219.77000000002</v>
      </c>
      <c r="G1424" s="4">
        <f t="shared" si="91"/>
        <v>15780.229999999981</v>
      </c>
      <c r="H1424" s="4" t="str">
        <v>Male</v>
      </c>
      <c r="I1424" s="4" t="str">
        <v>PhD</v>
      </c>
    </row>
    <row r="1425" spans="1:9" x14ac:dyDescent="0.25">
      <c r="A1425" s="4">
        <v>31</v>
      </c>
      <c r="B1425" s="4">
        <f t="shared" si="88"/>
        <v>1</v>
      </c>
      <c r="C1425" s="4">
        <f t="shared" si="89"/>
        <v>1</v>
      </c>
      <c r="D1425" s="4">
        <v>9</v>
      </c>
      <c r="E1425" s="4">
        <v>140000</v>
      </c>
      <c r="F1425" s="4">
        <f t="shared" si="90"/>
        <v>107211.76999999999</v>
      </c>
      <c r="G1425" s="4">
        <f t="shared" si="91"/>
        <v>32788.23000000001</v>
      </c>
      <c r="H1425" s="4" t="str">
        <v>Male</v>
      </c>
      <c r="I1425" s="4" t="str">
        <v>Bachelor's</v>
      </c>
    </row>
    <row r="1426" spans="1:9" x14ac:dyDescent="0.25">
      <c r="A1426" s="4">
        <v>24</v>
      </c>
      <c r="B1426" s="4">
        <f t="shared" si="88"/>
        <v>2</v>
      </c>
      <c r="C1426" s="4">
        <f t="shared" si="89"/>
        <v>0</v>
      </c>
      <c r="D1426" s="4">
        <v>1</v>
      </c>
      <c r="E1426" s="4">
        <v>30000</v>
      </c>
      <c r="F1426" s="4">
        <f t="shared" si="90"/>
        <v>43533.85</v>
      </c>
      <c r="G1426" s="4">
        <f t="shared" si="91"/>
        <v>-13533.849999999999</v>
      </c>
      <c r="H1426" s="4" t="str">
        <v>Female</v>
      </c>
      <c r="I1426" s="4" t="str">
        <v>High School</v>
      </c>
    </row>
    <row r="1427" spans="1:9" x14ac:dyDescent="0.25">
      <c r="A1427" s="4">
        <v>29</v>
      </c>
      <c r="B1427" s="4">
        <f t="shared" si="88"/>
        <v>1</v>
      </c>
      <c r="C1427" s="4">
        <f t="shared" si="89"/>
        <v>1</v>
      </c>
      <c r="D1427" s="4">
        <v>6</v>
      </c>
      <c r="E1427" s="4">
        <v>95000</v>
      </c>
      <c r="F1427" s="4">
        <f t="shared" si="90"/>
        <v>91021.45</v>
      </c>
      <c r="G1427" s="4">
        <f t="shared" si="91"/>
        <v>3978.5500000000029</v>
      </c>
      <c r="H1427" s="4" t="str">
        <v>Male</v>
      </c>
      <c r="I1427" s="4" t="str">
        <v>Bachelor's</v>
      </c>
    </row>
    <row r="1428" spans="1:9" x14ac:dyDescent="0.25">
      <c r="A1428" s="4">
        <v>27</v>
      </c>
      <c r="B1428" s="4">
        <f t="shared" si="88"/>
        <v>2</v>
      </c>
      <c r="C1428" s="4">
        <f t="shared" si="89"/>
        <v>2</v>
      </c>
      <c r="D1428" s="4">
        <v>4</v>
      </c>
      <c r="E1428" s="4">
        <v>80000</v>
      </c>
      <c r="F1428" s="4">
        <f t="shared" si="90"/>
        <v>90541.85</v>
      </c>
      <c r="G1428" s="4">
        <f t="shared" si="91"/>
        <v>-10541.850000000006</v>
      </c>
      <c r="H1428" s="4" t="str">
        <v>Female</v>
      </c>
      <c r="I1428" s="4" t="str">
        <v>Master's</v>
      </c>
    </row>
    <row r="1429" spans="1:9" x14ac:dyDescent="0.25">
      <c r="A1429" s="4">
        <v>33</v>
      </c>
      <c r="B1429" s="4">
        <f t="shared" si="88"/>
        <v>1</v>
      </c>
      <c r="C1429" s="4">
        <f t="shared" si="89"/>
        <v>3</v>
      </c>
      <c r="D1429" s="4">
        <v>10</v>
      </c>
      <c r="E1429" s="4">
        <v>155000</v>
      </c>
      <c r="F1429" s="4">
        <f t="shared" si="90"/>
        <v>143243.09</v>
      </c>
      <c r="G1429" s="4">
        <f t="shared" si="91"/>
        <v>11756.910000000003</v>
      </c>
      <c r="H1429" s="4" t="str">
        <v>Male</v>
      </c>
      <c r="I1429" s="4" t="str">
        <v>PhD</v>
      </c>
    </row>
    <row r="1430" spans="1:9" x14ac:dyDescent="0.25">
      <c r="A1430" s="4">
        <v>21</v>
      </c>
      <c r="B1430" s="4">
        <f t="shared" si="88"/>
        <v>2</v>
      </c>
      <c r="C1430" s="4">
        <f t="shared" si="89"/>
        <v>0</v>
      </c>
      <c r="D1430" s="4">
        <v>0</v>
      </c>
      <c r="E1430" s="4">
        <v>25000</v>
      </c>
      <c r="F1430" s="4">
        <f t="shared" si="90"/>
        <v>39419.009999999995</v>
      </c>
      <c r="G1430" s="4">
        <f t="shared" si="91"/>
        <v>-14419.009999999995</v>
      </c>
      <c r="H1430" s="4" t="str">
        <v>Female</v>
      </c>
      <c r="I1430" s="4" t="str">
        <v>High School</v>
      </c>
    </row>
    <row r="1431" spans="1:9" x14ac:dyDescent="0.25">
      <c r="A1431" s="4">
        <v>36</v>
      </c>
      <c r="B1431" s="4">
        <f t="shared" si="88"/>
        <v>1</v>
      </c>
      <c r="C1431" s="4">
        <f t="shared" si="89"/>
        <v>1</v>
      </c>
      <c r="D1431" s="4">
        <v>11</v>
      </c>
      <c r="E1431" s="4">
        <v>160000</v>
      </c>
      <c r="F1431" s="4">
        <f t="shared" si="90"/>
        <v>115990.85</v>
      </c>
      <c r="G1431" s="4">
        <f t="shared" si="91"/>
        <v>44009.149999999994</v>
      </c>
      <c r="H1431" s="4" t="str">
        <v>Male</v>
      </c>
      <c r="I1431" s="4" t="str">
        <v>Bachelor's</v>
      </c>
    </row>
    <row r="1432" spans="1:9" x14ac:dyDescent="0.25">
      <c r="A1432" s="4">
        <v>25</v>
      </c>
      <c r="B1432" s="4">
        <f t="shared" si="88"/>
        <v>2</v>
      </c>
      <c r="C1432" s="4">
        <f t="shared" si="89"/>
        <v>1</v>
      </c>
      <c r="D1432" s="4">
        <v>3</v>
      </c>
      <c r="E1432" s="4">
        <v>65000</v>
      </c>
      <c r="F1432" s="4">
        <f t="shared" si="90"/>
        <v>70194.069999999992</v>
      </c>
      <c r="G1432" s="4">
        <f t="shared" si="91"/>
        <v>-5194.0699999999924</v>
      </c>
      <c r="H1432" s="4" t="str">
        <v>Female</v>
      </c>
      <c r="I1432" s="4" t="str">
        <v>Bachelor's</v>
      </c>
    </row>
    <row r="1433" spans="1:9" x14ac:dyDescent="0.25">
      <c r="A1433" s="4">
        <v>30</v>
      </c>
      <c r="B1433" s="4">
        <f t="shared" si="88"/>
        <v>1</v>
      </c>
      <c r="C1433" s="4">
        <f t="shared" si="89"/>
        <v>2</v>
      </c>
      <c r="D1433" s="4">
        <v>7</v>
      </c>
      <c r="E1433" s="4">
        <v>120000</v>
      </c>
      <c r="F1433" s="4">
        <f t="shared" si="90"/>
        <v>111918.63</v>
      </c>
      <c r="G1433" s="4">
        <f t="shared" si="91"/>
        <v>8081.3699999999953</v>
      </c>
      <c r="H1433" s="4" t="str">
        <v>Male</v>
      </c>
      <c r="I1433" s="4" t="str">
        <v>Master's</v>
      </c>
    </row>
    <row r="1434" spans="1:9" x14ac:dyDescent="0.25">
      <c r="A1434" s="4">
        <v>28</v>
      </c>
      <c r="B1434" s="4">
        <f t="shared" si="88"/>
        <v>2</v>
      </c>
      <c r="C1434" s="4">
        <f t="shared" si="89"/>
        <v>3</v>
      </c>
      <c r="D1434" s="4">
        <v>6</v>
      </c>
      <c r="E1434" s="4">
        <v>105000</v>
      </c>
      <c r="F1434" s="4">
        <f t="shared" si="90"/>
        <v>117202.07</v>
      </c>
      <c r="G1434" s="4">
        <f t="shared" si="91"/>
        <v>-12202.070000000007</v>
      </c>
      <c r="H1434" s="4" t="str">
        <v>Female</v>
      </c>
      <c r="I1434" s="4" t="str">
        <v>PhD</v>
      </c>
    </row>
    <row r="1435" spans="1:9" x14ac:dyDescent="0.25">
      <c r="A1435" s="4">
        <v>22</v>
      </c>
      <c r="B1435" s="4">
        <f t="shared" si="88"/>
        <v>2</v>
      </c>
      <c r="C1435" s="4">
        <f t="shared" si="89"/>
        <v>0</v>
      </c>
      <c r="D1435" s="4">
        <v>0</v>
      </c>
      <c r="E1435" s="4">
        <v>25000</v>
      </c>
      <c r="F1435" s="4">
        <f t="shared" si="90"/>
        <v>38869.61</v>
      </c>
      <c r="G1435" s="4">
        <f t="shared" si="91"/>
        <v>-13869.61</v>
      </c>
      <c r="H1435" s="4" t="str">
        <v>Female</v>
      </c>
      <c r="I1435" s="4" t="str">
        <v>High School</v>
      </c>
    </row>
    <row r="1436" spans="1:9" x14ac:dyDescent="0.25">
      <c r="A1436" s="4">
        <v>45</v>
      </c>
      <c r="B1436" s="4">
        <f t="shared" si="88"/>
        <v>1</v>
      </c>
      <c r="C1436" s="4">
        <f t="shared" si="89"/>
        <v>1</v>
      </c>
      <c r="D1436" s="4">
        <v>21</v>
      </c>
      <c r="E1436" s="4">
        <v>250000</v>
      </c>
      <c r="F1436" s="4">
        <f t="shared" si="90"/>
        <v>168676.65</v>
      </c>
      <c r="G1436" s="4">
        <f t="shared" si="91"/>
        <v>81323.350000000006</v>
      </c>
      <c r="H1436" s="4" t="str">
        <v>Male</v>
      </c>
      <c r="I1436" s="4" t="str">
        <v>Bachelor's</v>
      </c>
    </row>
    <row r="1437" spans="1:9" x14ac:dyDescent="0.25">
      <c r="A1437" s="4">
        <v>31</v>
      </c>
      <c r="B1437" s="4">
        <f t="shared" si="88"/>
        <v>2</v>
      </c>
      <c r="C1437" s="4">
        <f t="shared" si="89"/>
        <v>2</v>
      </c>
      <c r="D1437" s="4">
        <v>8</v>
      </c>
      <c r="E1437" s="4">
        <v>120000</v>
      </c>
      <c r="F1437" s="4">
        <f t="shared" si="90"/>
        <v>111396.41</v>
      </c>
      <c r="G1437" s="4">
        <f t="shared" si="91"/>
        <v>8603.5899999999965</v>
      </c>
      <c r="H1437" s="4" t="str">
        <v>Female</v>
      </c>
      <c r="I1437" s="4" t="str">
        <v>Master's</v>
      </c>
    </row>
    <row r="1438" spans="1:9" x14ac:dyDescent="0.25">
      <c r="A1438" s="4">
        <v>28</v>
      </c>
      <c r="B1438" s="4">
        <f t="shared" si="88"/>
        <v>1</v>
      </c>
      <c r="C1438" s="4">
        <f t="shared" si="89"/>
        <v>1</v>
      </c>
      <c r="D1438" s="4">
        <v>4</v>
      </c>
      <c r="E1438" s="4">
        <v>80000</v>
      </c>
      <c r="F1438" s="4">
        <f t="shared" si="90"/>
        <v>80044.77</v>
      </c>
      <c r="G1438" s="4">
        <f t="shared" si="91"/>
        <v>-44.770000000004075</v>
      </c>
      <c r="H1438" s="4" t="str">
        <v>Male</v>
      </c>
      <c r="I1438" s="4" t="str">
        <v>Bachelor's</v>
      </c>
    </row>
    <row r="1439" spans="1:9" x14ac:dyDescent="0.25">
      <c r="A1439" s="4">
        <v>29</v>
      </c>
      <c r="B1439" s="4">
        <f t="shared" si="88"/>
        <v>1</v>
      </c>
      <c r="C1439" s="4">
        <f t="shared" si="89"/>
        <v>1</v>
      </c>
      <c r="D1439" s="4">
        <v>6</v>
      </c>
      <c r="E1439" s="4">
        <v>100000</v>
      </c>
      <c r="F1439" s="4">
        <f t="shared" si="90"/>
        <v>91021.45</v>
      </c>
      <c r="G1439" s="4">
        <f t="shared" si="91"/>
        <v>8978.5500000000029</v>
      </c>
      <c r="H1439" s="4" t="str">
        <v>Male</v>
      </c>
      <c r="I1439" s="4" t="str">
        <v>Bachelor's</v>
      </c>
    </row>
    <row r="1440" spans="1:9" x14ac:dyDescent="0.25">
      <c r="A1440" s="4">
        <v>35</v>
      </c>
      <c r="B1440" s="4">
        <f t="shared" si="88"/>
        <v>2</v>
      </c>
      <c r="C1440" s="4">
        <f t="shared" si="89"/>
        <v>3</v>
      </c>
      <c r="D1440" s="4">
        <v>12</v>
      </c>
      <c r="E1440" s="4">
        <v>170000</v>
      </c>
      <c r="F1440" s="4">
        <f t="shared" si="90"/>
        <v>147934.51</v>
      </c>
      <c r="G1440" s="4">
        <f t="shared" si="91"/>
        <v>22065.489999999991</v>
      </c>
      <c r="H1440" s="4" t="str">
        <v>Female</v>
      </c>
      <c r="I1440" s="4" t="str">
        <v>PhD</v>
      </c>
    </row>
    <row r="1441" spans="1:9" x14ac:dyDescent="0.25">
      <c r="A1441" s="4">
        <v>27</v>
      </c>
      <c r="B1441" s="4">
        <f t="shared" si="88"/>
        <v>1</v>
      </c>
      <c r="C1441" s="4">
        <f t="shared" si="89"/>
        <v>0</v>
      </c>
      <c r="D1441" s="4">
        <v>3</v>
      </c>
      <c r="E1441" s="4">
        <v>50000</v>
      </c>
      <c r="F1441" s="4">
        <f t="shared" si="90"/>
        <v>59147.59</v>
      </c>
      <c r="G1441" s="4">
        <f t="shared" si="91"/>
        <v>-9147.5899999999965</v>
      </c>
      <c r="H1441" s="4" t="str">
        <v>Male</v>
      </c>
      <c r="I1441" s="4" t="str">
        <v>High School</v>
      </c>
    </row>
    <row r="1442" spans="1:9" x14ac:dyDescent="0.25">
      <c r="A1442" s="4">
        <v>33</v>
      </c>
      <c r="B1442" s="4">
        <f t="shared" si="88"/>
        <v>2</v>
      </c>
      <c r="C1442" s="4">
        <f t="shared" si="89"/>
        <v>1</v>
      </c>
      <c r="D1442" s="4">
        <v>9</v>
      </c>
      <c r="E1442" s="4">
        <v>140000</v>
      </c>
      <c r="F1442" s="4">
        <f t="shared" si="90"/>
        <v>100377.10999999999</v>
      </c>
      <c r="G1442" s="4">
        <f t="shared" si="91"/>
        <v>39622.890000000014</v>
      </c>
      <c r="H1442" s="4" t="str">
        <v>Female</v>
      </c>
      <c r="I1442" s="4" t="str">
        <v>Bachelor's</v>
      </c>
    </row>
    <row r="1443" spans="1:9" x14ac:dyDescent="0.25">
      <c r="A1443" s="4">
        <v>25</v>
      </c>
      <c r="B1443" s="4">
        <f t="shared" si="88"/>
        <v>2</v>
      </c>
      <c r="C1443" s="4">
        <f t="shared" si="89"/>
        <v>1</v>
      </c>
      <c r="D1443" s="4">
        <v>2</v>
      </c>
      <c r="E1443" s="4">
        <v>55000</v>
      </c>
      <c r="F1443" s="4">
        <f t="shared" si="90"/>
        <v>64431.03</v>
      </c>
      <c r="G1443" s="4">
        <f t="shared" si="91"/>
        <v>-9431.0299999999988</v>
      </c>
      <c r="H1443" s="4" t="str">
        <v>Female</v>
      </c>
      <c r="I1443" s="4" t="str">
        <v>Bachelor's</v>
      </c>
    </row>
    <row r="1444" spans="1:9" x14ac:dyDescent="0.25">
      <c r="A1444" s="4">
        <v>29</v>
      </c>
      <c r="B1444" s="4">
        <f t="shared" si="88"/>
        <v>2</v>
      </c>
      <c r="C1444" s="4">
        <f t="shared" si="89"/>
        <v>2</v>
      </c>
      <c r="D1444" s="4">
        <v>4</v>
      </c>
      <c r="E1444" s="4">
        <v>80000</v>
      </c>
      <c r="F1444" s="4">
        <f t="shared" si="90"/>
        <v>89443.05</v>
      </c>
      <c r="G1444" s="4">
        <f t="shared" si="91"/>
        <v>-9443.0500000000029</v>
      </c>
      <c r="H1444" s="4" t="str">
        <v>Female</v>
      </c>
      <c r="I1444" s="4" t="str">
        <v>Master's</v>
      </c>
    </row>
    <row r="1445" spans="1:9" x14ac:dyDescent="0.25">
      <c r="A1445" s="4">
        <v>23</v>
      </c>
      <c r="B1445" s="4">
        <f t="shared" si="88"/>
        <v>1</v>
      </c>
      <c r="C1445" s="4">
        <f t="shared" si="89"/>
        <v>1</v>
      </c>
      <c r="D1445" s="4">
        <v>1</v>
      </c>
      <c r="E1445" s="4">
        <v>60000</v>
      </c>
      <c r="F1445" s="4">
        <f t="shared" si="90"/>
        <v>65502.65</v>
      </c>
      <c r="G1445" s="4">
        <f t="shared" si="91"/>
        <v>-5502.6500000000015</v>
      </c>
      <c r="H1445" s="4" t="str">
        <v>Male</v>
      </c>
      <c r="I1445" s="4" t="str">
        <v>Bachelor's</v>
      </c>
    </row>
    <row r="1446" spans="1:9" x14ac:dyDescent="0.25">
      <c r="A1446" s="4">
        <v>39</v>
      </c>
      <c r="B1446" s="4">
        <f t="shared" si="88"/>
        <v>2</v>
      </c>
      <c r="C1446" s="4">
        <f t="shared" si="89"/>
        <v>2</v>
      </c>
      <c r="D1446" s="4">
        <v>12</v>
      </c>
      <c r="E1446" s="4">
        <v>150000</v>
      </c>
      <c r="F1446" s="4">
        <f t="shared" si="90"/>
        <v>130053.37</v>
      </c>
      <c r="G1446" s="4">
        <f t="shared" si="91"/>
        <v>19946.630000000005</v>
      </c>
      <c r="H1446" s="4" t="str">
        <v>Female</v>
      </c>
      <c r="I1446" s="4" t="str">
        <v>Master's</v>
      </c>
    </row>
    <row r="1447" spans="1:9" x14ac:dyDescent="0.25">
      <c r="A1447" s="4">
        <v>28</v>
      </c>
      <c r="B1447" s="4">
        <f t="shared" si="88"/>
        <v>1</v>
      </c>
      <c r="C1447" s="4">
        <f t="shared" si="89"/>
        <v>1</v>
      </c>
      <c r="D1447" s="4">
        <v>4</v>
      </c>
      <c r="E1447" s="4">
        <v>80000</v>
      </c>
      <c r="F1447" s="4">
        <f t="shared" si="90"/>
        <v>80044.77</v>
      </c>
      <c r="G1447" s="4">
        <f t="shared" si="91"/>
        <v>-44.770000000004075</v>
      </c>
      <c r="H1447" s="4" t="str">
        <v>Male</v>
      </c>
      <c r="I1447" s="4" t="str">
        <v>Bachelor's</v>
      </c>
    </row>
    <row r="1448" spans="1:9" x14ac:dyDescent="0.25">
      <c r="A1448" s="4">
        <v>31</v>
      </c>
      <c r="B1448" s="4">
        <f t="shared" si="88"/>
        <v>2</v>
      </c>
      <c r="C1448" s="4">
        <f t="shared" si="89"/>
        <v>3</v>
      </c>
      <c r="D1448" s="4">
        <v>8</v>
      </c>
      <c r="E1448" s="4">
        <v>120000</v>
      </c>
      <c r="F1448" s="4">
        <f t="shared" si="90"/>
        <v>127079.95000000001</v>
      </c>
      <c r="G1448" s="4">
        <f t="shared" si="91"/>
        <v>-7079.9500000000116</v>
      </c>
      <c r="H1448" s="4" t="str">
        <v>Female</v>
      </c>
      <c r="I1448" s="4" t="str">
        <v>PhD</v>
      </c>
    </row>
    <row r="1449" spans="1:9" x14ac:dyDescent="0.25">
      <c r="A1449" s="4">
        <v>35</v>
      </c>
      <c r="B1449" s="4">
        <f t="shared" si="88"/>
        <v>1</v>
      </c>
      <c r="C1449" s="4">
        <f t="shared" si="89"/>
        <v>1</v>
      </c>
      <c r="D1449" s="4">
        <v>10</v>
      </c>
      <c r="E1449" s="4">
        <v>130000</v>
      </c>
      <c r="F1449" s="4">
        <f t="shared" si="90"/>
        <v>110777.20999999999</v>
      </c>
      <c r="G1449" s="4">
        <f t="shared" si="91"/>
        <v>19222.790000000008</v>
      </c>
      <c r="H1449" s="4" t="str">
        <v>Male</v>
      </c>
      <c r="I1449" s="4" t="str">
        <v>Bachelor's</v>
      </c>
    </row>
    <row r="1450" spans="1:9" x14ac:dyDescent="0.25">
      <c r="A1450" s="4">
        <v>27</v>
      </c>
      <c r="B1450" s="4">
        <f t="shared" si="88"/>
        <v>2</v>
      </c>
      <c r="C1450" s="4">
        <f t="shared" si="89"/>
        <v>1</v>
      </c>
      <c r="D1450" s="4">
        <v>2</v>
      </c>
      <c r="E1450" s="4">
        <v>50000</v>
      </c>
      <c r="F1450" s="4">
        <f t="shared" si="90"/>
        <v>63332.23</v>
      </c>
      <c r="G1450" s="4">
        <f t="shared" si="91"/>
        <v>-13332.230000000003</v>
      </c>
      <c r="H1450" s="4" t="str">
        <v>Female</v>
      </c>
      <c r="I1450" s="4" t="str">
        <v>Bachelor's</v>
      </c>
    </row>
    <row r="1451" spans="1:9" x14ac:dyDescent="0.25">
      <c r="A1451" s="4">
        <v>42</v>
      </c>
      <c r="B1451" s="4">
        <f t="shared" si="88"/>
        <v>1</v>
      </c>
      <c r="C1451" s="4">
        <f t="shared" si="89"/>
        <v>2</v>
      </c>
      <c r="D1451" s="4">
        <v>18</v>
      </c>
      <c r="E1451" s="4">
        <v>180000</v>
      </c>
      <c r="F1451" s="4">
        <f t="shared" si="90"/>
        <v>168719.27000000002</v>
      </c>
      <c r="G1451" s="4">
        <f t="shared" si="91"/>
        <v>11280.729999999981</v>
      </c>
      <c r="H1451" s="4" t="str">
        <v>Male</v>
      </c>
      <c r="I1451" s="4" t="str">
        <v>Master's</v>
      </c>
    </row>
    <row r="1452" spans="1:9" x14ac:dyDescent="0.25">
      <c r="A1452" s="4">
        <v>29</v>
      </c>
      <c r="B1452" s="4">
        <f t="shared" si="88"/>
        <v>2</v>
      </c>
      <c r="C1452" s="4">
        <f t="shared" si="89"/>
        <v>1</v>
      </c>
      <c r="D1452" s="4">
        <v>3</v>
      </c>
      <c r="E1452" s="4">
        <v>60000</v>
      </c>
      <c r="F1452" s="4">
        <f t="shared" si="90"/>
        <v>67996.47</v>
      </c>
      <c r="G1452" s="4">
        <f t="shared" si="91"/>
        <v>-7996.4700000000012</v>
      </c>
      <c r="H1452" s="4" t="str">
        <v>Female</v>
      </c>
      <c r="I1452" s="4" t="str">
        <v>Bachelor's</v>
      </c>
    </row>
    <row r="1453" spans="1:9" x14ac:dyDescent="0.25">
      <c r="A1453" s="4">
        <v>33</v>
      </c>
      <c r="B1453" s="4">
        <f t="shared" si="88"/>
        <v>1</v>
      </c>
      <c r="C1453" s="4">
        <f t="shared" si="89"/>
        <v>1</v>
      </c>
      <c r="D1453" s="4">
        <v>7</v>
      </c>
      <c r="E1453" s="4">
        <v>110000</v>
      </c>
      <c r="F1453" s="4">
        <f t="shared" si="90"/>
        <v>94586.889999999985</v>
      </c>
      <c r="G1453" s="4">
        <f t="shared" si="91"/>
        <v>15413.110000000015</v>
      </c>
      <c r="H1453" s="4" t="str">
        <v>Male</v>
      </c>
      <c r="I1453" s="4" t="str">
        <v>Bachelor's</v>
      </c>
    </row>
    <row r="1454" spans="1:9" x14ac:dyDescent="0.25">
      <c r="A1454" s="4">
        <v>24</v>
      </c>
      <c r="B1454" s="4">
        <f t="shared" si="88"/>
        <v>2</v>
      </c>
      <c r="C1454" s="4">
        <f t="shared" si="89"/>
        <v>0</v>
      </c>
      <c r="D1454" s="4">
        <v>0</v>
      </c>
      <c r="E1454" s="4">
        <v>25000</v>
      </c>
      <c r="F1454" s="4">
        <f t="shared" si="90"/>
        <v>37770.81</v>
      </c>
      <c r="G1454" s="4">
        <f t="shared" si="91"/>
        <v>-12770.809999999998</v>
      </c>
      <c r="H1454" s="4" t="str">
        <v>Female</v>
      </c>
      <c r="I1454" s="4" t="str">
        <v>High School</v>
      </c>
    </row>
    <row r="1455" spans="1:9" x14ac:dyDescent="0.25">
      <c r="A1455" s="4">
        <v>30</v>
      </c>
      <c r="B1455" s="4">
        <f t="shared" si="88"/>
        <v>1</v>
      </c>
      <c r="C1455" s="4">
        <f t="shared" si="89"/>
        <v>2</v>
      </c>
      <c r="D1455" s="4">
        <v>6</v>
      </c>
      <c r="E1455" s="4">
        <v>100000</v>
      </c>
      <c r="F1455" s="4">
        <f t="shared" si="90"/>
        <v>106155.59</v>
      </c>
      <c r="G1455" s="4">
        <f t="shared" si="91"/>
        <v>-6155.5899999999965</v>
      </c>
      <c r="H1455" s="4" t="str">
        <v>Male</v>
      </c>
      <c r="I1455" s="4" t="str">
        <v>Master's</v>
      </c>
    </row>
    <row r="1456" spans="1:9" x14ac:dyDescent="0.25">
      <c r="A1456" s="4">
        <v>26</v>
      </c>
      <c r="B1456" s="4">
        <f t="shared" si="88"/>
        <v>2</v>
      </c>
      <c r="C1456" s="4">
        <f t="shared" si="89"/>
        <v>1</v>
      </c>
      <c r="D1456" s="4">
        <v>3</v>
      </c>
      <c r="E1456" s="4">
        <v>55000</v>
      </c>
      <c r="F1456" s="4">
        <f t="shared" si="90"/>
        <v>69644.67</v>
      </c>
      <c r="G1456" s="4">
        <f t="shared" si="91"/>
        <v>-14644.669999999998</v>
      </c>
      <c r="H1456" s="4" t="str">
        <v>Female</v>
      </c>
      <c r="I1456" s="4" t="str">
        <v>Bachelor's</v>
      </c>
    </row>
    <row r="1457" spans="1:9" x14ac:dyDescent="0.25">
      <c r="A1457" s="4">
        <v>32</v>
      </c>
      <c r="B1457" s="4">
        <f t="shared" si="88"/>
        <v>1</v>
      </c>
      <c r="C1457" s="4">
        <f t="shared" si="89"/>
        <v>3</v>
      </c>
      <c r="D1457" s="4">
        <v>9</v>
      </c>
      <c r="E1457" s="4">
        <v>140000</v>
      </c>
      <c r="F1457" s="4">
        <f t="shared" si="90"/>
        <v>138029.45000000001</v>
      </c>
      <c r="G1457" s="4">
        <f t="shared" si="91"/>
        <v>1970.5499999999884</v>
      </c>
      <c r="H1457" s="4" t="str">
        <v>Male</v>
      </c>
      <c r="I1457" s="4" t="str">
        <v>PhD</v>
      </c>
    </row>
    <row r="1458" spans="1:9" x14ac:dyDescent="0.25">
      <c r="A1458" s="4">
        <v>22</v>
      </c>
      <c r="B1458" s="4">
        <f t="shared" si="88"/>
        <v>2</v>
      </c>
      <c r="C1458" s="4">
        <f t="shared" si="89"/>
        <v>0</v>
      </c>
      <c r="D1458" s="4">
        <v>0</v>
      </c>
      <c r="E1458" s="4">
        <v>25000</v>
      </c>
      <c r="F1458" s="4">
        <f t="shared" si="90"/>
        <v>38869.61</v>
      </c>
      <c r="G1458" s="4">
        <f t="shared" si="91"/>
        <v>-13869.61</v>
      </c>
      <c r="H1458" s="4" t="str">
        <v>Female</v>
      </c>
      <c r="I1458" s="4" t="str">
        <v>High School</v>
      </c>
    </row>
    <row r="1459" spans="1:9" x14ac:dyDescent="0.25">
      <c r="A1459" s="4">
        <v>37</v>
      </c>
      <c r="B1459" s="4">
        <f t="shared" si="88"/>
        <v>1</v>
      </c>
      <c r="C1459" s="4">
        <f t="shared" si="89"/>
        <v>1</v>
      </c>
      <c r="D1459" s="4">
        <v>12</v>
      </c>
      <c r="E1459" s="4">
        <v>150000</v>
      </c>
      <c r="F1459" s="4">
        <f t="shared" si="90"/>
        <v>121204.48999999999</v>
      </c>
      <c r="G1459" s="4">
        <f t="shared" si="91"/>
        <v>28795.510000000009</v>
      </c>
      <c r="H1459" s="4" t="str">
        <v>Male</v>
      </c>
      <c r="I1459" s="4" t="str">
        <v>Bachelor's</v>
      </c>
    </row>
    <row r="1460" spans="1:9" x14ac:dyDescent="0.25">
      <c r="A1460" s="4">
        <v>38</v>
      </c>
      <c r="B1460" s="4">
        <f t="shared" si="88"/>
        <v>2</v>
      </c>
      <c r="C1460" s="4">
        <f t="shared" si="89"/>
        <v>2</v>
      </c>
      <c r="D1460" s="4">
        <v>14</v>
      </c>
      <c r="E1460" s="4">
        <v>170000</v>
      </c>
      <c r="F1460" s="4">
        <f t="shared" si="90"/>
        <v>142128.84999999998</v>
      </c>
      <c r="G1460" s="4">
        <f t="shared" si="91"/>
        <v>27871.150000000023</v>
      </c>
      <c r="H1460" s="4" t="str">
        <v>Female</v>
      </c>
      <c r="I1460" s="4" t="str">
        <v>Master's</v>
      </c>
    </row>
    <row r="1461" spans="1:9" x14ac:dyDescent="0.25">
      <c r="A1461" s="4">
        <v>25</v>
      </c>
      <c r="B1461" s="4">
        <f t="shared" si="88"/>
        <v>1</v>
      </c>
      <c r="C1461" s="4">
        <f t="shared" si="89"/>
        <v>1</v>
      </c>
      <c r="D1461" s="4">
        <v>1</v>
      </c>
      <c r="E1461" s="4">
        <v>55000</v>
      </c>
      <c r="F1461" s="4">
        <f t="shared" si="90"/>
        <v>64403.85</v>
      </c>
      <c r="G1461" s="4">
        <f t="shared" si="91"/>
        <v>-9403.8499999999985</v>
      </c>
      <c r="H1461" s="4" t="str">
        <v>Male</v>
      </c>
      <c r="I1461" s="4" t="str">
        <v>Bachelor's</v>
      </c>
    </row>
    <row r="1462" spans="1:9" x14ac:dyDescent="0.25">
      <c r="A1462" s="4">
        <v>29</v>
      </c>
      <c r="B1462" s="4">
        <f t="shared" si="88"/>
        <v>2</v>
      </c>
      <c r="C1462" s="4">
        <f t="shared" si="89"/>
        <v>1</v>
      </c>
      <c r="D1462" s="4">
        <v>4</v>
      </c>
      <c r="E1462" s="4">
        <v>65000</v>
      </c>
      <c r="F1462" s="4">
        <f t="shared" si="90"/>
        <v>73759.509999999995</v>
      </c>
      <c r="G1462" s="4">
        <f t="shared" si="91"/>
        <v>-8759.5099999999948</v>
      </c>
      <c r="H1462" s="4" t="str">
        <v>Female</v>
      </c>
      <c r="I1462" s="4" t="str">
        <v>Bachelor's</v>
      </c>
    </row>
    <row r="1463" spans="1:9" x14ac:dyDescent="0.25">
      <c r="A1463" s="4">
        <v>27</v>
      </c>
      <c r="B1463" s="4">
        <f t="shared" si="88"/>
        <v>1</v>
      </c>
      <c r="C1463" s="4">
        <f t="shared" si="89"/>
        <v>1</v>
      </c>
      <c r="D1463" s="4">
        <v>3</v>
      </c>
      <c r="E1463" s="4">
        <v>60000</v>
      </c>
      <c r="F1463" s="4">
        <f t="shared" si="90"/>
        <v>74831.13</v>
      </c>
      <c r="G1463" s="4">
        <f t="shared" si="91"/>
        <v>-14831.130000000005</v>
      </c>
      <c r="H1463" s="4" t="str">
        <v>Male</v>
      </c>
      <c r="I1463" s="4" t="str">
        <v>Bachelor's</v>
      </c>
    </row>
    <row r="1464" spans="1:9" x14ac:dyDescent="0.25">
      <c r="A1464" s="4">
        <v>34</v>
      </c>
      <c r="B1464" s="4">
        <f t="shared" si="88"/>
        <v>2</v>
      </c>
      <c r="C1464" s="4">
        <f t="shared" si="89"/>
        <v>3</v>
      </c>
      <c r="D1464" s="4">
        <v>10</v>
      </c>
      <c r="E1464" s="4">
        <v>150000</v>
      </c>
      <c r="F1464" s="4">
        <f t="shared" si="90"/>
        <v>136957.82999999999</v>
      </c>
      <c r="G1464" s="4">
        <f t="shared" si="91"/>
        <v>13042.170000000013</v>
      </c>
      <c r="H1464" s="4" t="str">
        <v>Female</v>
      </c>
      <c r="I1464" s="4" t="str">
        <v>PhD</v>
      </c>
    </row>
    <row r="1465" spans="1:9" x14ac:dyDescent="0.25">
      <c r="A1465" s="4">
        <v>26</v>
      </c>
      <c r="B1465" s="4">
        <f t="shared" si="88"/>
        <v>1</v>
      </c>
      <c r="C1465" s="4">
        <f t="shared" si="89"/>
        <v>1</v>
      </c>
      <c r="D1465" s="4">
        <v>2</v>
      </c>
      <c r="E1465" s="4">
        <v>50000</v>
      </c>
      <c r="F1465" s="4">
        <f t="shared" si="90"/>
        <v>69617.489999999991</v>
      </c>
      <c r="G1465" s="4">
        <f t="shared" si="91"/>
        <v>-19617.489999999991</v>
      </c>
      <c r="H1465" s="4" t="str">
        <v>Male</v>
      </c>
      <c r="I1465" s="4" t="str">
        <v>Bachelor's</v>
      </c>
    </row>
    <row r="1466" spans="1:9" x14ac:dyDescent="0.25">
      <c r="A1466" s="4">
        <v>31</v>
      </c>
      <c r="B1466" s="4">
        <f t="shared" si="88"/>
        <v>2</v>
      </c>
      <c r="C1466" s="4">
        <f t="shared" si="89"/>
        <v>2</v>
      </c>
      <c r="D1466" s="4">
        <v>7</v>
      </c>
      <c r="E1466" s="4">
        <v>120000</v>
      </c>
      <c r="F1466" s="4">
        <f t="shared" si="90"/>
        <v>105633.37</v>
      </c>
      <c r="G1466" s="4">
        <f t="shared" si="91"/>
        <v>14366.630000000005</v>
      </c>
      <c r="H1466" s="4" t="str">
        <v>Female</v>
      </c>
      <c r="I1466" s="4" t="str">
        <v>Master's</v>
      </c>
    </row>
    <row r="1467" spans="1:9" x14ac:dyDescent="0.25">
      <c r="A1467" s="4">
        <v>28</v>
      </c>
      <c r="B1467" s="4">
        <f t="shared" si="88"/>
        <v>1</v>
      </c>
      <c r="C1467" s="4">
        <f t="shared" si="89"/>
        <v>1</v>
      </c>
      <c r="D1467" s="4">
        <v>3</v>
      </c>
      <c r="E1467" s="4">
        <v>85000</v>
      </c>
      <c r="F1467" s="4">
        <f t="shared" si="90"/>
        <v>74281.73</v>
      </c>
      <c r="G1467" s="4">
        <f t="shared" si="91"/>
        <v>10718.270000000004</v>
      </c>
      <c r="H1467" s="4" t="str">
        <v>Male</v>
      </c>
      <c r="I1467" s="4" t="str">
        <v>Bachelor's</v>
      </c>
    </row>
    <row r="1468" spans="1:9" x14ac:dyDescent="0.25">
      <c r="A1468" s="4">
        <v>36</v>
      </c>
      <c r="B1468" s="4">
        <f t="shared" si="88"/>
        <v>2</v>
      </c>
      <c r="C1468" s="4">
        <f t="shared" si="89"/>
        <v>2</v>
      </c>
      <c r="D1468" s="4">
        <v>11</v>
      </c>
      <c r="E1468" s="4">
        <v>160000</v>
      </c>
      <c r="F1468" s="4">
        <f t="shared" si="90"/>
        <v>125938.53</v>
      </c>
      <c r="G1468" s="4">
        <f t="shared" si="91"/>
        <v>34061.47</v>
      </c>
      <c r="H1468" s="4" t="str">
        <v>Female</v>
      </c>
      <c r="I1468" s="4" t="str">
        <v>Master's</v>
      </c>
    </row>
    <row r="1469" spans="1:9" x14ac:dyDescent="0.25">
      <c r="A1469" s="4">
        <v>25</v>
      </c>
      <c r="B1469" s="4">
        <f t="shared" si="88"/>
        <v>1</v>
      </c>
      <c r="C1469" s="4">
        <f t="shared" si="89"/>
        <v>1</v>
      </c>
      <c r="D1469" s="4">
        <v>1</v>
      </c>
      <c r="E1469" s="4">
        <v>55000</v>
      </c>
      <c r="F1469" s="4">
        <f t="shared" si="90"/>
        <v>64403.85</v>
      </c>
      <c r="G1469" s="4">
        <f t="shared" si="91"/>
        <v>-9403.8499999999985</v>
      </c>
      <c r="H1469" s="4" t="str">
        <v>Male</v>
      </c>
      <c r="I1469" s="4" t="str">
        <v>Bachelor's</v>
      </c>
    </row>
    <row r="1470" spans="1:9" x14ac:dyDescent="0.25">
      <c r="A1470" s="4">
        <v>29</v>
      </c>
      <c r="B1470" s="4">
        <f t="shared" si="88"/>
        <v>2</v>
      </c>
      <c r="C1470" s="4">
        <f t="shared" si="89"/>
        <v>3</v>
      </c>
      <c r="D1470" s="4">
        <v>5</v>
      </c>
      <c r="E1470" s="4">
        <v>100000</v>
      </c>
      <c r="F1470" s="4">
        <f t="shared" si="90"/>
        <v>110889.62999999999</v>
      </c>
      <c r="G1470" s="4">
        <f t="shared" si="91"/>
        <v>-10889.62999999999</v>
      </c>
      <c r="H1470" s="4" t="str">
        <v>Female</v>
      </c>
      <c r="I1470" s="4" t="str">
        <v>PhD</v>
      </c>
    </row>
    <row r="1471" spans="1:9" x14ac:dyDescent="0.25">
      <c r="A1471" s="4">
        <v>33</v>
      </c>
      <c r="B1471" s="4">
        <f t="shared" si="88"/>
        <v>1</v>
      </c>
      <c r="C1471" s="4">
        <f t="shared" si="89"/>
        <v>1</v>
      </c>
      <c r="D1471" s="4">
        <v>8</v>
      </c>
      <c r="E1471" s="4">
        <v>120000</v>
      </c>
      <c r="F1471" s="4">
        <f t="shared" si="90"/>
        <v>100349.93</v>
      </c>
      <c r="G1471" s="4">
        <f t="shared" si="91"/>
        <v>19650.070000000007</v>
      </c>
      <c r="H1471" s="4" t="str">
        <v>Male</v>
      </c>
      <c r="I1471" s="4" t="str">
        <v>Bachelor's</v>
      </c>
    </row>
    <row r="1472" spans="1:9" x14ac:dyDescent="0.25">
      <c r="A1472" s="4">
        <v>43</v>
      </c>
      <c r="B1472" s="4">
        <f t="shared" si="88"/>
        <v>1</v>
      </c>
      <c r="C1472" s="4">
        <f t="shared" si="89"/>
        <v>2</v>
      </c>
      <c r="D1472" s="4">
        <v>19</v>
      </c>
      <c r="E1472" s="4">
        <v>185000</v>
      </c>
      <c r="F1472" s="4">
        <f t="shared" si="90"/>
        <v>173932.90999999997</v>
      </c>
      <c r="G1472" s="4">
        <f t="shared" si="91"/>
        <v>11067.090000000026</v>
      </c>
      <c r="H1472" s="4" t="str">
        <v>Male</v>
      </c>
      <c r="I1472" s="4" t="str">
        <v>Master's</v>
      </c>
    </row>
    <row r="1473" spans="1:9" x14ac:dyDescent="0.25">
      <c r="A1473" s="4">
        <v>30</v>
      </c>
      <c r="B1473" s="4">
        <f t="shared" si="88"/>
        <v>2</v>
      </c>
      <c r="C1473" s="4">
        <f t="shared" si="89"/>
        <v>1</v>
      </c>
      <c r="D1473" s="4">
        <v>4</v>
      </c>
      <c r="E1473" s="4">
        <v>65000</v>
      </c>
      <c r="F1473" s="4">
        <f t="shared" si="90"/>
        <v>73210.11</v>
      </c>
      <c r="G1473" s="4">
        <f t="shared" si="91"/>
        <v>-8210.11</v>
      </c>
      <c r="H1473" s="4" t="str">
        <v>Female</v>
      </c>
      <c r="I1473" s="4" t="str">
        <v>Bachelor's</v>
      </c>
    </row>
    <row r="1474" spans="1:9" x14ac:dyDescent="0.25">
      <c r="A1474" s="4">
        <v>34</v>
      </c>
      <c r="B1474" s="4">
        <f t="shared" ref="B1474:B1537" si="92">IF(H1474 = "Male", 1, IF(H1474 = "Female", 2, IF(H1474 = "Other", 3)))</f>
        <v>1</v>
      </c>
      <c r="C1474" s="4">
        <f t="shared" ref="C1474:C1537" si="93">IF(I1474 = "High School", 0, IF(I1474 = "Bachelor's", 1, IF(I1474 = "Master's", 2, IF(I1474 = "PhD", 3))))</f>
        <v>1</v>
      </c>
      <c r="D1474" s="4">
        <v>9</v>
      </c>
      <c r="E1474" s="4">
        <v>130000</v>
      </c>
      <c r="F1474" s="4">
        <f t="shared" si="90"/>
        <v>105563.57</v>
      </c>
      <c r="G1474" s="4">
        <f t="shared" si="91"/>
        <v>24436.429999999993</v>
      </c>
      <c r="H1474" s="4" t="str">
        <v>Male</v>
      </c>
      <c r="I1474" s="4" t="str">
        <v>Bachelor's</v>
      </c>
    </row>
    <row r="1475" spans="1:9" x14ac:dyDescent="0.25">
      <c r="A1475" s="4">
        <v>25</v>
      </c>
      <c r="B1475" s="4">
        <f t="shared" si="92"/>
        <v>2</v>
      </c>
      <c r="C1475" s="4">
        <f t="shared" si="93"/>
        <v>0</v>
      </c>
      <c r="D1475" s="4">
        <v>0</v>
      </c>
      <c r="E1475" s="4">
        <v>25000</v>
      </c>
      <c r="F1475" s="4">
        <f t="shared" ref="F1475:F1538" si="94">62428.13 + (-549.4*A1475) + (-5735.86*B1475) + (15683.54*C1475) + (5763.04*D1475)</f>
        <v>37221.409999999996</v>
      </c>
      <c r="G1475" s="4">
        <f t="shared" ref="G1475:G1538" si="95">E1475-F1475</f>
        <v>-12221.409999999996</v>
      </c>
      <c r="H1475" s="4" t="str">
        <v>Female</v>
      </c>
      <c r="I1475" s="4" t="str">
        <v>High School</v>
      </c>
    </row>
    <row r="1476" spans="1:9" x14ac:dyDescent="0.25">
      <c r="A1476" s="4">
        <v>31</v>
      </c>
      <c r="B1476" s="4">
        <f t="shared" si="92"/>
        <v>1</v>
      </c>
      <c r="C1476" s="4">
        <f t="shared" si="93"/>
        <v>2</v>
      </c>
      <c r="D1476" s="4">
        <v>6</v>
      </c>
      <c r="E1476" s="4">
        <v>100000</v>
      </c>
      <c r="F1476" s="4">
        <f t="shared" si="94"/>
        <v>105606.19</v>
      </c>
      <c r="G1476" s="4">
        <f t="shared" si="95"/>
        <v>-5606.1900000000023</v>
      </c>
      <c r="H1476" s="4" t="str">
        <v>Male</v>
      </c>
      <c r="I1476" s="4" t="str">
        <v>Master's</v>
      </c>
    </row>
    <row r="1477" spans="1:9" x14ac:dyDescent="0.25">
      <c r="A1477" s="4">
        <v>27</v>
      </c>
      <c r="B1477" s="4">
        <f t="shared" si="92"/>
        <v>2</v>
      </c>
      <c r="C1477" s="4">
        <f t="shared" si="93"/>
        <v>1</v>
      </c>
      <c r="D1477" s="4">
        <v>3</v>
      </c>
      <c r="E1477" s="4">
        <v>55000</v>
      </c>
      <c r="F1477" s="4">
        <f t="shared" si="94"/>
        <v>69095.27</v>
      </c>
      <c r="G1477" s="4">
        <f t="shared" si="95"/>
        <v>-14095.270000000004</v>
      </c>
      <c r="H1477" s="4" t="str">
        <v>Female</v>
      </c>
      <c r="I1477" s="4" t="str">
        <v>Bachelor's</v>
      </c>
    </row>
    <row r="1478" spans="1:9" x14ac:dyDescent="0.25">
      <c r="A1478" s="4">
        <v>33</v>
      </c>
      <c r="B1478" s="4">
        <f t="shared" si="92"/>
        <v>1</v>
      </c>
      <c r="C1478" s="4">
        <f t="shared" si="93"/>
        <v>3</v>
      </c>
      <c r="D1478" s="4">
        <v>10</v>
      </c>
      <c r="E1478" s="4">
        <v>150000</v>
      </c>
      <c r="F1478" s="4">
        <f t="shared" si="94"/>
        <v>143243.09</v>
      </c>
      <c r="G1478" s="4">
        <f t="shared" si="95"/>
        <v>6756.9100000000035</v>
      </c>
      <c r="H1478" s="4" t="str">
        <v>Male</v>
      </c>
      <c r="I1478" s="4" t="str">
        <v>PhD</v>
      </c>
    </row>
    <row r="1479" spans="1:9" x14ac:dyDescent="0.25">
      <c r="A1479" s="4">
        <v>23</v>
      </c>
      <c r="B1479" s="4">
        <f t="shared" si="92"/>
        <v>2</v>
      </c>
      <c r="C1479" s="4">
        <f t="shared" si="93"/>
        <v>0</v>
      </c>
      <c r="D1479" s="4">
        <v>0</v>
      </c>
      <c r="E1479" s="4">
        <v>25000</v>
      </c>
      <c r="F1479" s="4">
        <f t="shared" si="94"/>
        <v>38320.21</v>
      </c>
      <c r="G1479" s="4">
        <f t="shared" si="95"/>
        <v>-13320.21</v>
      </c>
      <c r="H1479" s="4" t="str">
        <v>Female</v>
      </c>
      <c r="I1479" s="4" t="str">
        <v>High School</v>
      </c>
    </row>
    <row r="1480" spans="1:9" x14ac:dyDescent="0.25">
      <c r="A1480" s="4">
        <v>38</v>
      </c>
      <c r="B1480" s="4">
        <f t="shared" si="92"/>
        <v>1</v>
      </c>
      <c r="C1480" s="4">
        <f t="shared" si="93"/>
        <v>1</v>
      </c>
      <c r="D1480" s="4">
        <v>13</v>
      </c>
      <c r="E1480" s="4">
        <v>160000</v>
      </c>
      <c r="F1480" s="4">
        <f t="shared" si="94"/>
        <v>126418.13</v>
      </c>
      <c r="G1480" s="4">
        <f t="shared" si="95"/>
        <v>33581.869999999995</v>
      </c>
      <c r="H1480" s="4" t="str">
        <v>Male</v>
      </c>
      <c r="I1480" s="4" t="str">
        <v>Bachelor's</v>
      </c>
    </row>
    <row r="1481" spans="1:9" x14ac:dyDescent="0.25">
      <c r="A1481" s="4">
        <v>39</v>
      </c>
      <c r="B1481" s="4">
        <f t="shared" si="92"/>
        <v>2</v>
      </c>
      <c r="C1481" s="4">
        <f t="shared" si="93"/>
        <v>2</v>
      </c>
      <c r="D1481" s="4">
        <v>14</v>
      </c>
      <c r="E1481" s="4">
        <v>170000</v>
      </c>
      <c r="F1481" s="4">
        <f t="shared" si="94"/>
        <v>141579.45000000001</v>
      </c>
      <c r="G1481" s="4">
        <f t="shared" si="95"/>
        <v>28420.549999999988</v>
      </c>
      <c r="H1481" s="4" t="str">
        <v>Female</v>
      </c>
      <c r="I1481" s="4" t="str">
        <v>Master's</v>
      </c>
    </row>
    <row r="1482" spans="1:9" x14ac:dyDescent="0.25">
      <c r="A1482" s="4">
        <v>26</v>
      </c>
      <c r="B1482" s="4">
        <f t="shared" si="92"/>
        <v>1</v>
      </c>
      <c r="C1482" s="4">
        <f t="shared" si="93"/>
        <v>1</v>
      </c>
      <c r="D1482" s="4">
        <v>1</v>
      </c>
      <c r="E1482" s="4">
        <v>55000</v>
      </c>
      <c r="F1482" s="4">
        <f t="shared" si="94"/>
        <v>63854.45</v>
      </c>
      <c r="G1482" s="4">
        <f t="shared" si="95"/>
        <v>-8854.4499999999971</v>
      </c>
      <c r="H1482" s="4" t="str">
        <v>Male</v>
      </c>
      <c r="I1482" s="4" t="str">
        <v>Bachelor's</v>
      </c>
    </row>
    <row r="1483" spans="1:9" x14ac:dyDescent="0.25">
      <c r="A1483" s="4">
        <v>30</v>
      </c>
      <c r="B1483" s="4">
        <f t="shared" si="92"/>
        <v>2</v>
      </c>
      <c r="C1483" s="4">
        <f t="shared" si="93"/>
        <v>1</v>
      </c>
      <c r="D1483" s="4">
        <v>4</v>
      </c>
      <c r="E1483" s="4">
        <v>65000</v>
      </c>
      <c r="F1483" s="4">
        <f t="shared" si="94"/>
        <v>73210.11</v>
      </c>
      <c r="G1483" s="4">
        <f t="shared" si="95"/>
        <v>-8210.11</v>
      </c>
      <c r="H1483" s="4" t="str">
        <v>Female</v>
      </c>
      <c r="I1483" s="4" t="str">
        <v>Bachelor's</v>
      </c>
    </row>
    <row r="1484" spans="1:9" x14ac:dyDescent="0.25">
      <c r="A1484" s="4">
        <v>28</v>
      </c>
      <c r="B1484" s="4">
        <f t="shared" si="92"/>
        <v>1</v>
      </c>
      <c r="C1484" s="4">
        <f t="shared" si="93"/>
        <v>1</v>
      </c>
      <c r="D1484" s="4">
        <v>3</v>
      </c>
      <c r="E1484" s="4">
        <v>60000</v>
      </c>
      <c r="F1484" s="4">
        <f t="shared" si="94"/>
        <v>74281.73</v>
      </c>
      <c r="G1484" s="4">
        <f t="shared" si="95"/>
        <v>-14281.729999999996</v>
      </c>
      <c r="H1484" s="4" t="str">
        <v>Male</v>
      </c>
      <c r="I1484" s="4" t="str">
        <v>Bachelor's</v>
      </c>
    </row>
    <row r="1485" spans="1:9" x14ac:dyDescent="0.25">
      <c r="A1485" s="4">
        <v>35</v>
      </c>
      <c r="B1485" s="4">
        <f t="shared" si="92"/>
        <v>2</v>
      </c>
      <c r="C1485" s="4">
        <f t="shared" si="93"/>
        <v>3</v>
      </c>
      <c r="D1485" s="4">
        <v>11</v>
      </c>
      <c r="E1485" s="4">
        <v>160000</v>
      </c>
      <c r="F1485" s="4">
        <f t="shared" si="94"/>
        <v>142171.47</v>
      </c>
      <c r="G1485" s="4">
        <f t="shared" si="95"/>
        <v>17828.53</v>
      </c>
      <c r="H1485" s="4" t="str">
        <v>Female</v>
      </c>
      <c r="I1485" s="4" t="str">
        <v>PhD</v>
      </c>
    </row>
    <row r="1486" spans="1:9" x14ac:dyDescent="0.25">
      <c r="A1486" s="4">
        <v>27</v>
      </c>
      <c r="B1486" s="4">
        <f t="shared" si="92"/>
        <v>1</v>
      </c>
      <c r="C1486" s="4">
        <f t="shared" si="93"/>
        <v>1</v>
      </c>
      <c r="D1486" s="4">
        <v>2</v>
      </c>
      <c r="E1486" s="4">
        <v>50000</v>
      </c>
      <c r="F1486" s="4">
        <f t="shared" si="94"/>
        <v>69068.09</v>
      </c>
      <c r="G1486" s="4">
        <f t="shared" si="95"/>
        <v>-19068.089999999997</v>
      </c>
      <c r="H1486" s="4" t="str">
        <v>Male</v>
      </c>
      <c r="I1486" s="4" t="str">
        <v>Bachelor's</v>
      </c>
    </row>
    <row r="1487" spans="1:9" x14ac:dyDescent="0.25">
      <c r="A1487" s="4">
        <v>32</v>
      </c>
      <c r="B1487" s="4">
        <f t="shared" si="92"/>
        <v>2</v>
      </c>
      <c r="C1487" s="4">
        <f t="shared" si="93"/>
        <v>2</v>
      </c>
      <c r="D1487" s="4">
        <v>8</v>
      </c>
      <c r="E1487" s="4">
        <v>120000</v>
      </c>
      <c r="F1487" s="4">
        <f t="shared" si="94"/>
        <v>110847.01000000001</v>
      </c>
      <c r="G1487" s="4">
        <f t="shared" si="95"/>
        <v>9152.9899999999907</v>
      </c>
      <c r="H1487" s="4" t="str">
        <v>Female</v>
      </c>
      <c r="I1487" s="4" t="str">
        <v>Master's</v>
      </c>
    </row>
    <row r="1488" spans="1:9" x14ac:dyDescent="0.25">
      <c r="A1488" s="4">
        <v>27</v>
      </c>
      <c r="B1488" s="4">
        <f t="shared" si="92"/>
        <v>1</v>
      </c>
      <c r="C1488" s="4">
        <f t="shared" si="93"/>
        <v>1</v>
      </c>
      <c r="D1488" s="4">
        <v>3</v>
      </c>
      <c r="E1488" s="4">
        <v>85000</v>
      </c>
      <c r="F1488" s="4">
        <f t="shared" si="94"/>
        <v>74831.13</v>
      </c>
      <c r="G1488" s="4">
        <f t="shared" si="95"/>
        <v>10168.869999999995</v>
      </c>
      <c r="H1488" s="4" t="str">
        <v>Male</v>
      </c>
      <c r="I1488" s="4" t="str">
        <v>Bachelor's</v>
      </c>
    </row>
    <row r="1489" spans="1:9" x14ac:dyDescent="0.25">
      <c r="A1489" s="4">
        <v>35</v>
      </c>
      <c r="B1489" s="4">
        <f t="shared" si="92"/>
        <v>2</v>
      </c>
      <c r="C1489" s="4">
        <f t="shared" si="93"/>
        <v>2</v>
      </c>
      <c r="D1489" s="4">
        <v>11</v>
      </c>
      <c r="E1489" s="4">
        <v>160000</v>
      </c>
      <c r="F1489" s="4">
        <f t="shared" si="94"/>
        <v>126487.93</v>
      </c>
      <c r="G1489" s="4">
        <f t="shared" si="95"/>
        <v>33512.070000000007</v>
      </c>
      <c r="H1489" s="4" t="str">
        <v>Female</v>
      </c>
      <c r="I1489" s="4" t="str">
        <v>Master's</v>
      </c>
    </row>
    <row r="1490" spans="1:9" x14ac:dyDescent="0.25">
      <c r="A1490" s="4">
        <v>24</v>
      </c>
      <c r="B1490" s="4">
        <f t="shared" si="92"/>
        <v>1</v>
      </c>
      <c r="C1490" s="4">
        <f t="shared" si="93"/>
        <v>1</v>
      </c>
      <c r="D1490" s="4">
        <v>1</v>
      </c>
      <c r="E1490" s="4">
        <v>55000</v>
      </c>
      <c r="F1490" s="4">
        <f t="shared" si="94"/>
        <v>64953.25</v>
      </c>
      <c r="G1490" s="4">
        <f t="shared" si="95"/>
        <v>-9953.25</v>
      </c>
      <c r="H1490" s="4" t="str">
        <v>Male</v>
      </c>
      <c r="I1490" s="4" t="str">
        <v>Bachelor's</v>
      </c>
    </row>
    <row r="1491" spans="1:9" x14ac:dyDescent="0.25">
      <c r="A1491" s="4">
        <v>28</v>
      </c>
      <c r="B1491" s="4">
        <f t="shared" si="92"/>
        <v>2</v>
      </c>
      <c r="C1491" s="4">
        <f t="shared" si="93"/>
        <v>3</v>
      </c>
      <c r="D1491" s="4">
        <v>5</v>
      </c>
      <c r="E1491" s="4">
        <v>100000</v>
      </c>
      <c r="F1491" s="4">
        <f t="shared" si="94"/>
        <v>111439.03</v>
      </c>
      <c r="G1491" s="4">
        <f t="shared" si="95"/>
        <v>-11439.029999999999</v>
      </c>
      <c r="H1491" s="4" t="str">
        <v>Female</v>
      </c>
      <c r="I1491" s="4" t="str">
        <v>PhD</v>
      </c>
    </row>
    <row r="1492" spans="1:9" x14ac:dyDescent="0.25">
      <c r="A1492" s="4">
        <v>32</v>
      </c>
      <c r="B1492" s="4">
        <f t="shared" si="92"/>
        <v>1</v>
      </c>
      <c r="C1492" s="4">
        <f t="shared" si="93"/>
        <v>1</v>
      </c>
      <c r="D1492" s="4">
        <v>8</v>
      </c>
      <c r="E1492" s="4">
        <v>120000</v>
      </c>
      <c r="F1492" s="4">
        <f t="shared" si="94"/>
        <v>100899.33</v>
      </c>
      <c r="G1492" s="4">
        <f t="shared" si="95"/>
        <v>19100.669999999998</v>
      </c>
      <c r="H1492" s="4" t="str">
        <v>Male</v>
      </c>
      <c r="I1492" s="4" t="str">
        <v>Bachelor's</v>
      </c>
    </row>
    <row r="1493" spans="1:9" x14ac:dyDescent="0.25">
      <c r="A1493" s="4">
        <v>26</v>
      </c>
      <c r="B1493" s="4">
        <f t="shared" si="92"/>
        <v>2</v>
      </c>
      <c r="C1493" s="4">
        <f t="shared" si="93"/>
        <v>1</v>
      </c>
      <c r="D1493" s="4">
        <v>2</v>
      </c>
      <c r="E1493" s="4">
        <v>50000</v>
      </c>
      <c r="F1493" s="4">
        <f t="shared" si="94"/>
        <v>63881.63</v>
      </c>
      <c r="G1493" s="4">
        <f t="shared" si="95"/>
        <v>-13881.629999999997</v>
      </c>
      <c r="H1493" s="4" t="str">
        <v>Female</v>
      </c>
      <c r="I1493" s="4" t="str">
        <v>Bachelor's</v>
      </c>
    </row>
    <row r="1494" spans="1:9" x14ac:dyDescent="0.25">
      <c r="A1494" s="4">
        <v>41</v>
      </c>
      <c r="B1494" s="4">
        <f t="shared" si="92"/>
        <v>1</v>
      </c>
      <c r="C1494" s="4">
        <f t="shared" si="93"/>
        <v>2</v>
      </c>
      <c r="D1494" s="4">
        <v>19</v>
      </c>
      <c r="E1494" s="4">
        <v>185000</v>
      </c>
      <c r="F1494" s="4">
        <f t="shared" si="94"/>
        <v>175031.71</v>
      </c>
      <c r="G1494" s="4">
        <f t="shared" si="95"/>
        <v>9968.2900000000081</v>
      </c>
      <c r="H1494" s="4" t="str">
        <v>Male</v>
      </c>
      <c r="I1494" s="4" t="str">
        <v>Master's</v>
      </c>
    </row>
    <row r="1495" spans="1:9" x14ac:dyDescent="0.25">
      <c r="A1495" s="4">
        <v>29</v>
      </c>
      <c r="B1495" s="4">
        <f t="shared" si="92"/>
        <v>2</v>
      </c>
      <c r="C1495" s="4">
        <f t="shared" si="93"/>
        <v>1</v>
      </c>
      <c r="D1495" s="4">
        <v>4</v>
      </c>
      <c r="E1495" s="4">
        <v>65000</v>
      </c>
      <c r="F1495" s="4">
        <f t="shared" si="94"/>
        <v>73759.509999999995</v>
      </c>
      <c r="G1495" s="4">
        <f t="shared" si="95"/>
        <v>-8759.5099999999948</v>
      </c>
      <c r="H1495" s="4" t="str">
        <v>Female</v>
      </c>
      <c r="I1495" s="4" t="str">
        <v>Bachelor's</v>
      </c>
    </row>
    <row r="1496" spans="1:9" x14ac:dyDescent="0.25">
      <c r="A1496" s="4">
        <v>33</v>
      </c>
      <c r="B1496" s="4">
        <f t="shared" si="92"/>
        <v>1</v>
      </c>
      <c r="C1496" s="4">
        <f t="shared" si="93"/>
        <v>1</v>
      </c>
      <c r="D1496" s="4">
        <v>9</v>
      </c>
      <c r="E1496" s="4">
        <v>130000</v>
      </c>
      <c r="F1496" s="4">
        <f t="shared" si="94"/>
        <v>106112.97</v>
      </c>
      <c r="G1496" s="4">
        <f t="shared" si="95"/>
        <v>23887.03</v>
      </c>
      <c r="H1496" s="4" t="str">
        <v>Male</v>
      </c>
      <c r="I1496" s="4" t="str">
        <v>Bachelor's</v>
      </c>
    </row>
    <row r="1497" spans="1:9" x14ac:dyDescent="0.25">
      <c r="A1497" s="4">
        <v>32</v>
      </c>
      <c r="B1497" s="4">
        <f t="shared" si="92"/>
        <v>1</v>
      </c>
      <c r="C1497" s="4">
        <f t="shared" si="93"/>
        <v>3</v>
      </c>
      <c r="D1497" s="4">
        <v>10</v>
      </c>
      <c r="E1497" s="4">
        <v>150000</v>
      </c>
      <c r="F1497" s="4">
        <f t="shared" si="94"/>
        <v>143792.49</v>
      </c>
      <c r="G1497" s="4">
        <f t="shared" si="95"/>
        <v>6207.5100000000093</v>
      </c>
      <c r="H1497" s="4" t="str">
        <v>Male</v>
      </c>
      <c r="I1497" s="4" t="str">
        <v>PhD</v>
      </c>
    </row>
    <row r="1498" spans="1:9" x14ac:dyDescent="0.25">
      <c r="A1498" s="4">
        <v>37</v>
      </c>
      <c r="B1498" s="4">
        <f t="shared" si="92"/>
        <v>1</v>
      </c>
      <c r="C1498" s="4">
        <f t="shared" si="93"/>
        <v>1</v>
      </c>
      <c r="D1498" s="4">
        <v>13</v>
      </c>
      <c r="E1498" s="4">
        <v>160000</v>
      </c>
      <c r="F1498" s="4">
        <f t="shared" si="94"/>
        <v>126967.53</v>
      </c>
      <c r="G1498" s="4">
        <f t="shared" si="95"/>
        <v>33032.47</v>
      </c>
      <c r="H1498" s="4" t="str">
        <v>Male</v>
      </c>
      <c r="I1498" s="4" t="str">
        <v>Bachelor's</v>
      </c>
    </row>
    <row r="1499" spans="1:9" x14ac:dyDescent="0.25">
      <c r="A1499" s="4">
        <v>38</v>
      </c>
      <c r="B1499" s="4">
        <f t="shared" si="92"/>
        <v>2</v>
      </c>
      <c r="C1499" s="4">
        <f t="shared" si="93"/>
        <v>2</v>
      </c>
      <c r="D1499" s="4">
        <v>14</v>
      </c>
      <c r="E1499" s="4">
        <v>170000</v>
      </c>
      <c r="F1499" s="4">
        <f t="shared" si="94"/>
        <v>142128.84999999998</v>
      </c>
      <c r="G1499" s="4">
        <f t="shared" si="95"/>
        <v>27871.150000000023</v>
      </c>
      <c r="H1499" s="4" t="str">
        <v>Female</v>
      </c>
      <c r="I1499" s="4" t="str">
        <v>Master's</v>
      </c>
    </row>
    <row r="1500" spans="1:9" x14ac:dyDescent="0.25">
      <c r="A1500" s="4">
        <v>27</v>
      </c>
      <c r="B1500" s="4">
        <f t="shared" si="92"/>
        <v>1</v>
      </c>
      <c r="C1500" s="4">
        <f t="shared" si="93"/>
        <v>1</v>
      </c>
      <c r="D1500" s="4">
        <v>1</v>
      </c>
      <c r="E1500" s="4">
        <v>55000</v>
      </c>
      <c r="F1500" s="4">
        <f t="shared" si="94"/>
        <v>63305.05</v>
      </c>
      <c r="G1500" s="4">
        <f t="shared" si="95"/>
        <v>-8305.0500000000029</v>
      </c>
      <c r="H1500" s="4" t="str">
        <v>Male</v>
      </c>
      <c r="I1500" s="4" t="str">
        <v>Bachelor's</v>
      </c>
    </row>
    <row r="1501" spans="1:9" x14ac:dyDescent="0.25">
      <c r="A1501" s="4">
        <v>31</v>
      </c>
      <c r="B1501" s="4">
        <f t="shared" si="92"/>
        <v>2</v>
      </c>
      <c r="C1501" s="4">
        <f t="shared" si="93"/>
        <v>1</v>
      </c>
      <c r="D1501" s="4">
        <v>4</v>
      </c>
      <c r="E1501" s="4">
        <v>65000</v>
      </c>
      <c r="F1501" s="4">
        <f t="shared" si="94"/>
        <v>72660.709999999992</v>
      </c>
      <c r="G1501" s="4">
        <f t="shared" si="95"/>
        <v>-7660.7099999999919</v>
      </c>
      <c r="H1501" s="4" t="str">
        <v>Female</v>
      </c>
      <c r="I1501" s="4" t="str">
        <v>Bachelor's</v>
      </c>
    </row>
    <row r="1502" spans="1:9" x14ac:dyDescent="0.25">
      <c r="A1502" s="4">
        <v>29</v>
      </c>
      <c r="B1502" s="4">
        <f t="shared" si="92"/>
        <v>1</v>
      </c>
      <c r="C1502" s="4">
        <f t="shared" si="93"/>
        <v>1</v>
      </c>
      <c r="D1502" s="4">
        <v>3</v>
      </c>
      <c r="E1502" s="4">
        <v>60000</v>
      </c>
      <c r="F1502" s="4">
        <f t="shared" si="94"/>
        <v>73732.33</v>
      </c>
      <c r="G1502" s="4">
        <f t="shared" si="95"/>
        <v>-13732.330000000002</v>
      </c>
      <c r="H1502" s="4" t="str">
        <v>Male</v>
      </c>
      <c r="I1502" s="4" t="str">
        <v>Bachelor's</v>
      </c>
    </row>
    <row r="1503" spans="1:9" x14ac:dyDescent="0.25">
      <c r="A1503" s="4">
        <v>34</v>
      </c>
      <c r="B1503" s="4">
        <f t="shared" si="92"/>
        <v>2</v>
      </c>
      <c r="C1503" s="4">
        <f t="shared" si="93"/>
        <v>3</v>
      </c>
      <c r="D1503" s="4">
        <v>11</v>
      </c>
      <c r="E1503" s="4">
        <v>160000</v>
      </c>
      <c r="F1503" s="4">
        <f t="shared" si="94"/>
        <v>142720.87</v>
      </c>
      <c r="G1503" s="4">
        <f t="shared" si="95"/>
        <v>17279.130000000005</v>
      </c>
      <c r="H1503" s="4" t="str">
        <v>Female</v>
      </c>
      <c r="I1503" s="4" t="str">
        <v>PhD</v>
      </c>
    </row>
    <row r="1504" spans="1:9" x14ac:dyDescent="0.25">
      <c r="A1504" s="4">
        <v>31</v>
      </c>
      <c r="B1504" s="4">
        <f t="shared" si="92"/>
        <v>2</v>
      </c>
      <c r="C1504" s="4">
        <f t="shared" si="93"/>
        <v>2</v>
      </c>
      <c r="D1504" s="4">
        <v>8</v>
      </c>
      <c r="E1504" s="4">
        <v>120000</v>
      </c>
      <c r="F1504" s="4">
        <f t="shared" si="94"/>
        <v>111396.41</v>
      </c>
      <c r="G1504" s="4">
        <f t="shared" si="95"/>
        <v>8603.5899999999965</v>
      </c>
      <c r="H1504" s="4" t="str">
        <v>Female</v>
      </c>
      <c r="I1504" s="4" t="str">
        <v>Master's</v>
      </c>
    </row>
    <row r="1505" spans="1:9" x14ac:dyDescent="0.25">
      <c r="A1505" s="4">
        <v>26</v>
      </c>
      <c r="B1505" s="4">
        <f t="shared" si="92"/>
        <v>2</v>
      </c>
      <c r="C1505" s="4">
        <f t="shared" si="93"/>
        <v>1</v>
      </c>
      <c r="D1505" s="4">
        <v>7</v>
      </c>
      <c r="E1505" s="4">
        <v>100000</v>
      </c>
      <c r="F1505" s="4">
        <f t="shared" si="94"/>
        <v>92696.829999999987</v>
      </c>
      <c r="G1505" s="4">
        <f t="shared" si="95"/>
        <v>7303.1700000000128</v>
      </c>
      <c r="H1505" s="4" t="str">
        <v>Female</v>
      </c>
      <c r="I1505" s="4" t="str">
        <v>Bachelor's</v>
      </c>
    </row>
    <row r="1506" spans="1:9" x14ac:dyDescent="0.25">
      <c r="A1506" s="4">
        <v>31</v>
      </c>
      <c r="B1506" s="4">
        <f t="shared" si="92"/>
        <v>1</v>
      </c>
      <c r="C1506" s="4">
        <f t="shared" si="93"/>
        <v>1</v>
      </c>
      <c r="D1506" s="4">
        <v>7</v>
      </c>
      <c r="E1506" s="4">
        <v>120000</v>
      </c>
      <c r="F1506" s="4">
        <f t="shared" si="94"/>
        <v>95685.69</v>
      </c>
      <c r="G1506" s="4">
        <f t="shared" si="95"/>
        <v>24314.309999999998</v>
      </c>
      <c r="H1506" s="4" t="str">
        <v>Male</v>
      </c>
      <c r="I1506" s="4" t="str">
        <v>Bachelor's</v>
      </c>
    </row>
    <row r="1507" spans="1:9" x14ac:dyDescent="0.25">
      <c r="A1507" s="4">
        <v>33</v>
      </c>
      <c r="B1507" s="4">
        <f t="shared" si="92"/>
        <v>1</v>
      </c>
      <c r="C1507" s="4">
        <f t="shared" si="93"/>
        <v>2</v>
      </c>
      <c r="D1507" s="4">
        <v>9</v>
      </c>
      <c r="E1507" s="4">
        <v>130000</v>
      </c>
      <c r="F1507" s="4">
        <f t="shared" si="94"/>
        <v>121796.51</v>
      </c>
      <c r="G1507" s="4">
        <f t="shared" si="95"/>
        <v>8203.4900000000052</v>
      </c>
      <c r="H1507" s="4" t="str">
        <v>Male</v>
      </c>
      <c r="I1507" s="4" t="str">
        <v>Master's</v>
      </c>
    </row>
    <row r="1508" spans="1:9" x14ac:dyDescent="0.25">
      <c r="A1508" s="4">
        <v>29</v>
      </c>
      <c r="B1508" s="4">
        <f t="shared" si="92"/>
        <v>2</v>
      </c>
      <c r="C1508" s="4">
        <f t="shared" si="93"/>
        <v>0</v>
      </c>
      <c r="D1508" s="4">
        <v>3</v>
      </c>
      <c r="E1508" s="4">
        <v>35000</v>
      </c>
      <c r="F1508" s="4">
        <f t="shared" si="94"/>
        <v>52312.929999999993</v>
      </c>
      <c r="G1508" s="4">
        <f t="shared" si="95"/>
        <v>-17312.929999999993</v>
      </c>
      <c r="H1508" s="4" t="str">
        <v>Female</v>
      </c>
      <c r="I1508" s="4" t="str">
        <v>High School</v>
      </c>
    </row>
    <row r="1509" spans="1:9" x14ac:dyDescent="0.25">
      <c r="A1509" s="4">
        <v>36</v>
      </c>
      <c r="B1509" s="4">
        <f t="shared" si="92"/>
        <v>1</v>
      </c>
      <c r="C1509" s="4">
        <f t="shared" si="93"/>
        <v>3</v>
      </c>
      <c r="D1509" s="4">
        <v>13</v>
      </c>
      <c r="E1509" s="4">
        <v>160000</v>
      </c>
      <c r="F1509" s="4">
        <f t="shared" si="94"/>
        <v>158884.01</v>
      </c>
      <c r="G1509" s="4">
        <f t="shared" si="95"/>
        <v>1115.9899999999907</v>
      </c>
      <c r="H1509" s="4" t="str">
        <v>Male</v>
      </c>
      <c r="I1509" s="4" t="str">
        <v>PhD</v>
      </c>
    </row>
    <row r="1510" spans="1:9" x14ac:dyDescent="0.25">
      <c r="A1510" s="4">
        <v>27</v>
      </c>
      <c r="B1510" s="4">
        <f t="shared" si="92"/>
        <v>2</v>
      </c>
      <c r="C1510" s="4">
        <f t="shared" si="93"/>
        <v>1</v>
      </c>
      <c r="D1510" s="4">
        <v>2</v>
      </c>
      <c r="E1510" s="4">
        <v>50000</v>
      </c>
      <c r="F1510" s="4">
        <f t="shared" si="94"/>
        <v>63332.23</v>
      </c>
      <c r="G1510" s="4">
        <f t="shared" si="95"/>
        <v>-13332.230000000003</v>
      </c>
      <c r="H1510" s="4" t="str">
        <v>Female</v>
      </c>
      <c r="I1510" s="4" t="str">
        <v>Bachelor's</v>
      </c>
    </row>
    <row r="1511" spans="1:9" x14ac:dyDescent="0.25">
      <c r="A1511" s="4">
        <v>31</v>
      </c>
      <c r="B1511" s="4">
        <f t="shared" si="92"/>
        <v>1</v>
      </c>
      <c r="C1511" s="4">
        <f t="shared" si="93"/>
        <v>1</v>
      </c>
      <c r="D1511" s="4">
        <v>6</v>
      </c>
      <c r="E1511" s="4">
        <v>100000</v>
      </c>
      <c r="F1511" s="4">
        <f t="shared" si="94"/>
        <v>89922.65</v>
      </c>
      <c r="G1511" s="4">
        <f t="shared" si="95"/>
        <v>10077.350000000006</v>
      </c>
      <c r="H1511" s="4" t="str">
        <v>Male</v>
      </c>
      <c r="I1511" s="4" t="str">
        <v>Bachelor's</v>
      </c>
    </row>
    <row r="1512" spans="1:9" x14ac:dyDescent="0.25">
      <c r="A1512" s="4">
        <v>28</v>
      </c>
      <c r="B1512" s="4">
        <f t="shared" si="92"/>
        <v>2</v>
      </c>
      <c r="C1512" s="4">
        <f t="shared" si="93"/>
        <v>2</v>
      </c>
      <c r="D1512" s="4">
        <v>4</v>
      </c>
      <c r="E1512" s="4">
        <v>80000</v>
      </c>
      <c r="F1512" s="4">
        <f t="shared" si="94"/>
        <v>89992.450000000012</v>
      </c>
      <c r="G1512" s="4">
        <f t="shared" si="95"/>
        <v>-9992.4500000000116</v>
      </c>
      <c r="H1512" s="4" t="str">
        <v>Female</v>
      </c>
      <c r="I1512" s="4" t="str">
        <v>Master's</v>
      </c>
    </row>
    <row r="1513" spans="1:9" x14ac:dyDescent="0.25">
      <c r="A1513" s="4">
        <v>25</v>
      </c>
      <c r="B1513" s="4">
        <f t="shared" si="92"/>
        <v>1</v>
      </c>
      <c r="C1513" s="4">
        <f t="shared" si="93"/>
        <v>1</v>
      </c>
      <c r="D1513" s="4">
        <v>1</v>
      </c>
      <c r="E1513" s="4">
        <v>60000</v>
      </c>
      <c r="F1513" s="4">
        <f t="shared" si="94"/>
        <v>64403.85</v>
      </c>
      <c r="G1513" s="4">
        <f t="shared" si="95"/>
        <v>-4403.8499999999985</v>
      </c>
      <c r="H1513" s="4" t="str">
        <v>Male</v>
      </c>
      <c r="I1513" s="4" t="str">
        <v>Bachelor's</v>
      </c>
    </row>
    <row r="1514" spans="1:9" x14ac:dyDescent="0.25">
      <c r="A1514" s="4">
        <v>30</v>
      </c>
      <c r="B1514" s="4">
        <f t="shared" si="92"/>
        <v>2</v>
      </c>
      <c r="C1514" s="4">
        <f t="shared" si="93"/>
        <v>1</v>
      </c>
      <c r="D1514" s="4">
        <v>5</v>
      </c>
      <c r="E1514" s="4">
        <v>90000</v>
      </c>
      <c r="F1514" s="4">
        <f t="shared" si="94"/>
        <v>78973.149999999994</v>
      </c>
      <c r="G1514" s="4">
        <f t="shared" si="95"/>
        <v>11026.850000000006</v>
      </c>
      <c r="H1514" s="4" t="str">
        <v>Female</v>
      </c>
      <c r="I1514" s="4" t="str">
        <v>Bachelor's</v>
      </c>
    </row>
    <row r="1515" spans="1:9" x14ac:dyDescent="0.25">
      <c r="A1515" s="4">
        <v>34</v>
      </c>
      <c r="B1515" s="4">
        <f t="shared" si="92"/>
        <v>1</v>
      </c>
      <c r="C1515" s="4">
        <f t="shared" si="93"/>
        <v>3</v>
      </c>
      <c r="D1515" s="4">
        <v>11</v>
      </c>
      <c r="E1515" s="4">
        <v>170000</v>
      </c>
      <c r="F1515" s="4">
        <f t="shared" si="94"/>
        <v>148456.73000000001</v>
      </c>
      <c r="G1515" s="4">
        <f t="shared" si="95"/>
        <v>21543.26999999999</v>
      </c>
      <c r="H1515" s="4" t="str">
        <v>Male</v>
      </c>
      <c r="I1515" s="4" t="str">
        <v>PhD</v>
      </c>
    </row>
    <row r="1516" spans="1:9" x14ac:dyDescent="0.25">
      <c r="A1516" s="4">
        <v>28</v>
      </c>
      <c r="B1516" s="4">
        <f t="shared" si="92"/>
        <v>2</v>
      </c>
      <c r="C1516" s="4">
        <f t="shared" si="93"/>
        <v>1</v>
      </c>
      <c r="D1516" s="4">
        <v>3</v>
      </c>
      <c r="E1516" s="4">
        <v>60000</v>
      </c>
      <c r="F1516" s="4">
        <f t="shared" si="94"/>
        <v>68545.87</v>
      </c>
      <c r="G1516" s="4">
        <f t="shared" si="95"/>
        <v>-8545.8699999999953</v>
      </c>
      <c r="H1516" s="4" t="str">
        <v>Female</v>
      </c>
      <c r="I1516" s="4" t="str">
        <v>Bachelor's</v>
      </c>
    </row>
    <row r="1517" spans="1:9" x14ac:dyDescent="0.25">
      <c r="A1517" s="4">
        <v>32</v>
      </c>
      <c r="B1517" s="4">
        <f t="shared" si="92"/>
        <v>1</v>
      </c>
      <c r="C1517" s="4">
        <f t="shared" si="93"/>
        <v>1</v>
      </c>
      <c r="D1517" s="4">
        <v>7</v>
      </c>
      <c r="E1517" s="4">
        <v>120000</v>
      </c>
      <c r="F1517" s="4">
        <f t="shared" si="94"/>
        <v>95136.290000000008</v>
      </c>
      <c r="G1517" s="4">
        <f t="shared" si="95"/>
        <v>24863.709999999992</v>
      </c>
      <c r="H1517" s="4" t="str">
        <v>Male</v>
      </c>
      <c r="I1517" s="4" t="str">
        <v>Bachelor's</v>
      </c>
    </row>
    <row r="1518" spans="1:9" x14ac:dyDescent="0.25">
      <c r="A1518" s="4">
        <v>24</v>
      </c>
      <c r="B1518" s="4">
        <f t="shared" si="92"/>
        <v>2</v>
      </c>
      <c r="C1518" s="4">
        <f t="shared" si="93"/>
        <v>0</v>
      </c>
      <c r="D1518" s="4">
        <v>0</v>
      </c>
      <c r="E1518" s="4">
        <v>25000</v>
      </c>
      <c r="F1518" s="4">
        <f t="shared" si="94"/>
        <v>37770.81</v>
      </c>
      <c r="G1518" s="4">
        <f t="shared" si="95"/>
        <v>-12770.809999999998</v>
      </c>
      <c r="H1518" s="4" t="str">
        <v>Female</v>
      </c>
      <c r="I1518" s="4" t="str">
        <v>High School</v>
      </c>
    </row>
    <row r="1519" spans="1:9" x14ac:dyDescent="0.25">
      <c r="A1519" s="4">
        <v>37</v>
      </c>
      <c r="B1519" s="4">
        <f t="shared" si="92"/>
        <v>1</v>
      </c>
      <c r="C1519" s="4">
        <f t="shared" si="93"/>
        <v>2</v>
      </c>
      <c r="D1519" s="4">
        <v>14</v>
      </c>
      <c r="E1519" s="4">
        <v>180000</v>
      </c>
      <c r="F1519" s="4">
        <f t="shared" si="94"/>
        <v>148414.10999999999</v>
      </c>
      <c r="G1519" s="4">
        <f t="shared" si="95"/>
        <v>31585.890000000014</v>
      </c>
      <c r="H1519" s="4" t="str">
        <v>Male</v>
      </c>
      <c r="I1519" s="4" t="str">
        <v>Master's</v>
      </c>
    </row>
    <row r="1520" spans="1:9" x14ac:dyDescent="0.25">
      <c r="A1520" s="4">
        <v>39</v>
      </c>
      <c r="B1520" s="4">
        <f t="shared" si="92"/>
        <v>2</v>
      </c>
      <c r="C1520" s="4">
        <f t="shared" si="93"/>
        <v>1</v>
      </c>
      <c r="D1520" s="4">
        <v>16</v>
      </c>
      <c r="E1520" s="4">
        <v>200000</v>
      </c>
      <c r="F1520" s="4">
        <f t="shared" si="94"/>
        <v>137421.99</v>
      </c>
      <c r="G1520" s="4">
        <f t="shared" si="95"/>
        <v>62578.010000000009</v>
      </c>
      <c r="H1520" s="4" t="str">
        <v>Female</v>
      </c>
      <c r="I1520" s="4" t="str">
        <v>Bachelor's</v>
      </c>
    </row>
    <row r="1521" spans="1:9" x14ac:dyDescent="0.25">
      <c r="A1521" s="4">
        <v>26</v>
      </c>
      <c r="B1521" s="4">
        <f t="shared" si="92"/>
        <v>1</v>
      </c>
      <c r="C1521" s="4">
        <f t="shared" si="93"/>
        <v>1</v>
      </c>
      <c r="D1521" s="4">
        <v>2</v>
      </c>
      <c r="E1521" s="4">
        <v>50000</v>
      </c>
      <c r="F1521" s="4">
        <f t="shared" si="94"/>
        <v>69617.489999999991</v>
      </c>
      <c r="G1521" s="4">
        <f t="shared" si="95"/>
        <v>-19617.489999999991</v>
      </c>
      <c r="H1521" s="4" t="str">
        <v>Male</v>
      </c>
      <c r="I1521" s="4" t="str">
        <v>Bachelor's</v>
      </c>
    </row>
    <row r="1522" spans="1:9" x14ac:dyDescent="0.25">
      <c r="A1522" s="4">
        <v>31</v>
      </c>
      <c r="B1522" s="4">
        <f t="shared" si="92"/>
        <v>2</v>
      </c>
      <c r="C1522" s="4">
        <f t="shared" si="93"/>
        <v>3</v>
      </c>
      <c r="D1522" s="4">
        <v>8</v>
      </c>
      <c r="E1522" s="4">
        <v>140000</v>
      </c>
      <c r="F1522" s="4">
        <f t="shared" si="94"/>
        <v>127079.95000000001</v>
      </c>
      <c r="G1522" s="4">
        <f t="shared" si="95"/>
        <v>12920.049999999988</v>
      </c>
      <c r="H1522" s="4" t="str">
        <v>Female</v>
      </c>
      <c r="I1522" s="4" t="str">
        <v>PhD</v>
      </c>
    </row>
    <row r="1523" spans="1:9" x14ac:dyDescent="0.25">
      <c r="A1523" s="4">
        <v>29</v>
      </c>
      <c r="B1523" s="4">
        <f t="shared" si="92"/>
        <v>1</v>
      </c>
      <c r="C1523" s="4">
        <f t="shared" si="93"/>
        <v>1</v>
      </c>
      <c r="D1523" s="4">
        <v>4</v>
      </c>
      <c r="E1523" s="4">
        <v>70000</v>
      </c>
      <c r="F1523" s="4">
        <f t="shared" si="94"/>
        <v>79495.37</v>
      </c>
      <c r="G1523" s="4">
        <f t="shared" si="95"/>
        <v>-9495.3699999999953</v>
      </c>
      <c r="H1523" s="4" t="str">
        <v>Male</v>
      </c>
      <c r="I1523" s="4" t="str">
        <v>Bachelor's</v>
      </c>
    </row>
    <row r="1524" spans="1:9" x14ac:dyDescent="0.25">
      <c r="A1524" s="4">
        <v>33</v>
      </c>
      <c r="B1524" s="4">
        <f t="shared" si="92"/>
        <v>2</v>
      </c>
      <c r="C1524" s="4">
        <f t="shared" si="93"/>
        <v>2</v>
      </c>
      <c r="D1524" s="4">
        <v>9</v>
      </c>
      <c r="E1524" s="4">
        <v>130000</v>
      </c>
      <c r="F1524" s="4">
        <f t="shared" si="94"/>
        <v>116060.65</v>
      </c>
      <c r="G1524" s="4">
        <f t="shared" si="95"/>
        <v>13939.350000000006</v>
      </c>
      <c r="H1524" s="4" t="str">
        <v>Female</v>
      </c>
      <c r="I1524" s="4" t="str">
        <v>Master's</v>
      </c>
    </row>
    <row r="1525" spans="1:9" x14ac:dyDescent="0.25">
      <c r="A1525" s="4">
        <v>27</v>
      </c>
      <c r="B1525" s="4">
        <f t="shared" si="92"/>
        <v>1</v>
      </c>
      <c r="C1525" s="4">
        <f t="shared" si="93"/>
        <v>1</v>
      </c>
      <c r="D1525" s="4">
        <v>3</v>
      </c>
      <c r="E1525" s="4">
        <v>80000</v>
      </c>
      <c r="F1525" s="4">
        <f t="shared" si="94"/>
        <v>74831.13</v>
      </c>
      <c r="G1525" s="4">
        <f t="shared" si="95"/>
        <v>5168.8699999999953</v>
      </c>
      <c r="H1525" s="4" t="str">
        <v>Male</v>
      </c>
      <c r="I1525" s="4" t="str">
        <v>Bachelor's</v>
      </c>
    </row>
    <row r="1526" spans="1:9" x14ac:dyDescent="0.25">
      <c r="A1526" s="4">
        <v>36</v>
      </c>
      <c r="B1526" s="4">
        <f t="shared" si="92"/>
        <v>2</v>
      </c>
      <c r="C1526" s="4">
        <f t="shared" si="93"/>
        <v>3</v>
      </c>
      <c r="D1526" s="4">
        <v>12</v>
      </c>
      <c r="E1526" s="4">
        <v>160000</v>
      </c>
      <c r="F1526" s="4">
        <f t="shared" si="94"/>
        <v>147385.10999999999</v>
      </c>
      <c r="G1526" s="4">
        <f t="shared" si="95"/>
        <v>12614.890000000014</v>
      </c>
      <c r="H1526" s="4" t="str">
        <v>Female</v>
      </c>
      <c r="I1526" s="4" t="str">
        <v>PhD</v>
      </c>
    </row>
    <row r="1527" spans="1:9" x14ac:dyDescent="0.25">
      <c r="A1527" s="4">
        <v>25</v>
      </c>
      <c r="B1527" s="4">
        <f t="shared" si="92"/>
        <v>1</v>
      </c>
      <c r="C1527" s="4">
        <f t="shared" si="93"/>
        <v>1</v>
      </c>
      <c r="D1527" s="4">
        <v>1</v>
      </c>
      <c r="E1527" s="4">
        <v>55000</v>
      </c>
      <c r="F1527" s="4">
        <f t="shared" si="94"/>
        <v>64403.85</v>
      </c>
      <c r="G1527" s="4">
        <f t="shared" si="95"/>
        <v>-9403.8499999999985</v>
      </c>
      <c r="H1527" s="4" t="str">
        <v>Male</v>
      </c>
      <c r="I1527" s="4" t="str">
        <v>Bachelor's</v>
      </c>
    </row>
    <row r="1528" spans="1:9" x14ac:dyDescent="0.25">
      <c r="A1528" s="4">
        <v>30</v>
      </c>
      <c r="B1528" s="4">
        <f t="shared" si="92"/>
        <v>2</v>
      </c>
      <c r="C1528" s="4">
        <f t="shared" si="93"/>
        <v>1</v>
      </c>
      <c r="D1528" s="4">
        <v>5</v>
      </c>
      <c r="E1528" s="4">
        <v>85000</v>
      </c>
      <c r="F1528" s="4">
        <f t="shared" si="94"/>
        <v>78973.149999999994</v>
      </c>
      <c r="G1528" s="4">
        <f t="shared" si="95"/>
        <v>6026.8500000000058</v>
      </c>
      <c r="H1528" s="4" t="str">
        <v>Female</v>
      </c>
      <c r="I1528" s="4" t="str">
        <v>Bachelor's</v>
      </c>
    </row>
    <row r="1529" spans="1:9" x14ac:dyDescent="0.25">
      <c r="A1529" s="4">
        <v>28</v>
      </c>
      <c r="B1529" s="4">
        <f t="shared" si="92"/>
        <v>2</v>
      </c>
      <c r="C1529" s="4">
        <f t="shared" si="93"/>
        <v>1</v>
      </c>
      <c r="D1529" s="4">
        <v>3</v>
      </c>
      <c r="E1529" s="4">
        <v>60000</v>
      </c>
      <c r="F1529" s="4">
        <f t="shared" si="94"/>
        <v>68545.87</v>
      </c>
      <c r="G1529" s="4">
        <f t="shared" si="95"/>
        <v>-8545.8699999999953</v>
      </c>
      <c r="H1529" s="4" t="str">
        <v>Female</v>
      </c>
      <c r="I1529" s="4" t="str">
        <v>Bachelor's</v>
      </c>
    </row>
    <row r="1530" spans="1:9" x14ac:dyDescent="0.25">
      <c r="A1530" s="4">
        <v>33</v>
      </c>
      <c r="B1530" s="4">
        <f t="shared" si="92"/>
        <v>1</v>
      </c>
      <c r="C1530" s="4">
        <f t="shared" si="93"/>
        <v>2</v>
      </c>
      <c r="D1530" s="4">
        <v>9</v>
      </c>
      <c r="E1530" s="4">
        <v>120000</v>
      </c>
      <c r="F1530" s="4">
        <f t="shared" si="94"/>
        <v>121796.51</v>
      </c>
      <c r="G1530" s="4">
        <f t="shared" si="95"/>
        <v>-1796.5099999999948</v>
      </c>
      <c r="H1530" s="4" t="str">
        <v>Male</v>
      </c>
      <c r="I1530" s="4" t="str">
        <v>Master's</v>
      </c>
    </row>
    <row r="1531" spans="1:9" x14ac:dyDescent="0.25">
      <c r="A1531" s="4">
        <v>26</v>
      </c>
      <c r="B1531" s="4">
        <f t="shared" si="92"/>
        <v>2</v>
      </c>
      <c r="C1531" s="4">
        <f t="shared" si="93"/>
        <v>1</v>
      </c>
      <c r="D1531" s="4">
        <v>1</v>
      </c>
      <c r="E1531" s="4">
        <v>45000</v>
      </c>
      <c r="F1531" s="4">
        <f t="shared" si="94"/>
        <v>58118.59</v>
      </c>
      <c r="G1531" s="4">
        <f t="shared" si="95"/>
        <v>-13118.589999999997</v>
      </c>
      <c r="H1531" s="4" t="str">
        <v>Female</v>
      </c>
      <c r="I1531" s="4" t="str">
        <v>Bachelor's</v>
      </c>
    </row>
    <row r="1532" spans="1:9" x14ac:dyDescent="0.25">
      <c r="A1532" s="4">
        <v>29</v>
      </c>
      <c r="B1532" s="4">
        <f t="shared" si="92"/>
        <v>1</v>
      </c>
      <c r="C1532" s="4">
        <f t="shared" si="93"/>
        <v>1</v>
      </c>
      <c r="D1532" s="4">
        <v>5</v>
      </c>
      <c r="E1532" s="4">
        <v>80000</v>
      </c>
      <c r="F1532" s="4">
        <f t="shared" si="94"/>
        <v>85258.41</v>
      </c>
      <c r="G1532" s="4">
        <f t="shared" si="95"/>
        <v>-5258.4100000000035</v>
      </c>
      <c r="H1532" s="4" t="str">
        <v>Male</v>
      </c>
      <c r="I1532" s="4" t="str">
        <v>Bachelor's</v>
      </c>
    </row>
    <row r="1533" spans="1:9" x14ac:dyDescent="0.25">
      <c r="A1533" s="4">
        <v>35</v>
      </c>
      <c r="B1533" s="4">
        <f t="shared" si="92"/>
        <v>2</v>
      </c>
      <c r="C1533" s="4">
        <f t="shared" si="93"/>
        <v>3</v>
      </c>
      <c r="D1533" s="4">
        <v>11</v>
      </c>
      <c r="E1533" s="4">
        <v>150000</v>
      </c>
      <c r="F1533" s="4">
        <f t="shared" si="94"/>
        <v>142171.47</v>
      </c>
      <c r="G1533" s="4">
        <f t="shared" si="95"/>
        <v>7828.5299999999988</v>
      </c>
      <c r="H1533" s="4" t="str">
        <v>Female</v>
      </c>
      <c r="I1533" s="4" t="str">
        <v>PhD</v>
      </c>
    </row>
    <row r="1534" spans="1:9" x14ac:dyDescent="0.25">
      <c r="A1534" s="4">
        <v>27</v>
      </c>
      <c r="B1534" s="4">
        <f t="shared" si="92"/>
        <v>1</v>
      </c>
      <c r="C1534" s="4">
        <f t="shared" si="93"/>
        <v>1</v>
      </c>
      <c r="D1534" s="4">
        <v>2</v>
      </c>
      <c r="E1534" s="4">
        <v>65000</v>
      </c>
      <c r="F1534" s="4">
        <f t="shared" si="94"/>
        <v>69068.09</v>
      </c>
      <c r="G1534" s="4">
        <f t="shared" si="95"/>
        <v>-4068.0899999999965</v>
      </c>
      <c r="H1534" s="4" t="str">
        <v>Male</v>
      </c>
      <c r="I1534" s="4" t="str">
        <v>Bachelor's</v>
      </c>
    </row>
    <row r="1535" spans="1:9" x14ac:dyDescent="0.25">
      <c r="A1535" s="4">
        <v>31</v>
      </c>
      <c r="B1535" s="4">
        <f t="shared" si="92"/>
        <v>2</v>
      </c>
      <c r="C1535" s="4">
        <f t="shared" si="93"/>
        <v>1</v>
      </c>
      <c r="D1535" s="4">
        <v>7</v>
      </c>
      <c r="E1535" s="4">
        <v>100000</v>
      </c>
      <c r="F1535" s="4">
        <f t="shared" si="94"/>
        <v>89949.829999999987</v>
      </c>
      <c r="G1535" s="4">
        <f t="shared" si="95"/>
        <v>10050.170000000013</v>
      </c>
      <c r="H1535" s="4" t="str">
        <v>Female</v>
      </c>
      <c r="I1535" s="4" t="str">
        <v>Bachelor's</v>
      </c>
    </row>
    <row r="1536" spans="1:9" x14ac:dyDescent="0.25">
      <c r="A1536" s="4">
        <v>28</v>
      </c>
      <c r="B1536" s="4">
        <f t="shared" si="92"/>
        <v>1</v>
      </c>
      <c r="C1536" s="4">
        <f t="shared" si="93"/>
        <v>2</v>
      </c>
      <c r="D1536" s="4">
        <v>4</v>
      </c>
      <c r="E1536" s="4">
        <v>90000</v>
      </c>
      <c r="F1536" s="4">
        <f t="shared" si="94"/>
        <v>95728.31</v>
      </c>
      <c r="G1536" s="4">
        <f t="shared" si="95"/>
        <v>-5728.3099999999977</v>
      </c>
      <c r="H1536" s="4" t="str">
        <v>Male</v>
      </c>
      <c r="I1536" s="4" t="str">
        <v>Master's</v>
      </c>
    </row>
    <row r="1537" spans="1:9" x14ac:dyDescent="0.25">
      <c r="A1537" s="4">
        <v>24</v>
      </c>
      <c r="B1537" s="4">
        <f t="shared" si="92"/>
        <v>2</v>
      </c>
      <c r="C1537" s="4">
        <f t="shared" si="93"/>
        <v>1</v>
      </c>
      <c r="D1537" s="4">
        <v>0</v>
      </c>
      <c r="E1537" s="4">
        <v>40000</v>
      </c>
      <c r="F1537" s="4">
        <f t="shared" si="94"/>
        <v>53454.35</v>
      </c>
      <c r="G1537" s="4">
        <f t="shared" si="95"/>
        <v>-13454.349999999999</v>
      </c>
      <c r="H1537" s="4" t="str">
        <v>Female</v>
      </c>
      <c r="I1537" s="4" t="str">
        <v>Bachelor's</v>
      </c>
    </row>
    <row r="1538" spans="1:9" x14ac:dyDescent="0.25">
      <c r="A1538" s="4">
        <v>30</v>
      </c>
      <c r="B1538" s="4">
        <f t="shared" ref="B1538:B1601" si="96">IF(H1538 = "Male", 1, IF(H1538 = "Female", 2, IF(H1538 = "Other", 3)))</f>
        <v>1</v>
      </c>
      <c r="C1538" s="4">
        <f t="shared" ref="C1538:C1601" si="97">IF(I1538 = "High School", 0, IF(I1538 = "Bachelor's", 1, IF(I1538 = "Master's", 2, IF(I1538 = "PhD", 3))))</f>
        <v>1</v>
      </c>
      <c r="D1538" s="4">
        <v>6</v>
      </c>
      <c r="E1538" s="4">
        <v>110000</v>
      </c>
      <c r="F1538" s="4">
        <f t="shared" si="94"/>
        <v>90472.049999999988</v>
      </c>
      <c r="G1538" s="4">
        <f t="shared" si="95"/>
        <v>19527.950000000012</v>
      </c>
      <c r="H1538" s="4" t="str">
        <v>Male</v>
      </c>
      <c r="I1538" s="4" t="str">
        <v>Bachelor's</v>
      </c>
    </row>
    <row r="1539" spans="1:9" x14ac:dyDescent="0.25">
      <c r="A1539" s="4">
        <v>34</v>
      </c>
      <c r="B1539" s="4">
        <f t="shared" si="96"/>
        <v>2</v>
      </c>
      <c r="C1539" s="4">
        <f t="shared" si="97"/>
        <v>3</v>
      </c>
      <c r="D1539" s="4">
        <v>12</v>
      </c>
      <c r="E1539" s="4">
        <v>170000</v>
      </c>
      <c r="F1539" s="4">
        <f t="shared" ref="F1539:F1602" si="98">62428.13 + (-549.4*A1539) + (-5735.86*B1539) + (15683.54*C1539) + (5763.04*D1539)</f>
        <v>148483.90999999997</v>
      </c>
      <c r="G1539" s="4">
        <f t="shared" ref="G1539:G1602" si="99">E1539-F1539</f>
        <v>21516.090000000026</v>
      </c>
      <c r="H1539" s="4" t="str">
        <v>Female</v>
      </c>
      <c r="I1539" s="4" t="str">
        <v>PhD</v>
      </c>
    </row>
    <row r="1540" spans="1:9" x14ac:dyDescent="0.25">
      <c r="A1540" s="4">
        <v>27</v>
      </c>
      <c r="B1540" s="4">
        <f t="shared" si="96"/>
        <v>1</v>
      </c>
      <c r="C1540" s="4">
        <f t="shared" si="97"/>
        <v>1</v>
      </c>
      <c r="D1540" s="4">
        <v>3</v>
      </c>
      <c r="E1540" s="4">
        <v>75000</v>
      </c>
      <c r="F1540" s="4">
        <f t="shared" si="98"/>
        <v>74831.13</v>
      </c>
      <c r="G1540" s="4">
        <f t="shared" si="99"/>
        <v>168.86999999999534</v>
      </c>
      <c r="H1540" s="4" t="str">
        <v>Male</v>
      </c>
      <c r="I1540" s="4" t="str">
        <v>Bachelor's</v>
      </c>
    </row>
    <row r="1541" spans="1:9" x14ac:dyDescent="0.25">
      <c r="A1541" s="4">
        <v>33</v>
      </c>
      <c r="B1541" s="4">
        <f t="shared" si="96"/>
        <v>2</v>
      </c>
      <c r="C1541" s="4">
        <f t="shared" si="97"/>
        <v>2</v>
      </c>
      <c r="D1541" s="4">
        <v>8</v>
      </c>
      <c r="E1541" s="4">
        <v>120000</v>
      </c>
      <c r="F1541" s="4">
        <f t="shared" si="98"/>
        <v>110297.60999999999</v>
      </c>
      <c r="G1541" s="4">
        <f t="shared" si="99"/>
        <v>9702.390000000014</v>
      </c>
      <c r="H1541" s="4" t="str">
        <v>Female</v>
      </c>
      <c r="I1541" s="4" t="str">
        <v>Master's</v>
      </c>
    </row>
    <row r="1542" spans="1:9" x14ac:dyDescent="0.25">
      <c r="A1542" s="4">
        <v>25</v>
      </c>
      <c r="B1542" s="4">
        <f t="shared" si="96"/>
        <v>2</v>
      </c>
      <c r="C1542" s="4">
        <f t="shared" si="97"/>
        <v>0</v>
      </c>
      <c r="D1542" s="4">
        <v>1</v>
      </c>
      <c r="E1542" s="4">
        <v>30000</v>
      </c>
      <c r="F1542" s="4">
        <f t="shared" si="98"/>
        <v>42984.45</v>
      </c>
      <c r="G1542" s="4">
        <f t="shared" si="99"/>
        <v>-12984.449999999997</v>
      </c>
      <c r="H1542" s="4" t="str">
        <v>Female</v>
      </c>
      <c r="I1542" s="4" t="str">
        <v>High School</v>
      </c>
    </row>
    <row r="1543" spans="1:9" x14ac:dyDescent="0.25">
      <c r="A1543" s="4">
        <v>36</v>
      </c>
      <c r="B1543" s="4">
        <f t="shared" si="96"/>
        <v>1</v>
      </c>
      <c r="C1543" s="4">
        <f t="shared" si="97"/>
        <v>3</v>
      </c>
      <c r="D1543" s="4">
        <v>13</v>
      </c>
      <c r="E1543" s="4">
        <v>180000</v>
      </c>
      <c r="F1543" s="4">
        <f t="shared" si="98"/>
        <v>158884.01</v>
      </c>
      <c r="G1543" s="4">
        <f t="shared" si="99"/>
        <v>21115.989999999991</v>
      </c>
      <c r="H1543" s="4" t="str">
        <v>Male</v>
      </c>
      <c r="I1543" s="4" t="str">
        <v>PhD</v>
      </c>
    </row>
    <row r="1544" spans="1:9" x14ac:dyDescent="0.25">
      <c r="A1544" s="4">
        <v>39</v>
      </c>
      <c r="B1544" s="4">
        <f t="shared" si="96"/>
        <v>2</v>
      </c>
      <c r="C1544" s="4">
        <f t="shared" si="97"/>
        <v>1</v>
      </c>
      <c r="D1544" s="4">
        <v>15</v>
      </c>
      <c r="E1544" s="4">
        <v>200000</v>
      </c>
      <c r="F1544" s="4">
        <f t="shared" si="98"/>
        <v>131658.95000000001</v>
      </c>
      <c r="G1544" s="4">
        <f t="shared" si="99"/>
        <v>68341.049999999988</v>
      </c>
      <c r="H1544" s="4" t="str">
        <v>Female</v>
      </c>
      <c r="I1544" s="4" t="str">
        <v>Bachelor's</v>
      </c>
    </row>
    <row r="1545" spans="1:9" x14ac:dyDescent="0.25">
      <c r="A1545" s="4">
        <v>26</v>
      </c>
      <c r="B1545" s="4">
        <f t="shared" si="96"/>
        <v>1</v>
      </c>
      <c r="C1545" s="4">
        <f t="shared" si="97"/>
        <v>1</v>
      </c>
      <c r="D1545" s="4">
        <v>1</v>
      </c>
      <c r="E1545" s="4">
        <v>50000</v>
      </c>
      <c r="F1545" s="4">
        <f t="shared" si="98"/>
        <v>63854.45</v>
      </c>
      <c r="G1545" s="4">
        <f t="shared" si="99"/>
        <v>-13854.449999999997</v>
      </c>
      <c r="H1545" s="4" t="str">
        <v>Male</v>
      </c>
      <c r="I1545" s="4" t="str">
        <v>Bachelor's</v>
      </c>
    </row>
    <row r="1546" spans="1:9" x14ac:dyDescent="0.25">
      <c r="A1546" s="4">
        <v>28</v>
      </c>
      <c r="B1546" s="4">
        <f t="shared" si="96"/>
        <v>1</v>
      </c>
      <c r="C1546" s="4">
        <f t="shared" si="97"/>
        <v>1</v>
      </c>
      <c r="D1546" s="4">
        <v>3</v>
      </c>
      <c r="E1546" s="4">
        <v>65000</v>
      </c>
      <c r="F1546" s="4">
        <f t="shared" si="98"/>
        <v>74281.73</v>
      </c>
      <c r="G1546" s="4">
        <f t="shared" si="99"/>
        <v>-9281.7299999999959</v>
      </c>
      <c r="H1546" s="4" t="str">
        <v>Male</v>
      </c>
      <c r="I1546" s="4" t="str">
        <v>Bachelor's</v>
      </c>
    </row>
    <row r="1547" spans="1:9" x14ac:dyDescent="0.25">
      <c r="A1547" s="4">
        <v>32</v>
      </c>
      <c r="B1547" s="4">
        <f t="shared" si="96"/>
        <v>2</v>
      </c>
      <c r="C1547" s="4">
        <f t="shared" si="97"/>
        <v>1</v>
      </c>
      <c r="D1547" s="4">
        <v>7</v>
      </c>
      <c r="E1547" s="4">
        <v>110000</v>
      </c>
      <c r="F1547" s="4">
        <f t="shared" si="98"/>
        <v>89400.43</v>
      </c>
      <c r="G1547" s="4">
        <f t="shared" si="99"/>
        <v>20599.570000000007</v>
      </c>
      <c r="H1547" s="4" t="str">
        <v>Female</v>
      </c>
      <c r="I1547" s="4" t="str">
        <v>Bachelor's</v>
      </c>
    </row>
    <row r="1548" spans="1:9" x14ac:dyDescent="0.25">
      <c r="A1548" s="4">
        <v>24</v>
      </c>
      <c r="B1548" s="4">
        <f t="shared" si="96"/>
        <v>1</v>
      </c>
      <c r="C1548" s="4">
        <f t="shared" si="97"/>
        <v>0</v>
      </c>
      <c r="D1548" s="4">
        <v>0</v>
      </c>
      <c r="E1548" s="4">
        <v>28000</v>
      </c>
      <c r="F1548" s="4">
        <f t="shared" si="98"/>
        <v>43506.67</v>
      </c>
      <c r="G1548" s="4">
        <f t="shared" si="99"/>
        <v>-15506.669999999998</v>
      </c>
      <c r="H1548" s="4" t="str">
        <v>Male</v>
      </c>
      <c r="I1548" s="4" t="str">
        <v>High School</v>
      </c>
    </row>
    <row r="1549" spans="1:9" x14ac:dyDescent="0.25">
      <c r="A1549" s="4">
        <v>37</v>
      </c>
      <c r="B1549" s="4">
        <f t="shared" si="96"/>
        <v>1</v>
      </c>
      <c r="C1549" s="4">
        <f t="shared" si="97"/>
        <v>2</v>
      </c>
      <c r="D1549" s="4">
        <v>14</v>
      </c>
      <c r="E1549" s="4">
        <v>190000</v>
      </c>
      <c r="F1549" s="4">
        <f t="shared" si="98"/>
        <v>148414.10999999999</v>
      </c>
      <c r="G1549" s="4">
        <f t="shared" si="99"/>
        <v>41585.890000000014</v>
      </c>
      <c r="H1549" s="4" t="str">
        <v>Male</v>
      </c>
      <c r="I1549" s="4" t="str">
        <v>Master's</v>
      </c>
    </row>
    <row r="1550" spans="1:9" x14ac:dyDescent="0.25">
      <c r="A1550" s="4">
        <v>39</v>
      </c>
      <c r="B1550" s="4">
        <f t="shared" si="96"/>
        <v>2</v>
      </c>
      <c r="C1550" s="4">
        <f t="shared" si="97"/>
        <v>1</v>
      </c>
      <c r="D1550" s="4">
        <v>16</v>
      </c>
      <c r="E1550" s="4">
        <v>210000</v>
      </c>
      <c r="F1550" s="4">
        <f t="shared" si="98"/>
        <v>137421.99</v>
      </c>
      <c r="G1550" s="4">
        <f t="shared" si="99"/>
        <v>72578.010000000009</v>
      </c>
      <c r="H1550" s="4" t="str">
        <v>Female</v>
      </c>
      <c r="I1550" s="4" t="str">
        <v>Bachelor's</v>
      </c>
    </row>
    <row r="1551" spans="1:9" x14ac:dyDescent="0.25">
      <c r="A1551" s="4">
        <v>26</v>
      </c>
      <c r="B1551" s="4">
        <f t="shared" si="96"/>
        <v>1</v>
      </c>
      <c r="C1551" s="4">
        <f t="shared" si="97"/>
        <v>1</v>
      </c>
      <c r="D1551" s="4">
        <v>2</v>
      </c>
      <c r="E1551" s="4">
        <v>55000</v>
      </c>
      <c r="F1551" s="4">
        <f t="shared" si="98"/>
        <v>69617.489999999991</v>
      </c>
      <c r="G1551" s="4">
        <f t="shared" si="99"/>
        <v>-14617.489999999991</v>
      </c>
      <c r="H1551" s="4" t="str">
        <v>Male</v>
      </c>
      <c r="I1551" s="4" t="str">
        <v>Bachelor's</v>
      </c>
    </row>
    <row r="1552" spans="1:9" x14ac:dyDescent="0.25">
      <c r="A1552" s="4">
        <v>36</v>
      </c>
      <c r="B1552" s="4">
        <f t="shared" si="96"/>
        <v>2</v>
      </c>
      <c r="C1552" s="4">
        <f t="shared" si="97"/>
        <v>3</v>
      </c>
      <c r="D1552" s="4">
        <v>12</v>
      </c>
      <c r="E1552" s="4">
        <v>170000</v>
      </c>
      <c r="F1552" s="4">
        <f t="shared" si="98"/>
        <v>147385.10999999999</v>
      </c>
      <c r="G1552" s="4">
        <f t="shared" si="99"/>
        <v>22614.890000000014</v>
      </c>
      <c r="H1552" s="4" t="str">
        <v>Female</v>
      </c>
      <c r="I1552" s="4" t="str">
        <v>PhD</v>
      </c>
    </row>
    <row r="1553" spans="1:9" x14ac:dyDescent="0.25">
      <c r="A1553" s="4">
        <v>25</v>
      </c>
      <c r="B1553" s="4">
        <f t="shared" si="96"/>
        <v>1</v>
      </c>
      <c r="C1553" s="4">
        <f t="shared" si="97"/>
        <v>1</v>
      </c>
      <c r="D1553" s="4">
        <v>1</v>
      </c>
      <c r="E1553" s="4">
        <v>60000</v>
      </c>
      <c r="F1553" s="4">
        <f t="shared" si="98"/>
        <v>64403.85</v>
      </c>
      <c r="G1553" s="4">
        <f t="shared" si="99"/>
        <v>-4403.8499999999985</v>
      </c>
      <c r="H1553" s="4" t="str">
        <v>Male</v>
      </c>
      <c r="I1553" s="4" t="str">
        <v>Bachelor's</v>
      </c>
    </row>
    <row r="1554" spans="1:9" x14ac:dyDescent="0.25">
      <c r="A1554" s="4">
        <v>30</v>
      </c>
      <c r="B1554" s="4">
        <f t="shared" si="96"/>
        <v>2</v>
      </c>
      <c r="C1554" s="4">
        <f t="shared" si="97"/>
        <v>1</v>
      </c>
      <c r="D1554" s="4">
        <v>5</v>
      </c>
      <c r="E1554" s="4">
        <v>90000</v>
      </c>
      <c r="F1554" s="4">
        <f t="shared" si="98"/>
        <v>78973.149999999994</v>
      </c>
      <c r="G1554" s="4">
        <f t="shared" si="99"/>
        <v>11026.850000000006</v>
      </c>
      <c r="H1554" s="4" t="str">
        <v>Female</v>
      </c>
      <c r="I1554" s="4" t="str">
        <v>Bachelor's</v>
      </c>
    </row>
    <row r="1555" spans="1:9" x14ac:dyDescent="0.25">
      <c r="A1555" s="4">
        <v>34</v>
      </c>
      <c r="B1555" s="4">
        <f t="shared" si="96"/>
        <v>1</v>
      </c>
      <c r="C1555" s="4">
        <f t="shared" si="97"/>
        <v>3</v>
      </c>
      <c r="D1555" s="4">
        <v>11</v>
      </c>
      <c r="E1555" s="4">
        <v>160000</v>
      </c>
      <c r="F1555" s="4">
        <f t="shared" si="98"/>
        <v>148456.73000000001</v>
      </c>
      <c r="G1555" s="4">
        <f t="shared" si="99"/>
        <v>11543.26999999999</v>
      </c>
      <c r="H1555" s="4" t="str">
        <v>Male</v>
      </c>
      <c r="I1555" s="4" t="str">
        <v>PhD</v>
      </c>
    </row>
    <row r="1556" spans="1:9" x14ac:dyDescent="0.25">
      <c r="A1556" s="4">
        <v>29</v>
      </c>
      <c r="B1556" s="4">
        <f t="shared" si="96"/>
        <v>1</v>
      </c>
      <c r="C1556" s="4">
        <f t="shared" si="97"/>
        <v>1</v>
      </c>
      <c r="D1556" s="4">
        <v>3</v>
      </c>
      <c r="E1556" s="4">
        <v>75000</v>
      </c>
      <c r="F1556" s="4">
        <f t="shared" si="98"/>
        <v>73732.33</v>
      </c>
      <c r="G1556" s="4">
        <f t="shared" si="99"/>
        <v>1267.6699999999983</v>
      </c>
      <c r="H1556" s="4" t="str">
        <v>Male</v>
      </c>
      <c r="I1556" s="4" t="str">
        <v>Bachelor's</v>
      </c>
    </row>
    <row r="1557" spans="1:9" x14ac:dyDescent="0.25">
      <c r="A1557" s="4">
        <v>32</v>
      </c>
      <c r="B1557" s="4">
        <f t="shared" si="96"/>
        <v>2</v>
      </c>
      <c r="C1557" s="4">
        <f t="shared" si="97"/>
        <v>2</v>
      </c>
      <c r="D1557" s="4">
        <v>8</v>
      </c>
      <c r="E1557" s="4">
        <v>120000</v>
      </c>
      <c r="F1557" s="4">
        <f t="shared" si="98"/>
        <v>110847.01000000001</v>
      </c>
      <c r="G1557" s="4">
        <f t="shared" si="99"/>
        <v>9152.9899999999907</v>
      </c>
      <c r="H1557" s="4" t="str">
        <v>Female</v>
      </c>
      <c r="I1557" s="4" t="str">
        <v>Master's</v>
      </c>
    </row>
    <row r="1558" spans="1:9" x14ac:dyDescent="0.25">
      <c r="A1558" s="4">
        <v>27</v>
      </c>
      <c r="B1558" s="4">
        <f t="shared" si="96"/>
        <v>1</v>
      </c>
      <c r="C1558" s="4">
        <f t="shared" si="97"/>
        <v>1</v>
      </c>
      <c r="D1558" s="4">
        <v>2</v>
      </c>
      <c r="E1558" s="4">
        <v>65000</v>
      </c>
      <c r="F1558" s="4">
        <f t="shared" si="98"/>
        <v>69068.09</v>
      </c>
      <c r="G1558" s="4">
        <f t="shared" si="99"/>
        <v>-4068.0899999999965</v>
      </c>
      <c r="H1558" s="4" t="str">
        <v>Male</v>
      </c>
      <c r="I1558" s="4" t="str">
        <v>Bachelor's</v>
      </c>
    </row>
    <row r="1559" spans="1:9" x14ac:dyDescent="0.25">
      <c r="A1559" s="4">
        <v>30</v>
      </c>
      <c r="B1559" s="4">
        <f t="shared" si="96"/>
        <v>2</v>
      </c>
      <c r="C1559" s="4">
        <f t="shared" si="97"/>
        <v>3</v>
      </c>
      <c r="D1559" s="4">
        <v>6</v>
      </c>
      <c r="E1559" s="4">
        <v>100000</v>
      </c>
      <c r="F1559" s="4">
        <f t="shared" si="98"/>
        <v>116103.26999999999</v>
      </c>
      <c r="G1559" s="4">
        <f t="shared" si="99"/>
        <v>-16103.26999999999</v>
      </c>
      <c r="H1559" s="4" t="str">
        <v>Female</v>
      </c>
      <c r="I1559" s="4" t="str">
        <v>PhD</v>
      </c>
    </row>
    <row r="1560" spans="1:9" x14ac:dyDescent="0.25">
      <c r="A1560" s="4">
        <v>36</v>
      </c>
      <c r="B1560" s="4">
        <f t="shared" si="96"/>
        <v>1</v>
      </c>
      <c r="C1560" s="4">
        <f t="shared" si="97"/>
        <v>1</v>
      </c>
      <c r="D1560" s="4">
        <v>11</v>
      </c>
      <c r="E1560" s="4">
        <v>150000</v>
      </c>
      <c r="F1560" s="4">
        <f t="shared" si="98"/>
        <v>115990.85</v>
      </c>
      <c r="G1560" s="4">
        <f t="shared" si="99"/>
        <v>34009.149999999994</v>
      </c>
      <c r="H1560" s="4" t="str">
        <v>Male</v>
      </c>
      <c r="I1560" s="4" t="str">
        <v>Bachelor's</v>
      </c>
    </row>
    <row r="1561" spans="1:9" x14ac:dyDescent="0.25">
      <c r="A1561" s="4">
        <v>27</v>
      </c>
      <c r="B1561" s="4">
        <f t="shared" si="96"/>
        <v>1</v>
      </c>
      <c r="C1561" s="4">
        <f t="shared" si="97"/>
        <v>3</v>
      </c>
      <c r="D1561" s="4">
        <v>7</v>
      </c>
      <c r="E1561" s="4">
        <v>120000</v>
      </c>
      <c r="F1561" s="4">
        <f t="shared" si="98"/>
        <v>129250.37</v>
      </c>
      <c r="G1561" s="4">
        <f t="shared" si="99"/>
        <v>-9250.3699999999953</v>
      </c>
      <c r="H1561" s="4" t="str">
        <v>Male</v>
      </c>
      <c r="I1561" s="4" t="str">
        <v>phD</v>
      </c>
    </row>
    <row r="1562" spans="1:9" x14ac:dyDescent="0.25">
      <c r="A1562" s="4">
        <v>33</v>
      </c>
      <c r="B1562" s="4">
        <f t="shared" si="96"/>
        <v>1</v>
      </c>
      <c r="C1562" s="4">
        <f t="shared" si="97"/>
        <v>2</v>
      </c>
      <c r="D1562" s="4">
        <v>8</v>
      </c>
      <c r="E1562" s="4">
        <v>120000</v>
      </c>
      <c r="F1562" s="4">
        <f t="shared" si="98"/>
        <v>116033.47</v>
      </c>
      <c r="G1562" s="4">
        <f t="shared" si="99"/>
        <v>3966.5299999999988</v>
      </c>
      <c r="H1562" s="4" t="str">
        <v>Male</v>
      </c>
      <c r="I1562" s="4" t="str">
        <v>Master's</v>
      </c>
    </row>
    <row r="1563" spans="1:9" x14ac:dyDescent="0.25">
      <c r="A1563" s="4">
        <v>27</v>
      </c>
      <c r="B1563" s="4">
        <f t="shared" si="96"/>
        <v>2</v>
      </c>
      <c r="C1563" s="4">
        <f t="shared" si="97"/>
        <v>1</v>
      </c>
      <c r="D1563" s="4">
        <v>2</v>
      </c>
      <c r="E1563" s="4">
        <v>65000</v>
      </c>
      <c r="F1563" s="4">
        <f t="shared" si="98"/>
        <v>63332.23</v>
      </c>
      <c r="G1563" s="4">
        <f t="shared" si="99"/>
        <v>1667.7699999999968</v>
      </c>
      <c r="H1563" s="4" t="str">
        <v>Female</v>
      </c>
      <c r="I1563" s="4" t="str">
        <v>Bachelor's</v>
      </c>
    </row>
    <row r="1564" spans="1:9" x14ac:dyDescent="0.25">
      <c r="A1564" s="4">
        <v>30</v>
      </c>
      <c r="B1564" s="4">
        <f t="shared" si="96"/>
        <v>1</v>
      </c>
      <c r="C1564" s="4">
        <f t="shared" si="97"/>
        <v>3</v>
      </c>
      <c r="D1564" s="4">
        <v>6</v>
      </c>
      <c r="E1564" s="4">
        <v>100000</v>
      </c>
      <c r="F1564" s="4">
        <f t="shared" si="98"/>
        <v>121839.13</v>
      </c>
      <c r="G1564" s="4">
        <f t="shared" si="99"/>
        <v>-21839.130000000005</v>
      </c>
      <c r="H1564" s="4" t="str">
        <v>Male</v>
      </c>
      <c r="I1564" s="4" t="str">
        <v>PhD</v>
      </c>
    </row>
    <row r="1565" spans="1:9" x14ac:dyDescent="0.25">
      <c r="A1565" s="4">
        <v>36</v>
      </c>
      <c r="B1565" s="4">
        <f t="shared" si="96"/>
        <v>2</v>
      </c>
      <c r="C1565" s="4">
        <f t="shared" si="97"/>
        <v>1</v>
      </c>
      <c r="D1565" s="4">
        <v>11</v>
      </c>
      <c r="E1565" s="4">
        <v>150000</v>
      </c>
      <c r="F1565" s="4">
        <f t="shared" si="98"/>
        <v>110254.98999999999</v>
      </c>
      <c r="G1565" s="4">
        <f t="shared" si="99"/>
        <v>39745.010000000009</v>
      </c>
      <c r="H1565" s="4" t="str">
        <v>Female</v>
      </c>
      <c r="I1565" s="4" t="str">
        <v>Bachelor's</v>
      </c>
    </row>
    <row r="1566" spans="1:9" x14ac:dyDescent="0.25">
      <c r="A1566" s="4">
        <v>29</v>
      </c>
      <c r="B1566" s="4">
        <f t="shared" si="96"/>
        <v>1</v>
      </c>
      <c r="C1566" s="4">
        <f t="shared" si="97"/>
        <v>1</v>
      </c>
      <c r="D1566" s="4">
        <v>3</v>
      </c>
      <c r="E1566" s="4">
        <v>65000</v>
      </c>
      <c r="F1566" s="4">
        <f t="shared" si="98"/>
        <v>73732.33</v>
      </c>
      <c r="G1566" s="4">
        <f t="shared" si="99"/>
        <v>-8732.3300000000017</v>
      </c>
      <c r="H1566" s="4" t="str">
        <v>Male</v>
      </c>
      <c r="I1566" s="4" t="str">
        <v>Bachelor's</v>
      </c>
    </row>
    <row r="1567" spans="1:9" x14ac:dyDescent="0.25">
      <c r="A1567" s="4">
        <v>32</v>
      </c>
      <c r="B1567" s="4">
        <f t="shared" si="96"/>
        <v>2</v>
      </c>
      <c r="C1567" s="4">
        <f t="shared" si="97"/>
        <v>2</v>
      </c>
      <c r="D1567" s="4">
        <v>9</v>
      </c>
      <c r="E1567" s="4">
        <v>120000</v>
      </c>
      <c r="F1567" s="4">
        <f t="shared" si="98"/>
        <v>116610.05</v>
      </c>
      <c r="G1567" s="4">
        <f t="shared" si="99"/>
        <v>3389.9499999999971</v>
      </c>
      <c r="H1567" s="4" t="str">
        <v>Female</v>
      </c>
      <c r="I1567" s="4" t="str">
        <v>Master's</v>
      </c>
    </row>
    <row r="1568" spans="1:9" x14ac:dyDescent="0.25">
      <c r="A1568" s="4">
        <v>26</v>
      </c>
      <c r="B1568" s="4">
        <f t="shared" si="96"/>
        <v>1</v>
      </c>
      <c r="C1568" s="4">
        <f t="shared" si="97"/>
        <v>1</v>
      </c>
      <c r="D1568" s="4">
        <v>1</v>
      </c>
      <c r="E1568" s="4">
        <v>45000</v>
      </c>
      <c r="F1568" s="4">
        <f t="shared" si="98"/>
        <v>63854.45</v>
      </c>
      <c r="G1568" s="4">
        <f t="shared" si="99"/>
        <v>-18854.449999999997</v>
      </c>
      <c r="H1568" s="4" t="str">
        <v>Male</v>
      </c>
      <c r="I1568" s="4" t="str">
        <v>Bachelor's</v>
      </c>
    </row>
    <row r="1569" spans="1:9" x14ac:dyDescent="0.25">
      <c r="A1569" s="4">
        <v>29</v>
      </c>
      <c r="B1569" s="4">
        <f t="shared" si="96"/>
        <v>2</v>
      </c>
      <c r="C1569" s="4">
        <f t="shared" si="97"/>
        <v>1</v>
      </c>
      <c r="D1569" s="4">
        <v>5</v>
      </c>
      <c r="E1569" s="4">
        <v>80000</v>
      </c>
      <c r="F1569" s="4">
        <f t="shared" si="98"/>
        <v>79522.55</v>
      </c>
      <c r="G1569" s="4">
        <f t="shared" si="99"/>
        <v>477.44999999999709</v>
      </c>
      <c r="H1569" s="4" t="str">
        <v>Female</v>
      </c>
      <c r="I1569" s="4" t="str">
        <v>Bachelor's</v>
      </c>
    </row>
    <row r="1570" spans="1:9" x14ac:dyDescent="0.25">
      <c r="A1570" s="4">
        <v>35</v>
      </c>
      <c r="B1570" s="4">
        <f t="shared" si="96"/>
        <v>1</v>
      </c>
      <c r="C1570" s="4">
        <f t="shared" si="97"/>
        <v>3</v>
      </c>
      <c r="D1570" s="4">
        <v>11</v>
      </c>
      <c r="E1570" s="4">
        <v>150000</v>
      </c>
      <c r="F1570" s="4">
        <f t="shared" si="98"/>
        <v>147907.33000000002</v>
      </c>
      <c r="G1570" s="4">
        <f t="shared" si="99"/>
        <v>2092.6699999999837</v>
      </c>
      <c r="H1570" s="4" t="str">
        <v>Male</v>
      </c>
      <c r="I1570" s="4" t="str">
        <v>PhD</v>
      </c>
    </row>
    <row r="1571" spans="1:9" x14ac:dyDescent="0.25">
      <c r="A1571" s="4">
        <v>34</v>
      </c>
      <c r="B1571" s="4">
        <f t="shared" si="96"/>
        <v>1</v>
      </c>
      <c r="C1571" s="4">
        <f t="shared" si="97"/>
        <v>2</v>
      </c>
      <c r="D1571" s="4">
        <v>9</v>
      </c>
      <c r="E1571" s="4">
        <v>125000</v>
      </c>
      <c r="F1571" s="4">
        <f t="shared" si="98"/>
        <v>121247.11</v>
      </c>
      <c r="G1571" s="4">
        <f t="shared" si="99"/>
        <v>3752.8899999999994</v>
      </c>
      <c r="H1571" s="4" t="str">
        <v>Male</v>
      </c>
      <c r="I1571" s="4" t="str">
        <v>Master's</v>
      </c>
    </row>
    <row r="1572" spans="1:9" x14ac:dyDescent="0.25">
      <c r="A1572" s="4">
        <v>28</v>
      </c>
      <c r="B1572" s="4">
        <f t="shared" si="96"/>
        <v>2</v>
      </c>
      <c r="C1572" s="4">
        <f t="shared" si="97"/>
        <v>1</v>
      </c>
      <c r="D1572" s="4">
        <v>3</v>
      </c>
      <c r="E1572" s="4">
        <v>70000</v>
      </c>
      <c r="F1572" s="4">
        <f t="shared" si="98"/>
        <v>68545.87</v>
      </c>
      <c r="G1572" s="4">
        <f t="shared" si="99"/>
        <v>1454.1300000000047</v>
      </c>
      <c r="H1572" s="4" t="str">
        <v>Female</v>
      </c>
      <c r="I1572" s="4" t="str">
        <v>Bachelor's</v>
      </c>
    </row>
    <row r="1573" spans="1:9" x14ac:dyDescent="0.25">
      <c r="A1573" s="4">
        <v>31</v>
      </c>
      <c r="B1573" s="4">
        <f t="shared" si="96"/>
        <v>1</v>
      </c>
      <c r="C1573" s="4">
        <f t="shared" si="97"/>
        <v>3</v>
      </c>
      <c r="D1573" s="4">
        <v>7</v>
      </c>
      <c r="E1573" s="4">
        <v>110000</v>
      </c>
      <c r="F1573" s="4">
        <f t="shared" si="98"/>
        <v>127052.76999999999</v>
      </c>
      <c r="G1573" s="4">
        <f t="shared" si="99"/>
        <v>-17052.76999999999</v>
      </c>
      <c r="H1573" s="4" t="str">
        <v>Male</v>
      </c>
      <c r="I1573" s="4" t="str">
        <v>PhD</v>
      </c>
    </row>
    <row r="1574" spans="1:9" x14ac:dyDescent="0.25">
      <c r="A1574" s="4">
        <v>37</v>
      </c>
      <c r="B1574" s="4">
        <f t="shared" si="96"/>
        <v>2</v>
      </c>
      <c r="C1574" s="4">
        <f t="shared" si="97"/>
        <v>1</v>
      </c>
      <c r="D1574" s="4">
        <v>12</v>
      </c>
      <c r="E1574" s="4">
        <v>160000</v>
      </c>
      <c r="F1574" s="4">
        <f t="shared" si="98"/>
        <v>115468.63</v>
      </c>
      <c r="G1574" s="4">
        <f t="shared" si="99"/>
        <v>44531.369999999995</v>
      </c>
      <c r="H1574" s="4" t="str">
        <v>Female</v>
      </c>
      <c r="I1574" s="4" t="str">
        <v>Bachelor's</v>
      </c>
    </row>
    <row r="1575" spans="1:9" x14ac:dyDescent="0.25">
      <c r="A1575" s="4">
        <v>30</v>
      </c>
      <c r="B1575" s="4">
        <f t="shared" si="96"/>
        <v>1</v>
      </c>
      <c r="C1575" s="4">
        <f t="shared" si="97"/>
        <v>1</v>
      </c>
      <c r="D1575" s="4">
        <v>4</v>
      </c>
      <c r="E1575" s="4">
        <v>75000</v>
      </c>
      <c r="F1575" s="4">
        <f t="shared" si="98"/>
        <v>78945.97</v>
      </c>
      <c r="G1575" s="4">
        <f t="shared" si="99"/>
        <v>-3945.9700000000012</v>
      </c>
      <c r="H1575" s="4" t="str">
        <v>Male</v>
      </c>
      <c r="I1575" s="4" t="str">
        <v>Bachelor's</v>
      </c>
    </row>
    <row r="1576" spans="1:9" x14ac:dyDescent="0.25">
      <c r="A1576" s="4">
        <v>33</v>
      </c>
      <c r="B1576" s="4">
        <f t="shared" si="96"/>
        <v>2</v>
      </c>
      <c r="C1576" s="4">
        <f t="shared" si="97"/>
        <v>2</v>
      </c>
      <c r="D1576" s="4">
        <v>8</v>
      </c>
      <c r="E1576" s="4">
        <v>120000</v>
      </c>
      <c r="F1576" s="4">
        <f t="shared" si="98"/>
        <v>110297.60999999999</v>
      </c>
      <c r="G1576" s="4">
        <f t="shared" si="99"/>
        <v>9702.390000000014</v>
      </c>
      <c r="H1576" s="4" t="str">
        <v>Female</v>
      </c>
      <c r="I1576" s="4" t="str">
        <v>Master's</v>
      </c>
    </row>
    <row r="1577" spans="1:9" x14ac:dyDescent="0.25">
      <c r="A1577" s="4">
        <v>27</v>
      </c>
      <c r="B1577" s="4">
        <f t="shared" si="96"/>
        <v>1</v>
      </c>
      <c r="C1577" s="4">
        <f t="shared" si="97"/>
        <v>1</v>
      </c>
      <c r="D1577" s="4">
        <v>2</v>
      </c>
      <c r="E1577" s="4">
        <v>50000</v>
      </c>
      <c r="F1577" s="4">
        <f t="shared" si="98"/>
        <v>69068.09</v>
      </c>
      <c r="G1577" s="4">
        <f t="shared" si="99"/>
        <v>-19068.089999999997</v>
      </c>
      <c r="H1577" s="4" t="str">
        <v>Male</v>
      </c>
      <c r="I1577" s="4" t="str">
        <v>Bachelor's</v>
      </c>
    </row>
    <row r="1578" spans="1:9" x14ac:dyDescent="0.25">
      <c r="A1578" s="4">
        <v>30</v>
      </c>
      <c r="B1578" s="4">
        <f t="shared" si="96"/>
        <v>2</v>
      </c>
      <c r="C1578" s="4">
        <f t="shared" si="97"/>
        <v>1</v>
      </c>
      <c r="D1578" s="4">
        <v>5</v>
      </c>
      <c r="E1578" s="4">
        <v>85000</v>
      </c>
      <c r="F1578" s="4">
        <f t="shared" si="98"/>
        <v>78973.149999999994</v>
      </c>
      <c r="G1578" s="4">
        <f t="shared" si="99"/>
        <v>6026.8500000000058</v>
      </c>
      <c r="H1578" s="4" t="str">
        <v>Female</v>
      </c>
      <c r="I1578" s="4" t="str">
        <v>Bachelor's</v>
      </c>
    </row>
    <row r="1579" spans="1:9" x14ac:dyDescent="0.25">
      <c r="A1579" s="4">
        <v>36</v>
      </c>
      <c r="B1579" s="4">
        <f t="shared" si="96"/>
        <v>1</v>
      </c>
      <c r="C1579" s="4">
        <f t="shared" si="97"/>
        <v>3</v>
      </c>
      <c r="D1579" s="4">
        <v>11</v>
      </c>
      <c r="E1579" s="4">
        <v>155000</v>
      </c>
      <c r="F1579" s="4">
        <f t="shared" si="98"/>
        <v>147357.93</v>
      </c>
      <c r="G1579" s="4">
        <f t="shared" si="99"/>
        <v>7642.070000000007</v>
      </c>
      <c r="H1579" s="4" t="str">
        <v>Male</v>
      </c>
      <c r="I1579" s="4" t="str">
        <v>PhD</v>
      </c>
    </row>
    <row r="1580" spans="1:9" x14ac:dyDescent="0.25">
      <c r="A1580" s="4">
        <v>28</v>
      </c>
      <c r="B1580" s="4">
        <f t="shared" si="96"/>
        <v>1</v>
      </c>
      <c r="C1580" s="4">
        <f t="shared" si="97"/>
        <v>1</v>
      </c>
      <c r="D1580" s="4">
        <v>3</v>
      </c>
      <c r="E1580" s="4">
        <v>70000</v>
      </c>
      <c r="F1580" s="4">
        <f t="shared" si="98"/>
        <v>74281.73</v>
      </c>
      <c r="G1580" s="4">
        <f t="shared" si="99"/>
        <v>-4281.7299999999959</v>
      </c>
      <c r="H1580" s="4" t="str">
        <v>Male</v>
      </c>
      <c r="I1580" s="4" t="str">
        <v>Bachelor's</v>
      </c>
    </row>
    <row r="1581" spans="1:9" x14ac:dyDescent="0.25">
      <c r="A1581" s="4">
        <v>32</v>
      </c>
      <c r="B1581" s="4">
        <f t="shared" si="96"/>
        <v>2</v>
      </c>
      <c r="C1581" s="4">
        <f t="shared" si="97"/>
        <v>1</v>
      </c>
      <c r="D1581" s="4">
        <v>8</v>
      </c>
      <c r="E1581" s="4">
        <v>115000</v>
      </c>
      <c r="F1581" s="4">
        <f t="shared" si="98"/>
        <v>95163.47</v>
      </c>
      <c r="G1581" s="4">
        <f t="shared" si="99"/>
        <v>19836.53</v>
      </c>
      <c r="H1581" s="4" t="str">
        <v>Female</v>
      </c>
      <c r="I1581" s="4" t="str">
        <v>Bachelor's</v>
      </c>
    </row>
    <row r="1582" spans="1:9" x14ac:dyDescent="0.25">
      <c r="A1582" s="4">
        <v>29</v>
      </c>
      <c r="B1582" s="4">
        <f t="shared" si="96"/>
        <v>1</v>
      </c>
      <c r="C1582" s="4">
        <f t="shared" si="97"/>
        <v>2</v>
      </c>
      <c r="D1582" s="4">
        <v>5</v>
      </c>
      <c r="E1582" s="4">
        <v>95000</v>
      </c>
      <c r="F1582" s="4">
        <f t="shared" si="98"/>
        <v>100941.95</v>
      </c>
      <c r="G1582" s="4">
        <f t="shared" si="99"/>
        <v>-5941.9499999999971</v>
      </c>
      <c r="H1582" s="4" t="str">
        <v>Male</v>
      </c>
      <c r="I1582" s="4" t="str">
        <v>Master's</v>
      </c>
    </row>
    <row r="1583" spans="1:9" x14ac:dyDescent="0.25">
      <c r="A1583" s="4">
        <v>25</v>
      </c>
      <c r="B1583" s="4">
        <f t="shared" si="96"/>
        <v>2</v>
      </c>
      <c r="C1583" s="4">
        <f t="shared" si="97"/>
        <v>1</v>
      </c>
      <c r="D1583" s="4">
        <v>0</v>
      </c>
      <c r="E1583" s="4">
        <v>40000</v>
      </c>
      <c r="F1583" s="4">
        <f t="shared" si="98"/>
        <v>52904.95</v>
      </c>
      <c r="G1583" s="4">
        <f t="shared" si="99"/>
        <v>-12904.949999999997</v>
      </c>
      <c r="H1583" s="4" t="str">
        <v>Female</v>
      </c>
      <c r="I1583" s="4" t="str">
        <v>Bachelor's</v>
      </c>
    </row>
    <row r="1584" spans="1:9" x14ac:dyDescent="0.25">
      <c r="A1584" s="4">
        <v>31</v>
      </c>
      <c r="B1584" s="4">
        <f t="shared" si="96"/>
        <v>1</v>
      </c>
      <c r="C1584" s="4">
        <f t="shared" si="97"/>
        <v>1</v>
      </c>
      <c r="D1584" s="4">
        <v>6</v>
      </c>
      <c r="E1584" s="4">
        <v>115000</v>
      </c>
      <c r="F1584" s="4">
        <f t="shared" si="98"/>
        <v>89922.65</v>
      </c>
      <c r="G1584" s="4">
        <f t="shared" si="99"/>
        <v>25077.350000000006</v>
      </c>
      <c r="H1584" s="4" t="str">
        <v>Male</v>
      </c>
      <c r="I1584" s="4" t="str">
        <v>Bachelor's</v>
      </c>
    </row>
    <row r="1585" spans="1:9" x14ac:dyDescent="0.25">
      <c r="A1585" s="4">
        <v>35</v>
      </c>
      <c r="B1585" s="4">
        <f t="shared" si="96"/>
        <v>2</v>
      </c>
      <c r="C1585" s="4">
        <f t="shared" si="97"/>
        <v>3</v>
      </c>
      <c r="D1585" s="4">
        <v>12</v>
      </c>
      <c r="E1585" s="4">
        <v>175000</v>
      </c>
      <c r="F1585" s="4">
        <f t="shared" si="98"/>
        <v>147934.51</v>
      </c>
      <c r="G1585" s="4">
        <f t="shared" si="99"/>
        <v>27065.489999999991</v>
      </c>
      <c r="H1585" s="4" t="str">
        <v>Female</v>
      </c>
      <c r="I1585" s="4" t="str">
        <v>PhD</v>
      </c>
    </row>
    <row r="1586" spans="1:9" x14ac:dyDescent="0.25">
      <c r="A1586" s="4">
        <v>33</v>
      </c>
      <c r="B1586" s="4">
        <f t="shared" si="96"/>
        <v>2</v>
      </c>
      <c r="C1586" s="4">
        <f t="shared" si="97"/>
        <v>2</v>
      </c>
      <c r="D1586" s="4">
        <v>9</v>
      </c>
      <c r="E1586" s="4">
        <v>135000</v>
      </c>
      <c r="F1586" s="4">
        <f t="shared" si="98"/>
        <v>116060.65</v>
      </c>
      <c r="G1586" s="4">
        <f t="shared" si="99"/>
        <v>18939.350000000006</v>
      </c>
      <c r="H1586" s="4" t="str">
        <v>Female</v>
      </c>
      <c r="I1586" s="4" t="str">
        <v>Master's</v>
      </c>
    </row>
    <row r="1587" spans="1:9" x14ac:dyDescent="0.25">
      <c r="A1587" s="4">
        <v>29</v>
      </c>
      <c r="B1587" s="4">
        <f t="shared" si="96"/>
        <v>1</v>
      </c>
      <c r="C1587" s="4">
        <f t="shared" si="97"/>
        <v>1</v>
      </c>
      <c r="D1587" s="4">
        <v>4</v>
      </c>
      <c r="E1587" s="4">
        <v>75000</v>
      </c>
      <c r="F1587" s="4">
        <f t="shared" si="98"/>
        <v>79495.37</v>
      </c>
      <c r="G1587" s="4">
        <f t="shared" si="99"/>
        <v>-4495.3699999999953</v>
      </c>
      <c r="H1587" s="4" t="str">
        <v>Male</v>
      </c>
      <c r="I1587" s="4" t="str">
        <v>Bachelor's</v>
      </c>
    </row>
    <row r="1588" spans="1:9" x14ac:dyDescent="0.25">
      <c r="A1588" s="4">
        <v>36</v>
      </c>
      <c r="B1588" s="4">
        <f t="shared" si="96"/>
        <v>1</v>
      </c>
      <c r="C1588" s="4">
        <f t="shared" si="97"/>
        <v>3</v>
      </c>
      <c r="D1588" s="4">
        <v>13</v>
      </c>
      <c r="E1588" s="4">
        <v>185000</v>
      </c>
      <c r="F1588" s="4">
        <f t="shared" si="98"/>
        <v>158884.01</v>
      </c>
      <c r="G1588" s="4">
        <f t="shared" si="99"/>
        <v>26115.989999999991</v>
      </c>
      <c r="H1588" s="4" t="str">
        <v>Male</v>
      </c>
      <c r="I1588" s="4" t="str">
        <v>PhD</v>
      </c>
    </row>
    <row r="1589" spans="1:9" x14ac:dyDescent="0.25">
      <c r="A1589" s="4">
        <v>40</v>
      </c>
      <c r="B1589" s="4">
        <f t="shared" si="96"/>
        <v>2</v>
      </c>
      <c r="C1589" s="4">
        <f t="shared" si="97"/>
        <v>1</v>
      </c>
      <c r="D1589" s="4">
        <v>15</v>
      </c>
      <c r="E1589" s="4">
        <v>210000</v>
      </c>
      <c r="F1589" s="4">
        <f t="shared" si="98"/>
        <v>131109.54999999999</v>
      </c>
      <c r="G1589" s="4">
        <f t="shared" si="99"/>
        <v>78890.450000000012</v>
      </c>
      <c r="H1589" s="4" t="str">
        <v>Female</v>
      </c>
      <c r="I1589" s="4" t="str">
        <v>Bachelor's</v>
      </c>
    </row>
    <row r="1590" spans="1:9" x14ac:dyDescent="0.25">
      <c r="A1590" s="4">
        <v>27</v>
      </c>
      <c r="B1590" s="4">
        <f t="shared" si="96"/>
        <v>1</v>
      </c>
      <c r="C1590" s="4">
        <f t="shared" si="97"/>
        <v>1</v>
      </c>
      <c r="D1590" s="4">
        <v>1</v>
      </c>
      <c r="E1590" s="4">
        <v>45000</v>
      </c>
      <c r="F1590" s="4">
        <f t="shared" si="98"/>
        <v>63305.05</v>
      </c>
      <c r="G1590" s="4">
        <f t="shared" si="99"/>
        <v>-18305.050000000003</v>
      </c>
      <c r="H1590" s="4" t="str">
        <v>Male</v>
      </c>
      <c r="I1590" s="4" t="str">
        <v>Bachelor's</v>
      </c>
    </row>
    <row r="1591" spans="1:9" x14ac:dyDescent="0.25">
      <c r="A1591" s="4">
        <v>32</v>
      </c>
      <c r="B1591" s="4">
        <f t="shared" si="96"/>
        <v>2</v>
      </c>
      <c r="C1591" s="4">
        <f t="shared" si="97"/>
        <v>3</v>
      </c>
      <c r="D1591" s="4">
        <v>9</v>
      </c>
      <c r="E1591" s="4">
        <v>145000</v>
      </c>
      <c r="F1591" s="4">
        <f t="shared" si="98"/>
        <v>132293.59000000003</v>
      </c>
      <c r="G1591" s="4">
        <f t="shared" si="99"/>
        <v>12706.409999999974</v>
      </c>
      <c r="H1591" s="4" t="str">
        <v>Female</v>
      </c>
      <c r="I1591" s="4" t="str">
        <v>PhD</v>
      </c>
    </row>
    <row r="1592" spans="1:9" x14ac:dyDescent="0.25">
      <c r="A1592" s="4">
        <v>28</v>
      </c>
      <c r="B1592" s="4">
        <f t="shared" si="96"/>
        <v>1</v>
      </c>
      <c r="C1592" s="4">
        <f t="shared" si="97"/>
        <v>1</v>
      </c>
      <c r="D1592" s="4">
        <v>3</v>
      </c>
      <c r="E1592" s="4">
        <v>70000</v>
      </c>
      <c r="F1592" s="4">
        <f t="shared" si="98"/>
        <v>74281.73</v>
      </c>
      <c r="G1592" s="4">
        <f t="shared" si="99"/>
        <v>-4281.7299999999959</v>
      </c>
      <c r="H1592" s="4" t="str">
        <v>Male</v>
      </c>
      <c r="I1592" s="4" t="str">
        <v>Bachelor's</v>
      </c>
    </row>
    <row r="1593" spans="1:9" x14ac:dyDescent="0.25">
      <c r="A1593" s="4">
        <v>32</v>
      </c>
      <c r="B1593" s="4">
        <f t="shared" si="96"/>
        <v>2</v>
      </c>
      <c r="C1593" s="4">
        <f t="shared" si="97"/>
        <v>1</v>
      </c>
      <c r="D1593" s="4">
        <v>7</v>
      </c>
      <c r="E1593" s="4">
        <v>120000</v>
      </c>
      <c r="F1593" s="4">
        <f t="shared" si="98"/>
        <v>89400.43</v>
      </c>
      <c r="G1593" s="4">
        <f t="shared" si="99"/>
        <v>30599.570000000007</v>
      </c>
      <c r="H1593" s="4" t="str">
        <v>Female</v>
      </c>
      <c r="I1593" s="4" t="str">
        <v>Bachelor's</v>
      </c>
    </row>
    <row r="1594" spans="1:9" x14ac:dyDescent="0.25">
      <c r="A1594" s="4">
        <v>38</v>
      </c>
      <c r="B1594" s="4">
        <f t="shared" si="96"/>
        <v>1</v>
      </c>
      <c r="C1594" s="4">
        <f t="shared" si="97"/>
        <v>2</v>
      </c>
      <c r="D1594" s="4">
        <v>14</v>
      </c>
      <c r="E1594" s="4">
        <v>195000</v>
      </c>
      <c r="F1594" s="4">
        <f t="shared" si="98"/>
        <v>147864.71</v>
      </c>
      <c r="G1594" s="4">
        <f t="shared" si="99"/>
        <v>47135.290000000008</v>
      </c>
      <c r="H1594" s="4" t="str">
        <v>Male</v>
      </c>
      <c r="I1594" s="4" t="str">
        <v>Master's</v>
      </c>
    </row>
    <row r="1595" spans="1:9" x14ac:dyDescent="0.25">
      <c r="A1595" s="4">
        <v>40</v>
      </c>
      <c r="B1595" s="4">
        <f t="shared" si="96"/>
        <v>2</v>
      </c>
      <c r="C1595" s="4">
        <f t="shared" si="97"/>
        <v>1</v>
      </c>
      <c r="D1595" s="4">
        <v>16</v>
      </c>
      <c r="E1595" s="4">
        <v>215000</v>
      </c>
      <c r="F1595" s="4">
        <f t="shared" si="98"/>
        <v>136872.59</v>
      </c>
      <c r="G1595" s="4">
        <f t="shared" si="99"/>
        <v>78127.41</v>
      </c>
      <c r="H1595" s="4" t="str">
        <v>Female</v>
      </c>
      <c r="I1595" s="4" t="str">
        <v>Bachelor's</v>
      </c>
    </row>
    <row r="1596" spans="1:9" x14ac:dyDescent="0.25">
      <c r="A1596" s="4">
        <v>27</v>
      </c>
      <c r="B1596" s="4">
        <f t="shared" si="96"/>
        <v>1</v>
      </c>
      <c r="C1596" s="4">
        <f t="shared" si="97"/>
        <v>1</v>
      </c>
      <c r="D1596" s="4">
        <v>2</v>
      </c>
      <c r="E1596" s="4">
        <v>55000</v>
      </c>
      <c r="F1596" s="4">
        <f t="shared" si="98"/>
        <v>69068.09</v>
      </c>
      <c r="G1596" s="4">
        <f t="shared" si="99"/>
        <v>-14068.089999999997</v>
      </c>
      <c r="H1596" s="4" t="str">
        <v>Male</v>
      </c>
      <c r="I1596" s="4" t="str">
        <v>Bachelor's</v>
      </c>
    </row>
    <row r="1597" spans="1:9" x14ac:dyDescent="0.25">
      <c r="A1597" s="4">
        <v>36</v>
      </c>
      <c r="B1597" s="4">
        <f t="shared" si="96"/>
        <v>2</v>
      </c>
      <c r="C1597" s="4">
        <f t="shared" si="97"/>
        <v>3</v>
      </c>
      <c r="D1597" s="4">
        <v>13</v>
      </c>
      <c r="E1597" s="4">
        <v>185000</v>
      </c>
      <c r="F1597" s="4">
        <f t="shared" si="98"/>
        <v>153148.15000000002</v>
      </c>
      <c r="G1597" s="4">
        <f t="shared" si="99"/>
        <v>31851.849999999977</v>
      </c>
      <c r="H1597" s="4" t="str">
        <v>Female</v>
      </c>
      <c r="I1597" s="4" t="str">
        <v>PhD</v>
      </c>
    </row>
    <row r="1598" spans="1:9" x14ac:dyDescent="0.25">
      <c r="A1598" s="4">
        <v>30</v>
      </c>
      <c r="B1598" s="4">
        <f t="shared" si="96"/>
        <v>2</v>
      </c>
      <c r="C1598" s="4">
        <f t="shared" si="97"/>
        <v>1</v>
      </c>
      <c r="D1598" s="4">
        <v>5</v>
      </c>
      <c r="E1598" s="4">
        <v>95000</v>
      </c>
      <c r="F1598" s="4">
        <f t="shared" si="98"/>
        <v>78973.149999999994</v>
      </c>
      <c r="G1598" s="4">
        <f t="shared" si="99"/>
        <v>16026.850000000006</v>
      </c>
      <c r="H1598" s="4" t="str">
        <v>Female</v>
      </c>
      <c r="I1598" s="4" t="str">
        <v>Bachelor's</v>
      </c>
    </row>
    <row r="1599" spans="1:9" x14ac:dyDescent="0.25">
      <c r="A1599" s="4">
        <v>34</v>
      </c>
      <c r="B1599" s="4">
        <f t="shared" si="96"/>
        <v>1</v>
      </c>
      <c r="C1599" s="4">
        <f t="shared" si="97"/>
        <v>3</v>
      </c>
      <c r="D1599" s="4">
        <v>12</v>
      </c>
      <c r="E1599" s="4">
        <v>170000</v>
      </c>
      <c r="F1599" s="4">
        <f t="shared" si="98"/>
        <v>154219.77000000002</v>
      </c>
      <c r="G1599" s="4">
        <f t="shared" si="99"/>
        <v>15780.229999999981</v>
      </c>
      <c r="H1599" s="4" t="str">
        <v>Male</v>
      </c>
      <c r="I1599" s="4" t="str">
        <v>PhD</v>
      </c>
    </row>
    <row r="1600" spans="1:9" x14ac:dyDescent="0.25">
      <c r="A1600" s="4">
        <v>28</v>
      </c>
      <c r="B1600" s="4">
        <f t="shared" si="96"/>
        <v>2</v>
      </c>
      <c r="C1600" s="4">
        <f t="shared" si="97"/>
        <v>1</v>
      </c>
      <c r="D1600" s="4">
        <v>3</v>
      </c>
      <c r="E1600" s="4">
        <v>65000</v>
      </c>
      <c r="F1600" s="4">
        <f t="shared" si="98"/>
        <v>68545.87</v>
      </c>
      <c r="G1600" s="4">
        <f t="shared" si="99"/>
        <v>-3545.8699999999953</v>
      </c>
      <c r="H1600" s="4" t="str">
        <v>Female</v>
      </c>
      <c r="I1600" s="4" t="str">
        <v>Bachelor's</v>
      </c>
    </row>
    <row r="1601" spans="1:9" x14ac:dyDescent="0.25">
      <c r="A1601" s="4">
        <v>26</v>
      </c>
      <c r="B1601" s="4">
        <f t="shared" si="96"/>
        <v>2</v>
      </c>
      <c r="C1601" s="4">
        <f t="shared" si="97"/>
        <v>2</v>
      </c>
      <c r="D1601" s="4">
        <v>2</v>
      </c>
      <c r="E1601" s="4">
        <v>75000</v>
      </c>
      <c r="F1601" s="4">
        <f t="shared" si="98"/>
        <v>79565.17</v>
      </c>
      <c r="G1601" s="4">
        <f t="shared" si="99"/>
        <v>-4565.1699999999983</v>
      </c>
      <c r="H1601" s="4" t="str">
        <v>Female</v>
      </c>
      <c r="I1601" s="4" t="str">
        <v>Master's</v>
      </c>
    </row>
    <row r="1602" spans="1:9" x14ac:dyDescent="0.25">
      <c r="A1602" s="4">
        <v>39</v>
      </c>
      <c r="B1602" s="4">
        <f t="shared" ref="B1602:B1665" si="100">IF(H1602 = "Male", 1, IF(H1602 = "Female", 2, IF(H1602 = "Other", 3)))</f>
        <v>1</v>
      </c>
      <c r="C1602" s="4">
        <f t="shared" ref="C1602:C1665" si="101">IF(I1602 = "High School", 0, IF(I1602 = "Bachelor's", 1, IF(I1602 = "Master's", 2, IF(I1602 = "PhD", 3))))</f>
        <v>3</v>
      </c>
      <c r="D1602" s="4">
        <v>14</v>
      </c>
      <c r="E1602" s="4">
        <v>185000</v>
      </c>
      <c r="F1602" s="4">
        <f t="shared" si="98"/>
        <v>162998.85</v>
      </c>
      <c r="G1602" s="4">
        <f t="shared" si="99"/>
        <v>22001.149999999994</v>
      </c>
      <c r="H1602" s="4" t="str">
        <v>Male</v>
      </c>
      <c r="I1602" s="4" t="str">
        <v>PhD</v>
      </c>
    </row>
    <row r="1603" spans="1:9" x14ac:dyDescent="0.25">
      <c r="A1603" s="4">
        <v>32</v>
      </c>
      <c r="B1603" s="4">
        <f t="shared" si="100"/>
        <v>2</v>
      </c>
      <c r="C1603" s="4">
        <f t="shared" si="101"/>
        <v>1</v>
      </c>
      <c r="D1603" s="4">
        <v>7</v>
      </c>
      <c r="E1603" s="4">
        <v>120000</v>
      </c>
      <c r="F1603" s="4">
        <f t="shared" ref="F1603:F1666" si="102">62428.13 + (-549.4*A1603) + (-5735.86*B1603) + (15683.54*C1603) + (5763.04*D1603)</f>
        <v>89400.43</v>
      </c>
      <c r="G1603" s="4">
        <f t="shared" ref="G1603:G1666" si="103">E1603-F1603</f>
        <v>30599.570000000007</v>
      </c>
      <c r="H1603" s="4" t="str">
        <v>Female</v>
      </c>
      <c r="I1603" s="4" t="str">
        <v>Bachelor's</v>
      </c>
    </row>
    <row r="1604" spans="1:9" x14ac:dyDescent="0.25">
      <c r="A1604" s="4">
        <v>28</v>
      </c>
      <c r="B1604" s="4">
        <f t="shared" si="100"/>
        <v>1</v>
      </c>
      <c r="C1604" s="4">
        <f t="shared" si="101"/>
        <v>1</v>
      </c>
      <c r="D1604" s="4">
        <v>3</v>
      </c>
      <c r="E1604" s="4">
        <v>60000</v>
      </c>
      <c r="F1604" s="4">
        <f t="shared" si="102"/>
        <v>74281.73</v>
      </c>
      <c r="G1604" s="4">
        <f t="shared" si="103"/>
        <v>-14281.729999999996</v>
      </c>
      <c r="H1604" s="4" t="str">
        <v>Male</v>
      </c>
      <c r="I1604" s="4" t="str">
        <v>Bachelor's</v>
      </c>
    </row>
    <row r="1605" spans="1:9" x14ac:dyDescent="0.25">
      <c r="A1605" s="4">
        <v>35</v>
      </c>
      <c r="B1605" s="4">
        <f t="shared" si="100"/>
        <v>2</v>
      </c>
      <c r="C1605" s="4">
        <f t="shared" si="101"/>
        <v>2</v>
      </c>
      <c r="D1605" s="4">
        <v>10</v>
      </c>
      <c r="E1605" s="4">
        <v>145000</v>
      </c>
      <c r="F1605" s="4">
        <f t="shared" si="102"/>
        <v>120724.89</v>
      </c>
      <c r="G1605" s="4">
        <f t="shared" si="103"/>
        <v>24275.11</v>
      </c>
      <c r="H1605" s="4" t="str">
        <v>Female</v>
      </c>
      <c r="I1605" s="4" t="str">
        <v>Master's</v>
      </c>
    </row>
    <row r="1606" spans="1:9" x14ac:dyDescent="0.25">
      <c r="A1606" s="4">
        <v>33</v>
      </c>
      <c r="B1606" s="4">
        <f t="shared" si="100"/>
        <v>2</v>
      </c>
      <c r="C1606" s="4">
        <f t="shared" si="101"/>
        <v>2</v>
      </c>
      <c r="D1606" s="4">
        <v>8</v>
      </c>
      <c r="E1606" s="4">
        <v>135000</v>
      </c>
      <c r="F1606" s="4">
        <f t="shared" si="102"/>
        <v>110297.60999999999</v>
      </c>
      <c r="G1606" s="4">
        <f t="shared" si="103"/>
        <v>24702.390000000014</v>
      </c>
      <c r="H1606" s="4" t="str">
        <v>Female</v>
      </c>
      <c r="I1606" s="4" t="str">
        <v>Master's</v>
      </c>
    </row>
    <row r="1607" spans="1:9" x14ac:dyDescent="0.25">
      <c r="A1607" s="4">
        <v>27</v>
      </c>
      <c r="B1607" s="4">
        <f t="shared" si="100"/>
        <v>1</v>
      </c>
      <c r="C1607" s="4">
        <f t="shared" si="101"/>
        <v>1</v>
      </c>
      <c r="D1607" s="4">
        <v>2</v>
      </c>
      <c r="E1607" s="4">
        <v>70000</v>
      </c>
      <c r="F1607" s="4">
        <f t="shared" si="102"/>
        <v>69068.09</v>
      </c>
      <c r="G1607" s="4">
        <f t="shared" si="103"/>
        <v>931.91000000000349</v>
      </c>
      <c r="H1607" s="4" t="str">
        <v>Male</v>
      </c>
      <c r="I1607" s="4" t="str">
        <v>Bachelor's</v>
      </c>
    </row>
    <row r="1608" spans="1:9" x14ac:dyDescent="0.25">
      <c r="A1608" s="4">
        <v>36</v>
      </c>
      <c r="B1608" s="4">
        <f t="shared" si="100"/>
        <v>2</v>
      </c>
      <c r="C1608" s="4">
        <f t="shared" si="101"/>
        <v>3</v>
      </c>
      <c r="D1608" s="4">
        <v>12</v>
      </c>
      <c r="E1608" s="4">
        <v>175000</v>
      </c>
      <c r="F1608" s="4">
        <f t="shared" si="102"/>
        <v>147385.10999999999</v>
      </c>
      <c r="G1608" s="4">
        <f t="shared" si="103"/>
        <v>27614.890000000014</v>
      </c>
      <c r="H1608" s="4" t="str">
        <v>Female</v>
      </c>
      <c r="I1608" s="4" t="str">
        <v>PhD</v>
      </c>
    </row>
    <row r="1609" spans="1:9" x14ac:dyDescent="0.25">
      <c r="A1609" s="4">
        <v>29</v>
      </c>
      <c r="B1609" s="4">
        <f t="shared" si="100"/>
        <v>1</v>
      </c>
      <c r="C1609" s="4">
        <f t="shared" si="101"/>
        <v>1</v>
      </c>
      <c r="D1609" s="4">
        <v>2</v>
      </c>
      <c r="E1609" s="4">
        <v>45000</v>
      </c>
      <c r="F1609" s="4">
        <f t="shared" si="102"/>
        <v>67969.289999999994</v>
      </c>
      <c r="G1609" s="4">
        <f t="shared" si="103"/>
        <v>-22969.289999999994</v>
      </c>
      <c r="H1609" s="4" t="str">
        <v>Male</v>
      </c>
      <c r="I1609" s="4" t="str">
        <v>Bachelor's</v>
      </c>
    </row>
    <row r="1610" spans="1:9" x14ac:dyDescent="0.25">
      <c r="A1610" s="4">
        <v>45</v>
      </c>
      <c r="B1610" s="4">
        <f t="shared" si="100"/>
        <v>2</v>
      </c>
      <c r="C1610" s="4">
        <f t="shared" si="101"/>
        <v>2</v>
      </c>
      <c r="D1610" s="4">
        <v>8</v>
      </c>
      <c r="E1610" s="4">
        <v>80000</v>
      </c>
      <c r="F1610" s="4">
        <f t="shared" si="102"/>
        <v>103704.81</v>
      </c>
      <c r="G1610" s="4">
        <f t="shared" si="103"/>
        <v>-23704.809999999998</v>
      </c>
      <c r="H1610" s="4" t="str">
        <v>Female</v>
      </c>
      <c r="I1610" s="4" t="str">
        <v>Master's</v>
      </c>
    </row>
    <row r="1611" spans="1:9" x14ac:dyDescent="0.25">
      <c r="A1611" s="4">
        <v>37</v>
      </c>
      <c r="B1611" s="4">
        <f t="shared" si="100"/>
        <v>1</v>
      </c>
      <c r="C1611" s="4">
        <f t="shared" si="101"/>
        <v>3</v>
      </c>
      <c r="D1611" s="4">
        <v>7</v>
      </c>
      <c r="E1611" s="4">
        <v>90000</v>
      </c>
      <c r="F1611" s="4">
        <f t="shared" si="102"/>
        <v>123756.37</v>
      </c>
      <c r="G1611" s="4">
        <f t="shared" si="103"/>
        <v>-33756.369999999995</v>
      </c>
      <c r="H1611" s="4" t="str">
        <v>Male</v>
      </c>
      <c r="I1611" s="4" t="str">
        <v>PhD</v>
      </c>
    </row>
    <row r="1612" spans="1:9" x14ac:dyDescent="0.25">
      <c r="A1612" s="4">
        <v>23</v>
      </c>
      <c r="B1612" s="4">
        <f t="shared" si="100"/>
        <v>2</v>
      </c>
      <c r="C1612" s="4">
        <f t="shared" si="101"/>
        <v>0</v>
      </c>
      <c r="D1612" s="4">
        <v>1</v>
      </c>
      <c r="E1612" s="4">
        <v>35000</v>
      </c>
      <c r="F1612" s="4">
        <f t="shared" si="102"/>
        <v>44083.25</v>
      </c>
      <c r="G1612" s="4">
        <f t="shared" si="103"/>
        <v>-9083.25</v>
      </c>
      <c r="H1612" s="4" t="str">
        <v>Female</v>
      </c>
      <c r="I1612" s="4" t="str">
        <v>High School</v>
      </c>
    </row>
    <row r="1613" spans="1:9" x14ac:dyDescent="0.25">
      <c r="A1613" s="4">
        <v>41</v>
      </c>
      <c r="B1613" s="4">
        <f t="shared" si="100"/>
        <v>1</v>
      </c>
      <c r="C1613" s="4">
        <f t="shared" si="101"/>
        <v>1</v>
      </c>
      <c r="D1613" s="4">
        <v>12</v>
      </c>
      <c r="E1613" s="4">
        <v>120000</v>
      </c>
      <c r="F1613" s="4">
        <f t="shared" si="102"/>
        <v>119006.88999999998</v>
      </c>
      <c r="G1613" s="4">
        <f t="shared" si="103"/>
        <v>993.11000000001513</v>
      </c>
      <c r="H1613" s="4" t="str">
        <v>Male</v>
      </c>
      <c r="I1613" s="4" t="str">
        <v>Bachelor's</v>
      </c>
    </row>
    <row r="1614" spans="1:9" x14ac:dyDescent="0.25">
      <c r="A1614" s="4">
        <v>26</v>
      </c>
      <c r="B1614" s="4">
        <f t="shared" si="100"/>
        <v>2</v>
      </c>
      <c r="C1614" s="4">
        <f t="shared" si="101"/>
        <v>1</v>
      </c>
      <c r="D1614" s="4">
        <v>4</v>
      </c>
      <c r="E1614" s="4">
        <v>60000</v>
      </c>
      <c r="F1614" s="4">
        <f t="shared" si="102"/>
        <v>75407.709999999992</v>
      </c>
      <c r="G1614" s="4">
        <f t="shared" si="103"/>
        <v>-15407.709999999992</v>
      </c>
      <c r="H1614" s="4" t="str">
        <v>Female</v>
      </c>
      <c r="I1614" s="4" t="str">
        <v>Bachelor's</v>
      </c>
    </row>
    <row r="1615" spans="1:9" x14ac:dyDescent="0.25">
      <c r="A1615" s="4">
        <v>33</v>
      </c>
      <c r="B1615" s="4">
        <f t="shared" si="100"/>
        <v>1</v>
      </c>
      <c r="C1615" s="4">
        <f t="shared" si="101"/>
        <v>2</v>
      </c>
      <c r="D1615" s="4">
        <v>5</v>
      </c>
      <c r="E1615" s="4">
        <v>70000</v>
      </c>
      <c r="F1615" s="4">
        <f t="shared" si="102"/>
        <v>98744.349999999991</v>
      </c>
      <c r="G1615" s="4">
        <f t="shared" si="103"/>
        <v>-28744.349999999991</v>
      </c>
      <c r="H1615" s="4" t="str">
        <v>Male</v>
      </c>
      <c r="I1615" s="4" t="str">
        <v>Master's</v>
      </c>
    </row>
    <row r="1616" spans="1:9" x14ac:dyDescent="0.25">
      <c r="A1616" s="4">
        <v>28</v>
      </c>
      <c r="B1616" s="4">
        <f t="shared" si="100"/>
        <v>2</v>
      </c>
      <c r="C1616" s="4">
        <f t="shared" si="101"/>
        <v>0</v>
      </c>
      <c r="D1616" s="4">
        <v>3</v>
      </c>
      <c r="E1616" s="4">
        <v>40000</v>
      </c>
      <c r="F1616" s="4">
        <f t="shared" si="102"/>
        <v>52862.33</v>
      </c>
      <c r="G1616" s="4">
        <f t="shared" si="103"/>
        <v>-12862.330000000002</v>
      </c>
      <c r="H1616" s="4" t="str">
        <v>Female</v>
      </c>
      <c r="I1616" s="4" t="str">
        <v>High School</v>
      </c>
    </row>
    <row r="1617" spans="1:9" x14ac:dyDescent="0.25">
      <c r="A1617" s="4">
        <v>50</v>
      </c>
      <c r="B1617" s="4">
        <f t="shared" si="100"/>
        <v>1</v>
      </c>
      <c r="C1617" s="4">
        <f t="shared" si="101"/>
        <v>3</v>
      </c>
      <c r="D1617" s="4">
        <v>15</v>
      </c>
      <c r="E1617" s="4">
        <v>150000</v>
      </c>
      <c r="F1617" s="4">
        <f t="shared" si="102"/>
        <v>162718.49</v>
      </c>
      <c r="G1617" s="4">
        <f t="shared" si="103"/>
        <v>-12718.489999999991</v>
      </c>
      <c r="H1617" s="4" t="str">
        <v>Male</v>
      </c>
      <c r="I1617" s="4" t="str">
        <v>PhD</v>
      </c>
    </row>
    <row r="1618" spans="1:9" x14ac:dyDescent="0.25">
      <c r="A1618" s="4">
        <v>35</v>
      </c>
      <c r="B1618" s="4">
        <f t="shared" si="100"/>
        <v>2</v>
      </c>
      <c r="C1618" s="4">
        <f t="shared" si="101"/>
        <v>1</v>
      </c>
      <c r="D1618" s="4">
        <v>2</v>
      </c>
      <c r="E1618" s="4">
        <v>35000</v>
      </c>
      <c r="F1618" s="4">
        <f t="shared" si="102"/>
        <v>58937.03</v>
      </c>
      <c r="G1618" s="4">
        <f t="shared" si="103"/>
        <v>-23937.03</v>
      </c>
      <c r="H1618" s="4" t="str">
        <v>Female</v>
      </c>
      <c r="I1618" s="4" t="str">
        <v>Bachelor's</v>
      </c>
    </row>
    <row r="1619" spans="1:9" x14ac:dyDescent="0.25">
      <c r="A1619" s="4">
        <v>42</v>
      </c>
      <c r="B1619" s="4">
        <f t="shared" si="100"/>
        <v>1</v>
      </c>
      <c r="C1619" s="4">
        <f t="shared" si="101"/>
        <v>2</v>
      </c>
      <c r="D1619" s="4">
        <v>13</v>
      </c>
      <c r="E1619" s="4">
        <v>130000</v>
      </c>
      <c r="F1619" s="4">
        <f t="shared" si="102"/>
        <v>139904.07</v>
      </c>
      <c r="G1619" s="4">
        <f t="shared" si="103"/>
        <v>-9904.070000000007</v>
      </c>
      <c r="H1619" s="4" t="str">
        <v>Male</v>
      </c>
      <c r="I1619" s="4" t="str">
        <v>Master's</v>
      </c>
    </row>
    <row r="1620" spans="1:9" x14ac:dyDescent="0.25">
      <c r="A1620" s="4">
        <v>27</v>
      </c>
      <c r="B1620" s="4">
        <f t="shared" si="100"/>
        <v>2</v>
      </c>
      <c r="C1620" s="4">
        <f t="shared" si="101"/>
        <v>1</v>
      </c>
      <c r="D1620" s="4">
        <v>1</v>
      </c>
      <c r="E1620" s="4">
        <v>35000</v>
      </c>
      <c r="F1620" s="4">
        <f t="shared" si="102"/>
        <v>57569.19</v>
      </c>
      <c r="G1620" s="4">
        <f t="shared" si="103"/>
        <v>-22569.190000000002</v>
      </c>
      <c r="H1620" s="4" t="str">
        <v>Female</v>
      </c>
      <c r="I1620" s="4" t="str">
        <v>Bachelor's</v>
      </c>
    </row>
    <row r="1621" spans="1:9" x14ac:dyDescent="0.25">
      <c r="A1621" s="4">
        <v>48</v>
      </c>
      <c r="B1621" s="4">
        <f t="shared" si="100"/>
        <v>1</v>
      </c>
      <c r="C1621" s="4">
        <f t="shared" si="101"/>
        <v>3</v>
      </c>
      <c r="D1621" s="4">
        <v>18</v>
      </c>
      <c r="E1621" s="4">
        <v>180000</v>
      </c>
      <c r="F1621" s="4">
        <f t="shared" si="102"/>
        <v>181106.41</v>
      </c>
      <c r="G1621" s="4">
        <f t="shared" si="103"/>
        <v>-1106.4100000000035</v>
      </c>
      <c r="H1621" s="4" t="str">
        <v>Male</v>
      </c>
      <c r="I1621" s="4" t="str">
        <v>PhD</v>
      </c>
    </row>
    <row r="1622" spans="1:9" x14ac:dyDescent="0.25">
      <c r="A1622" s="4">
        <v>31</v>
      </c>
      <c r="B1622" s="4">
        <f t="shared" si="100"/>
        <v>2</v>
      </c>
      <c r="C1622" s="4">
        <f t="shared" si="101"/>
        <v>0</v>
      </c>
      <c r="D1622" s="4">
        <v>4</v>
      </c>
      <c r="E1622" s="4">
        <v>60000</v>
      </c>
      <c r="F1622" s="4">
        <f t="shared" si="102"/>
        <v>56977.17</v>
      </c>
      <c r="G1622" s="4">
        <f t="shared" si="103"/>
        <v>3022.8300000000017</v>
      </c>
      <c r="H1622" s="4" t="str">
        <v>Female</v>
      </c>
      <c r="I1622" s="4" t="str">
        <v>High School</v>
      </c>
    </row>
    <row r="1623" spans="1:9" x14ac:dyDescent="0.25">
      <c r="A1623" s="4">
        <v>36</v>
      </c>
      <c r="B1623" s="4">
        <f t="shared" si="100"/>
        <v>1</v>
      </c>
      <c r="C1623" s="4">
        <f t="shared" si="101"/>
        <v>1</v>
      </c>
      <c r="D1623" s="4">
        <v>6</v>
      </c>
      <c r="E1623" s="4">
        <v>75000</v>
      </c>
      <c r="F1623" s="4">
        <f t="shared" si="102"/>
        <v>87175.65</v>
      </c>
      <c r="G1623" s="4">
        <f t="shared" si="103"/>
        <v>-12175.649999999994</v>
      </c>
      <c r="H1623" s="4" t="str">
        <v>Male</v>
      </c>
      <c r="I1623" s="4" t="str">
        <v>Bachelor's</v>
      </c>
    </row>
    <row r="1624" spans="1:9" x14ac:dyDescent="0.25">
      <c r="A1624" s="4">
        <v>25</v>
      </c>
      <c r="B1624" s="4">
        <f t="shared" si="100"/>
        <v>2</v>
      </c>
      <c r="C1624" s="4">
        <f t="shared" si="101"/>
        <v>2</v>
      </c>
      <c r="D1624" s="4">
        <v>3</v>
      </c>
      <c r="E1624" s="4">
        <v>50000</v>
      </c>
      <c r="F1624" s="4">
        <f t="shared" si="102"/>
        <v>85877.609999999986</v>
      </c>
      <c r="G1624" s="4">
        <f t="shared" si="103"/>
        <v>-35877.609999999986</v>
      </c>
      <c r="H1624" s="4" t="str">
        <v>Female</v>
      </c>
      <c r="I1624" s="4" t="str">
        <v>Master's</v>
      </c>
    </row>
    <row r="1625" spans="1:9" x14ac:dyDescent="0.25">
      <c r="A1625" s="4">
        <v>39</v>
      </c>
      <c r="B1625" s="4">
        <f t="shared" si="100"/>
        <v>1</v>
      </c>
      <c r="C1625" s="4">
        <f t="shared" si="101"/>
        <v>3</v>
      </c>
      <c r="D1625" s="4">
        <v>10</v>
      </c>
      <c r="E1625" s="4">
        <v>100000</v>
      </c>
      <c r="F1625" s="4">
        <f t="shared" si="102"/>
        <v>139946.69</v>
      </c>
      <c r="G1625" s="4">
        <f t="shared" si="103"/>
        <v>-39946.69</v>
      </c>
      <c r="H1625" s="4" t="str">
        <v>Male</v>
      </c>
      <c r="I1625" s="4" t="str">
        <v>PhD</v>
      </c>
    </row>
    <row r="1626" spans="1:9" x14ac:dyDescent="0.25">
      <c r="A1626" s="4">
        <v>30</v>
      </c>
      <c r="B1626" s="4">
        <f t="shared" si="100"/>
        <v>2</v>
      </c>
      <c r="C1626" s="4">
        <f t="shared" si="101"/>
        <v>0</v>
      </c>
      <c r="D1626" s="4">
        <v>2</v>
      </c>
      <c r="E1626" s="4">
        <v>40000</v>
      </c>
      <c r="F1626" s="4">
        <f t="shared" si="102"/>
        <v>46000.49</v>
      </c>
      <c r="G1626" s="4">
        <f t="shared" si="103"/>
        <v>-6000.489999999998</v>
      </c>
      <c r="H1626" s="4" t="str">
        <v>Female</v>
      </c>
      <c r="I1626" s="4" t="str">
        <v>High School</v>
      </c>
    </row>
    <row r="1627" spans="1:9" x14ac:dyDescent="0.25">
      <c r="A1627" s="4">
        <v>44</v>
      </c>
      <c r="B1627" s="4">
        <f t="shared" si="100"/>
        <v>1</v>
      </c>
      <c r="C1627" s="4">
        <f t="shared" si="101"/>
        <v>1</v>
      </c>
      <c r="D1627" s="4">
        <v>11</v>
      </c>
      <c r="E1627" s="4">
        <v>110000</v>
      </c>
      <c r="F1627" s="4">
        <f t="shared" si="102"/>
        <v>111595.65</v>
      </c>
      <c r="G1627" s="4">
        <f t="shared" si="103"/>
        <v>-1595.6499999999942</v>
      </c>
      <c r="H1627" s="4" t="str">
        <v>Male</v>
      </c>
      <c r="I1627" s="4" t="str">
        <v>Bachelor's</v>
      </c>
    </row>
    <row r="1628" spans="1:9" x14ac:dyDescent="0.25">
      <c r="A1628" s="4">
        <v>29</v>
      </c>
      <c r="B1628" s="4">
        <f t="shared" si="100"/>
        <v>2</v>
      </c>
      <c r="C1628" s="4">
        <f t="shared" si="101"/>
        <v>2</v>
      </c>
      <c r="D1628" s="4">
        <v>4</v>
      </c>
      <c r="E1628" s="4">
        <v>55000</v>
      </c>
      <c r="F1628" s="4">
        <f t="shared" si="102"/>
        <v>89443.05</v>
      </c>
      <c r="G1628" s="4">
        <f t="shared" si="103"/>
        <v>-34443.050000000003</v>
      </c>
      <c r="H1628" s="4" t="str">
        <v>Female</v>
      </c>
      <c r="I1628" s="4" t="str">
        <v>Master's</v>
      </c>
    </row>
    <row r="1629" spans="1:9" x14ac:dyDescent="0.25">
      <c r="A1629" s="4">
        <v>47</v>
      </c>
      <c r="B1629" s="4">
        <f t="shared" si="100"/>
        <v>1</v>
      </c>
      <c r="C1629" s="4">
        <f t="shared" si="101"/>
        <v>3</v>
      </c>
      <c r="D1629" s="4">
        <v>17</v>
      </c>
      <c r="E1629" s="4">
        <v>170000</v>
      </c>
      <c r="F1629" s="4">
        <f t="shared" si="102"/>
        <v>175892.77</v>
      </c>
      <c r="G1629" s="4">
        <f t="shared" si="103"/>
        <v>-5892.7699999999895</v>
      </c>
      <c r="H1629" s="4" t="str">
        <v>Male</v>
      </c>
      <c r="I1629" s="4" t="str">
        <v>PhD</v>
      </c>
    </row>
    <row r="1630" spans="1:9" x14ac:dyDescent="0.25">
      <c r="A1630" s="4">
        <v>32</v>
      </c>
      <c r="B1630" s="4">
        <f t="shared" si="100"/>
        <v>2</v>
      </c>
      <c r="C1630" s="4">
        <f t="shared" si="101"/>
        <v>1</v>
      </c>
      <c r="D1630" s="4">
        <v>3</v>
      </c>
      <c r="E1630" s="4">
        <v>40000</v>
      </c>
      <c r="F1630" s="4">
        <f t="shared" si="102"/>
        <v>66348.27</v>
      </c>
      <c r="G1630" s="4">
        <f t="shared" si="103"/>
        <v>-26348.270000000004</v>
      </c>
      <c r="H1630" s="4" t="str">
        <v>Female</v>
      </c>
      <c r="I1630" s="4" t="str">
        <v>Bachelor's</v>
      </c>
    </row>
    <row r="1631" spans="1:9" x14ac:dyDescent="0.25">
      <c r="A1631" s="4">
        <v>38</v>
      </c>
      <c r="B1631" s="4">
        <f t="shared" si="100"/>
        <v>1</v>
      </c>
      <c r="C1631" s="4">
        <f t="shared" si="101"/>
        <v>2</v>
      </c>
      <c r="D1631" s="4">
        <v>9</v>
      </c>
      <c r="E1631" s="4">
        <v>95000</v>
      </c>
      <c r="F1631" s="4">
        <f t="shared" si="102"/>
        <v>119049.51</v>
      </c>
      <c r="G1631" s="4">
        <f t="shared" si="103"/>
        <v>-24049.509999999995</v>
      </c>
      <c r="H1631" s="4" t="str">
        <v>Male</v>
      </c>
      <c r="I1631" s="4" t="str">
        <v>Master's</v>
      </c>
    </row>
    <row r="1632" spans="1:9" x14ac:dyDescent="0.25">
      <c r="A1632" s="4">
        <v>24</v>
      </c>
      <c r="B1632" s="4">
        <f t="shared" si="100"/>
        <v>2</v>
      </c>
      <c r="C1632" s="4">
        <f t="shared" si="101"/>
        <v>0</v>
      </c>
      <c r="D1632" s="4">
        <v>1</v>
      </c>
      <c r="E1632" s="4">
        <v>35000</v>
      </c>
      <c r="F1632" s="4">
        <f t="shared" si="102"/>
        <v>43533.85</v>
      </c>
      <c r="G1632" s="4">
        <f t="shared" si="103"/>
        <v>-8533.8499999999985</v>
      </c>
      <c r="H1632" s="4" t="str">
        <v>Female</v>
      </c>
      <c r="I1632" s="4" t="str">
        <v>High School</v>
      </c>
    </row>
    <row r="1633" spans="1:9" x14ac:dyDescent="0.25">
      <c r="A1633" s="4">
        <v>40</v>
      </c>
      <c r="B1633" s="4">
        <f t="shared" si="100"/>
        <v>1</v>
      </c>
      <c r="C1633" s="4">
        <f t="shared" si="101"/>
        <v>3</v>
      </c>
      <c r="D1633" s="4">
        <v>14</v>
      </c>
      <c r="E1633" s="4">
        <v>140000</v>
      </c>
      <c r="F1633" s="4">
        <f t="shared" si="102"/>
        <v>162449.45000000001</v>
      </c>
      <c r="G1633" s="4">
        <f t="shared" si="103"/>
        <v>-22449.450000000012</v>
      </c>
      <c r="H1633" s="4" t="str">
        <v>Male</v>
      </c>
      <c r="I1633" s="4" t="str">
        <v>PhD</v>
      </c>
    </row>
    <row r="1634" spans="1:9" x14ac:dyDescent="0.25">
      <c r="A1634" s="4">
        <v>34</v>
      </c>
      <c r="B1634" s="4">
        <f t="shared" si="100"/>
        <v>2</v>
      </c>
      <c r="C1634" s="4">
        <f t="shared" si="101"/>
        <v>1</v>
      </c>
      <c r="D1634" s="4">
        <v>5</v>
      </c>
      <c r="E1634" s="4">
        <v>70000</v>
      </c>
      <c r="F1634" s="4">
        <f t="shared" si="102"/>
        <v>76775.55</v>
      </c>
      <c r="G1634" s="4">
        <f t="shared" si="103"/>
        <v>-6775.5500000000029</v>
      </c>
      <c r="H1634" s="4" t="str">
        <v>Female</v>
      </c>
      <c r="I1634" s="4" t="str">
        <v>Bachelor's</v>
      </c>
    </row>
    <row r="1635" spans="1:9" x14ac:dyDescent="0.25">
      <c r="A1635" s="4">
        <v>26</v>
      </c>
      <c r="B1635" s="4">
        <f t="shared" si="100"/>
        <v>1</v>
      </c>
      <c r="C1635" s="4">
        <f t="shared" si="101"/>
        <v>2</v>
      </c>
      <c r="D1635" s="4">
        <v>3</v>
      </c>
      <c r="E1635" s="4">
        <v>50000</v>
      </c>
      <c r="F1635" s="4">
        <f t="shared" si="102"/>
        <v>91064.069999999992</v>
      </c>
      <c r="G1635" s="4">
        <f t="shared" si="103"/>
        <v>-41064.069999999992</v>
      </c>
      <c r="H1635" s="4" t="str">
        <v>Male</v>
      </c>
      <c r="I1635" s="4" t="str">
        <v>Master's</v>
      </c>
    </row>
    <row r="1636" spans="1:9" x14ac:dyDescent="0.25">
      <c r="A1636" s="4">
        <v>31</v>
      </c>
      <c r="B1636" s="4">
        <f t="shared" si="100"/>
        <v>2</v>
      </c>
      <c r="C1636" s="4">
        <f t="shared" si="101"/>
        <v>3</v>
      </c>
      <c r="D1636" s="4">
        <v>6</v>
      </c>
      <c r="E1636" s="4">
        <v>75000</v>
      </c>
      <c r="F1636" s="4">
        <f t="shared" si="102"/>
        <v>115553.87</v>
      </c>
      <c r="G1636" s="4">
        <f t="shared" si="103"/>
        <v>-40553.869999999995</v>
      </c>
      <c r="H1636" s="4" t="str">
        <v>Female</v>
      </c>
      <c r="I1636" s="4" t="str">
        <v>PhD</v>
      </c>
    </row>
    <row r="1637" spans="1:9" x14ac:dyDescent="0.25">
      <c r="A1637" s="4">
        <v>27</v>
      </c>
      <c r="B1637" s="4">
        <f t="shared" si="100"/>
        <v>1</v>
      </c>
      <c r="C1637" s="4">
        <f t="shared" si="101"/>
        <v>0</v>
      </c>
      <c r="D1637" s="4">
        <v>2</v>
      </c>
      <c r="E1637" s="4">
        <v>40000</v>
      </c>
      <c r="F1637" s="4">
        <f t="shared" si="102"/>
        <v>53384.55</v>
      </c>
      <c r="G1637" s="4">
        <f t="shared" si="103"/>
        <v>-13384.550000000003</v>
      </c>
      <c r="H1637" s="4" t="str">
        <v>Male</v>
      </c>
      <c r="I1637" s="4" t="str">
        <v>High School</v>
      </c>
    </row>
    <row r="1638" spans="1:9" x14ac:dyDescent="0.25">
      <c r="A1638" s="4">
        <v>43</v>
      </c>
      <c r="B1638" s="4">
        <f t="shared" si="100"/>
        <v>2</v>
      </c>
      <c r="C1638" s="4">
        <f t="shared" si="101"/>
        <v>1</v>
      </c>
      <c r="D1638" s="4">
        <v>12</v>
      </c>
      <c r="E1638" s="4">
        <v>120000</v>
      </c>
      <c r="F1638" s="4">
        <f t="shared" si="102"/>
        <v>112172.22999999998</v>
      </c>
      <c r="G1638" s="4">
        <f t="shared" si="103"/>
        <v>7827.7700000000186</v>
      </c>
      <c r="H1638" s="4" t="str">
        <v>Female</v>
      </c>
      <c r="I1638" s="4" t="str">
        <v>Bachelor's</v>
      </c>
    </row>
    <row r="1639" spans="1:9" x14ac:dyDescent="0.25">
      <c r="A1639" s="4">
        <v>28</v>
      </c>
      <c r="B1639" s="4">
        <f t="shared" si="100"/>
        <v>1</v>
      </c>
      <c r="C1639" s="4">
        <f t="shared" si="101"/>
        <v>2</v>
      </c>
      <c r="D1639" s="4">
        <v>2</v>
      </c>
      <c r="E1639" s="4">
        <v>40000</v>
      </c>
      <c r="F1639" s="4">
        <f t="shared" si="102"/>
        <v>84202.23</v>
      </c>
      <c r="G1639" s="4">
        <f t="shared" si="103"/>
        <v>-44202.229999999996</v>
      </c>
      <c r="H1639" s="4" t="str">
        <v>Male</v>
      </c>
      <c r="I1639" s="4" t="str">
        <v>Master's</v>
      </c>
    </row>
    <row r="1640" spans="1:9" x14ac:dyDescent="0.25">
      <c r="A1640" s="4">
        <v>46</v>
      </c>
      <c r="B1640" s="4">
        <f t="shared" si="100"/>
        <v>2</v>
      </c>
      <c r="C1640" s="4">
        <f t="shared" si="101"/>
        <v>3</v>
      </c>
      <c r="D1640" s="4">
        <v>16</v>
      </c>
      <c r="E1640" s="4">
        <v>160000</v>
      </c>
      <c r="F1640" s="4">
        <f t="shared" si="102"/>
        <v>164943.27000000002</v>
      </c>
      <c r="G1640" s="4">
        <f t="shared" si="103"/>
        <v>-4943.2700000000186</v>
      </c>
      <c r="H1640" s="4" t="str">
        <v>Female</v>
      </c>
      <c r="I1640" s="4" t="str">
        <v>PhD</v>
      </c>
    </row>
    <row r="1641" spans="1:9" x14ac:dyDescent="0.25">
      <c r="A1641" s="4">
        <v>33</v>
      </c>
      <c r="B1641" s="4">
        <f t="shared" si="100"/>
        <v>1</v>
      </c>
      <c r="C1641" s="4">
        <f t="shared" si="101"/>
        <v>1</v>
      </c>
      <c r="D1641" s="4">
        <v>4</v>
      </c>
      <c r="E1641" s="4">
        <v>55000</v>
      </c>
      <c r="F1641" s="4">
        <f t="shared" si="102"/>
        <v>77297.76999999999</v>
      </c>
      <c r="G1641" s="4">
        <f t="shared" si="103"/>
        <v>-22297.76999999999</v>
      </c>
      <c r="H1641" s="4" t="str">
        <v>Male</v>
      </c>
      <c r="I1641" s="4" t="str">
        <v>Bachelor's</v>
      </c>
    </row>
    <row r="1642" spans="1:9" x14ac:dyDescent="0.25">
      <c r="A1642" s="4">
        <v>39</v>
      </c>
      <c r="B1642" s="4">
        <f t="shared" si="100"/>
        <v>2</v>
      </c>
      <c r="C1642" s="4">
        <f t="shared" si="101"/>
        <v>2</v>
      </c>
      <c r="D1642" s="4">
        <v>10</v>
      </c>
      <c r="E1642" s="4">
        <v>100000</v>
      </c>
      <c r="F1642" s="4">
        <f t="shared" si="102"/>
        <v>118527.29000000001</v>
      </c>
      <c r="G1642" s="4">
        <f t="shared" si="103"/>
        <v>-18527.290000000008</v>
      </c>
      <c r="H1642" s="4" t="str">
        <v>Female</v>
      </c>
      <c r="I1642" s="4" t="str">
        <v>Master's</v>
      </c>
    </row>
    <row r="1643" spans="1:9" x14ac:dyDescent="0.25">
      <c r="A1643" s="4">
        <v>25</v>
      </c>
      <c r="B1643" s="4">
        <f t="shared" si="100"/>
        <v>1</v>
      </c>
      <c r="C1643" s="4">
        <f t="shared" si="101"/>
        <v>0</v>
      </c>
      <c r="D1643" s="4">
        <v>1</v>
      </c>
      <c r="E1643" s="4">
        <v>35000</v>
      </c>
      <c r="F1643" s="4">
        <f t="shared" si="102"/>
        <v>48720.31</v>
      </c>
      <c r="G1643" s="4">
        <f t="shared" si="103"/>
        <v>-13720.309999999998</v>
      </c>
      <c r="H1643" s="4" t="str">
        <v>Male</v>
      </c>
      <c r="I1643" s="4" t="str">
        <v>High School</v>
      </c>
    </row>
    <row r="1644" spans="1:9" x14ac:dyDescent="0.25">
      <c r="A1644" s="4">
        <v>41</v>
      </c>
      <c r="B1644" s="4">
        <f t="shared" si="100"/>
        <v>2</v>
      </c>
      <c r="C1644" s="4">
        <f t="shared" si="101"/>
        <v>1</v>
      </c>
      <c r="D1644" s="4">
        <v>8</v>
      </c>
      <c r="E1644" s="4">
        <v>80000</v>
      </c>
      <c r="F1644" s="4">
        <f t="shared" si="102"/>
        <v>90218.87</v>
      </c>
      <c r="G1644" s="4">
        <f t="shared" si="103"/>
        <v>-10218.869999999995</v>
      </c>
      <c r="H1644" s="4" t="str">
        <v>Female</v>
      </c>
      <c r="I1644" s="4" t="str">
        <v>Bachelor's</v>
      </c>
    </row>
    <row r="1645" spans="1:9" x14ac:dyDescent="0.25">
      <c r="A1645" s="4">
        <v>35</v>
      </c>
      <c r="B1645" s="4">
        <f t="shared" si="100"/>
        <v>1</v>
      </c>
      <c r="C1645" s="4">
        <f t="shared" si="101"/>
        <v>3</v>
      </c>
      <c r="D1645" s="4">
        <v>7</v>
      </c>
      <c r="E1645" s="4">
        <v>90000</v>
      </c>
      <c r="F1645" s="4">
        <f t="shared" si="102"/>
        <v>124855.17</v>
      </c>
      <c r="G1645" s="4">
        <f t="shared" si="103"/>
        <v>-34855.17</v>
      </c>
      <c r="H1645" s="4" t="str">
        <v>Male</v>
      </c>
      <c r="I1645" s="4" t="str">
        <v>PhD</v>
      </c>
    </row>
    <row r="1646" spans="1:9" x14ac:dyDescent="0.25">
      <c r="A1646" s="4">
        <v>23</v>
      </c>
      <c r="B1646" s="4">
        <f t="shared" si="100"/>
        <v>2</v>
      </c>
      <c r="C1646" s="4">
        <f t="shared" si="101"/>
        <v>1</v>
      </c>
      <c r="D1646" s="4">
        <v>1</v>
      </c>
      <c r="E1646" s="4">
        <v>35000</v>
      </c>
      <c r="F1646" s="4">
        <f t="shared" si="102"/>
        <v>59766.79</v>
      </c>
      <c r="G1646" s="4">
        <f t="shared" si="103"/>
        <v>-24766.79</v>
      </c>
      <c r="H1646" s="4" t="str">
        <v>Female</v>
      </c>
      <c r="I1646" s="4" t="str">
        <v>Bachelor's</v>
      </c>
    </row>
    <row r="1647" spans="1:9" x14ac:dyDescent="0.25">
      <c r="A1647" s="4">
        <v>42</v>
      </c>
      <c r="B1647" s="4">
        <f t="shared" si="100"/>
        <v>1</v>
      </c>
      <c r="C1647" s="4">
        <f t="shared" si="101"/>
        <v>2</v>
      </c>
      <c r="D1647" s="4">
        <v>13</v>
      </c>
      <c r="E1647" s="4">
        <v>130000</v>
      </c>
      <c r="F1647" s="4">
        <f t="shared" si="102"/>
        <v>139904.07</v>
      </c>
      <c r="G1647" s="4">
        <f t="shared" si="103"/>
        <v>-9904.070000000007</v>
      </c>
      <c r="H1647" s="4" t="str">
        <v>Male</v>
      </c>
      <c r="I1647" s="4" t="str">
        <v>Master's</v>
      </c>
    </row>
    <row r="1648" spans="1:9" x14ac:dyDescent="0.25">
      <c r="A1648" s="4">
        <v>32</v>
      </c>
      <c r="B1648" s="4">
        <f t="shared" si="100"/>
        <v>1</v>
      </c>
      <c r="C1648" s="4">
        <f t="shared" si="101"/>
        <v>2</v>
      </c>
      <c r="D1648" s="4">
        <v>5</v>
      </c>
      <c r="E1648" s="4">
        <v>70000</v>
      </c>
      <c r="F1648" s="4">
        <f t="shared" si="102"/>
        <v>99293.75</v>
      </c>
      <c r="G1648" s="4">
        <f t="shared" si="103"/>
        <v>-29293.75</v>
      </c>
      <c r="H1648" s="4" t="str">
        <v>Male</v>
      </c>
      <c r="I1648" s="4" t="str">
        <v>Master's</v>
      </c>
    </row>
    <row r="1649" spans="1:9" x14ac:dyDescent="0.25">
      <c r="A1649" s="4">
        <v>27</v>
      </c>
      <c r="B1649" s="4">
        <f t="shared" si="100"/>
        <v>2</v>
      </c>
      <c r="C1649" s="4">
        <f t="shared" si="101"/>
        <v>0</v>
      </c>
      <c r="D1649" s="4">
        <v>3</v>
      </c>
      <c r="E1649" s="4">
        <v>40000</v>
      </c>
      <c r="F1649" s="4">
        <f t="shared" si="102"/>
        <v>53411.729999999996</v>
      </c>
      <c r="G1649" s="4">
        <f t="shared" si="103"/>
        <v>-13411.729999999996</v>
      </c>
      <c r="H1649" s="4" t="str">
        <v>Female</v>
      </c>
      <c r="I1649" s="4" t="str">
        <v>High School</v>
      </c>
    </row>
    <row r="1650" spans="1:9" x14ac:dyDescent="0.25">
      <c r="A1650" s="4">
        <v>36</v>
      </c>
      <c r="B1650" s="4">
        <f t="shared" si="100"/>
        <v>2</v>
      </c>
      <c r="C1650" s="4">
        <f t="shared" si="101"/>
        <v>1</v>
      </c>
      <c r="D1650" s="4">
        <v>2</v>
      </c>
      <c r="E1650" s="4">
        <v>35000</v>
      </c>
      <c r="F1650" s="4">
        <f t="shared" si="102"/>
        <v>58387.63</v>
      </c>
      <c r="G1650" s="4">
        <f t="shared" si="103"/>
        <v>-23387.629999999997</v>
      </c>
      <c r="H1650" s="4" t="str">
        <v>Female</v>
      </c>
      <c r="I1650" s="4" t="str">
        <v>Bachelor's</v>
      </c>
    </row>
    <row r="1651" spans="1:9" x14ac:dyDescent="0.25">
      <c r="A1651" s="4">
        <v>48</v>
      </c>
      <c r="B1651" s="4">
        <f t="shared" si="100"/>
        <v>1</v>
      </c>
      <c r="C1651" s="4">
        <f t="shared" si="101"/>
        <v>2</v>
      </c>
      <c r="D1651" s="4">
        <v>18</v>
      </c>
      <c r="E1651" s="4">
        <v>180000</v>
      </c>
      <c r="F1651" s="4">
        <f t="shared" si="102"/>
        <v>165422.87</v>
      </c>
      <c r="G1651" s="4">
        <f t="shared" si="103"/>
        <v>14577.130000000005</v>
      </c>
      <c r="H1651" s="4" t="str">
        <v>Male</v>
      </c>
      <c r="I1651" s="4" t="str">
        <v>Master's</v>
      </c>
    </row>
    <row r="1652" spans="1:9" x14ac:dyDescent="0.25">
      <c r="A1652" s="4">
        <v>31</v>
      </c>
      <c r="B1652" s="4">
        <f t="shared" si="100"/>
        <v>2</v>
      </c>
      <c r="C1652" s="4">
        <f t="shared" si="101"/>
        <v>0</v>
      </c>
      <c r="D1652" s="4">
        <v>2</v>
      </c>
      <c r="E1652" s="4">
        <v>40000</v>
      </c>
      <c r="F1652" s="4">
        <f t="shared" si="102"/>
        <v>45451.09</v>
      </c>
      <c r="G1652" s="4">
        <f t="shared" si="103"/>
        <v>-5451.0899999999965</v>
      </c>
      <c r="H1652" s="4" t="str">
        <v>Female</v>
      </c>
      <c r="I1652" s="4" t="str">
        <v>High School</v>
      </c>
    </row>
    <row r="1653" spans="1:9" x14ac:dyDescent="0.25">
      <c r="A1653" s="4">
        <v>29</v>
      </c>
      <c r="B1653" s="4">
        <f t="shared" si="100"/>
        <v>1</v>
      </c>
      <c r="C1653" s="4">
        <f t="shared" si="101"/>
        <v>1</v>
      </c>
      <c r="D1653" s="4">
        <v>6</v>
      </c>
      <c r="E1653" s="4">
        <v>75000</v>
      </c>
      <c r="F1653" s="4">
        <f t="shared" si="102"/>
        <v>91021.45</v>
      </c>
      <c r="G1653" s="4">
        <f t="shared" si="103"/>
        <v>-16021.449999999997</v>
      </c>
      <c r="H1653" s="4" t="str">
        <v>Male</v>
      </c>
      <c r="I1653" s="4" t="str">
        <v>Bachelor's</v>
      </c>
    </row>
    <row r="1654" spans="1:9" x14ac:dyDescent="0.25">
      <c r="A1654" s="4">
        <v>45</v>
      </c>
      <c r="B1654" s="4">
        <f t="shared" si="100"/>
        <v>2</v>
      </c>
      <c r="C1654" s="4">
        <f t="shared" si="101"/>
        <v>3</v>
      </c>
      <c r="D1654" s="4">
        <v>12</v>
      </c>
      <c r="E1654" s="4">
        <v>120000</v>
      </c>
      <c r="F1654" s="4">
        <f t="shared" si="102"/>
        <v>142440.51</v>
      </c>
      <c r="G1654" s="4">
        <f t="shared" si="103"/>
        <v>-22440.510000000009</v>
      </c>
      <c r="H1654" s="4" t="str">
        <v>Female</v>
      </c>
      <c r="I1654" s="4" t="str">
        <v>PhD</v>
      </c>
    </row>
    <row r="1655" spans="1:9" x14ac:dyDescent="0.25">
      <c r="A1655" s="4">
        <v>25</v>
      </c>
      <c r="B1655" s="4">
        <f t="shared" si="100"/>
        <v>1</v>
      </c>
      <c r="C1655" s="4">
        <f t="shared" si="101"/>
        <v>2</v>
      </c>
      <c r="D1655" s="4">
        <v>3</v>
      </c>
      <c r="E1655" s="4">
        <v>50000</v>
      </c>
      <c r="F1655" s="4">
        <f t="shared" si="102"/>
        <v>91613.47</v>
      </c>
      <c r="G1655" s="4">
        <f t="shared" si="103"/>
        <v>-41613.47</v>
      </c>
      <c r="H1655" s="4" t="str">
        <v>Male</v>
      </c>
      <c r="I1655" s="4" t="str">
        <v>Master's</v>
      </c>
    </row>
    <row r="1656" spans="1:9" x14ac:dyDescent="0.25">
      <c r="A1656" s="4">
        <v>37</v>
      </c>
      <c r="B1656" s="4">
        <f t="shared" si="100"/>
        <v>2</v>
      </c>
      <c r="C1656" s="4">
        <f t="shared" si="101"/>
        <v>1</v>
      </c>
      <c r="D1656" s="4">
        <v>7</v>
      </c>
      <c r="E1656" s="4">
        <v>90000</v>
      </c>
      <c r="F1656" s="4">
        <f t="shared" si="102"/>
        <v>86653.43</v>
      </c>
      <c r="G1656" s="4">
        <f t="shared" si="103"/>
        <v>3346.570000000007</v>
      </c>
      <c r="H1656" s="4" t="str">
        <v>Female</v>
      </c>
      <c r="I1656" s="4" t="str">
        <v>Bachelor's</v>
      </c>
    </row>
    <row r="1657" spans="1:9" x14ac:dyDescent="0.25">
      <c r="A1657" s="4">
        <v>23</v>
      </c>
      <c r="B1657" s="4">
        <f t="shared" si="100"/>
        <v>1</v>
      </c>
      <c r="C1657" s="4">
        <f t="shared" si="101"/>
        <v>0</v>
      </c>
      <c r="D1657" s="4">
        <v>1</v>
      </c>
      <c r="E1657" s="4">
        <v>35000</v>
      </c>
      <c r="F1657" s="4">
        <f t="shared" si="102"/>
        <v>49819.11</v>
      </c>
      <c r="G1657" s="4">
        <f t="shared" si="103"/>
        <v>-14819.11</v>
      </c>
      <c r="H1657" s="4" t="str">
        <v>Male</v>
      </c>
      <c r="I1657" s="4" t="str">
        <v>High School</v>
      </c>
    </row>
    <row r="1658" spans="1:9" x14ac:dyDescent="0.25">
      <c r="A1658" s="4">
        <v>41</v>
      </c>
      <c r="B1658" s="4">
        <f t="shared" si="100"/>
        <v>2</v>
      </c>
      <c r="C1658" s="4">
        <f t="shared" si="101"/>
        <v>1</v>
      </c>
      <c r="D1658" s="4">
        <v>11</v>
      </c>
      <c r="E1658" s="4">
        <v>110000</v>
      </c>
      <c r="F1658" s="4">
        <f t="shared" si="102"/>
        <v>107507.98999999999</v>
      </c>
      <c r="G1658" s="4">
        <f t="shared" si="103"/>
        <v>2492.0100000000093</v>
      </c>
      <c r="H1658" s="4" t="str">
        <v>Female</v>
      </c>
      <c r="I1658" s="4" t="str">
        <v>Bachelor's</v>
      </c>
    </row>
    <row r="1659" spans="1:9" x14ac:dyDescent="0.25">
      <c r="A1659" s="4">
        <v>26</v>
      </c>
      <c r="B1659" s="4">
        <f t="shared" si="100"/>
        <v>1</v>
      </c>
      <c r="C1659" s="4">
        <f t="shared" si="101"/>
        <v>2</v>
      </c>
      <c r="D1659" s="4">
        <v>3</v>
      </c>
      <c r="E1659" s="4">
        <v>45000</v>
      </c>
      <c r="F1659" s="4">
        <f t="shared" si="102"/>
        <v>91064.069999999992</v>
      </c>
      <c r="G1659" s="4">
        <f t="shared" si="103"/>
        <v>-46064.069999999992</v>
      </c>
      <c r="H1659" s="4" t="str">
        <v>Male</v>
      </c>
      <c r="I1659" s="4" t="str">
        <v>Master's</v>
      </c>
    </row>
    <row r="1660" spans="1:9" x14ac:dyDescent="0.25">
      <c r="A1660" s="4">
        <v>33</v>
      </c>
      <c r="B1660" s="4">
        <f t="shared" si="100"/>
        <v>2</v>
      </c>
      <c r="C1660" s="4">
        <f t="shared" si="101"/>
        <v>3</v>
      </c>
      <c r="D1660" s="4">
        <v>5</v>
      </c>
      <c r="E1660" s="4">
        <v>70000</v>
      </c>
      <c r="F1660" s="4">
        <f t="shared" si="102"/>
        <v>108692.02999999998</v>
      </c>
      <c r="G1660" s="4">
        <f t="shared" si="103"/>
        <v>-38692.029999999984</v>
      </c>
      <c r="H1660" s="4" t="str">
        <v>Female</v>
      </c>
      <c r="I1660" s="4" t="str">
        <v>PhD</v>
      </c>
    </row>
    <row r="1661" spans="1:9" x14ac:dyDescent="0.25">
      <c r="A1661" s="4">
        <v>28</v>
      </c>
      <c r="B1661" s="4">
        <f t="shared" si="100"/>
        <v>1</v>
      </c>
      <c r="C1661" s="4">
        <f t="shared" si="101"/>
        <v>1</v>
      </c>
      <c r="D1661" s="4">
        <v>1</v>
      </c>
      <c r="E1661" s="4">
        <v>30000</v>
      </c>
      <c r="F1661" s="4">
        <f t="shared" si="102"/>
        <v>62755.65</v>
      </c>
      <c r="G1661" s="4">
        <f t="shared" si="103"/>
        <v>-32755.65</v>
      </c>
      <c r="H1661" s="4" t="str">
        <v>Male</v>
      </c>
      <c r="I1661" s="4" t="str">
        <v>Bachelor's</v>
      </c>
    </row>
    <row r="1662" spans="1:9" x14ac:dyDescent="0.25">
      <c r="A1662" s="4">
        <v>42</v>
      </c>
      <c r="B1662" s="4">
        <f t="shared" si="100"/>
        <v>2</v>
      </c>
      <c r="C1662" s="4">
        <f t="shared" si="101"/>
        <v>2</v>
      </c>
      <c r="D1662" s="4">
        <v>13</v>
      </c>
      <c r="E1662" s="4">
        <v>130000</v>
      </c>
      <c r="F1662" s="4">
        <f t="shared" si="102"/>
        <v>134168.21000000002</v>
      </c>
      <c r="G1662" s="4">
        <f t="shared" si="103"/>
        <v>-4168.210000000021</v>
      </c>
      <c r="H1662" s="4" t="str">
        <v>Female</v>
      </c>
      <c r="I1662" s="4" t="str">
        <v>Master's</v>
      </c>
    </row>
    <row r="1663" spans="1:9" x14ac:dyDescent="0.25">
      <c r="A1663" s="4">
        <v>27</v>
      </c>
      <c r="B1663" s="4">
        <f t="shared" si="100"/>
        <v>1</v>
      </c>
      <c r="C1663" s="4">
        <f t="shared" si="101"/>
        <v>0</v>
      </c>
      <c r="D1663" s="4">
        <v>4</v>
      </c>
      <c r="E1663" s="4">
        <v>60000</v>
      </c>
      <c r="F1663" s="4">
        <f t="shared" si="102"/>
        <v>64910.630000000005</v>
      </c>
      <c r="G1663" s="4">
        <f t="shared" si="103"/>
        <v>-4910.6300000000047</v>
      </c>
      <c r="H1663" s="4" t="str">
        <v>Male</v>
      </c>
      <c r="I1663" s="4" t="str">
        <v>High School</v>
      </c>
    </row>
    <row r="1664" spans="1:9" x14ac:dyDescent="0.25">
      <c r="A1664" s="4">
        <v>50</v>
      </c>
      <c r="B1664" s="4">
        <f t="shared" si="100"/>
        <v>2</v>
      </c>
      <c r="C1664" s="4">
        <f t="shared" si="101"/>
        <v>1</v>
      </c>
      <c r="D1664" s="4">
        <v>15</v>
      </c>
      <c r="E1664" s="4">
        <v>150000</v>
      </c>
      <c r="F1664" s="4">
        <f t="shared" si="102"/>
        <v>125615.55</v>
      </c>
      <c r="G1664" s="4">
        <f t="shared" si="103"/>
        <v>24384.449999999997</v>
      </c>
      <c r="H1664" s="4" t="str">
        <v>Female</v>
      </c>
      <c r="I1664" s="4" t="str">
        <v>Bachelor's</v>
      </c>
    </row>
    <row r="1665" spans="1:9" x14ac:dyDescent="0.25">
      <c r="A1665" s="4">
        <v>35</v>
      </c>
      <c r="B1665" s="4">
        <f t="shared" si="100"/>
        <v>1</v>
      </c>
      <c r="C1665" s="4">
        <f t="shared" si="101"/>
        <v>3</v>
      </c>
      <c r="D1665" s="4">
        <v>8</v>
      </c>
      <c r="E1665" s="4">
        <v>80000</v>
      </c>
      <c r="F1665" s="4">
        <f t="shared" si="102"/>
        <v>130618.20999999999</v>
      </c>
      <c r="G1665" s="4">
        <f t="shared" si="103"/>
        <v>-50618.209999999992</v>
      </c>
      <c r="H1665" s="4" t="str">
        <v>Male</v>
      </c>
      <c r="I1665" s="4" t="str">
        <v>PhD</v>
      </c>
    </row>
    <row r="1666" spans="1:9" x14ac:dyDescent="0.25">
      <c r="A1666" s="4">
        <v>24</v>
      </c>
      <c r="B1666" s="4">
        <f t="shared" ref="B1666:B1729" si="104">IF(H1666 = "Male", 1, IF(H1666 = "Female", 2, IF(H1666 = "Other", 3)))</f>
        <v>2</v>
      </c>
      <c r="C1666" s="4">
        <f t="shared" ref="C1666:C1729" si="105">IF(I1666 = "High School", 0, IF(I1666 = "Bachelor's", 1, IF(I1666 = "Master's", 2, IF(I1666 = "PhD", 3))))</f>
        <v>1</v>
      </c>
      <c r="D1666" s="4">
        <v>1</v>
      </c>
      <c r="E1666" s="4">
        <v>35000</v>
      </c>
      <c r="F1666" s="4">
        <f t="shared" si="102"/>
        <v>59217.39</v>
      </c>
      <c r="G1666" s="4">
        <f t="shared" si="103"/>
        <v>-24217.39</v>
      </c>
      <c r="H1666" s="4" t="str">
        <v>Female</v>
      </c>
      <c r="I1666" s="4" t="str">
        <v>Bachelor's</v>
      </c>
    </row>
    <row r="1667" spans="1:9" x14ac:dyDescent="0.25">
      <c r="A1667" s="4">
        <v>46</v>
      </c>
      <c r="B1667" s="4">
        <f t="shared" si="104"/>
        <v>1</v>
      </c>
      <c r="C1667" s="4">
        <f t="shared" si="105"/>
        <v>2</v>
      </c>
      <c r="D1667" s="4">
        <v>16</v>
      </c>
      <c r="E1667" s="4">
        <v>160000</v>
      </c>
      <c r="F1667" s="4">
        <f t="shared" ref="F1667:F1730" si="106">62428.13 + (-549.4*A1667) + (-5735.86*B1667) + (15683.54*C1667) + (5763.04*D1667)</f>
        <v>154995.59</v>
      </c>
      <c r="G1667" s="4">
        <f t="shared" ref="G1667:G1730" si="107">E1667-F1667</f>
        <v>5004.4100000000035</v>
      </c>
      <c r="H1667" s="4" t="str">
        <v>Male</v>
      </c>
      <c r="I1667" s="4" t="str">
        <v>Master's</v>
      </c>
    </row>
    <row r="1668" spans="1:9" x14ac:dyDescent="0.25">
      <c r="A1668" s="4">
        <v>29</v>
      </c>
      <c r="B1668" s="4">
        <f t="shared" si="104"/>
        <v>2</v>
      </c>
      <c r="C1668" s="4">
        <f t="shared" si="105"/>
        <v>0</v>
      </c>
      <c r="D1668" s="4">
        <v>2</v>
      </c>
      <c r="E1668" s="4">
        <v>40000</v>
      </c>
      <c r="F1668" s="4">
        <f t="shared" si="106"/>
        <v>46549.89</v>
      </c>
      <c r="G1668" s="4">
        <f t="shared" si="107"/>
        <v>-6549.8899999999994</v>
      </c>
      <c r="H1668" s="4" t="str">
        <v>Female</v>
      </c>
      <c r="I1668" s="4" t="str">
        <v>High School</v>
      </c>
    </row>
    <row r="1669" spans="1:9" x14ac:dyDescent="0.25">
      <c r="A1669" s="4">
        <v>31</v>
      </c>
      <c r="B1669" s="4">
        <f t="shared" si="104"/>
        <v>2</v>
      </c>
      <c r="C1669" s="4">
        <f t="shared" si="105"/>
        <v>1</v>
      </c>
      <c r="D1669" s="4">
        <v>3</v>
      </c>
      <c r="E1669" s="4">
        <v>40000</v>
      </c>
      <c r="F1669" s="4">
        <f t="shared" si="106"/>
        <v>66897.67</v>
      </c>
      <c r="G1669" s="4">
        <f t="shared" si="107"/>
        <v>-26897.67</v>
      </c>
      <c r="H1669" s="4" t="str">
        <v>Female</v>
      </c>
      <c r="I1669" s="4" t="str">
        <v>Bachelor's</v>
      </c>
    </row>
    <row r="1670" spans="1:9" x14ac:dyDescent="0.25">
      <c r="A1670" s="4">
        <v>25</v>
      </c>
      <c r="B1670" s="4">
        <f t="shared" si="104"/>
        <v>2</v>
      </c>
      <c r="C1670" s="4">
        <f t="shared" si="105"/>
        <v>0</v>
      </c>
      <c r="D1670" s="4">
        <v>1</v>
      </c>
      <c r="E1670" s="4">
        <v>35000</v>
      </c>
      <c r="F1670" s="4">
        <f t="shared" si="106"/>
        <v>42984.45</v>
      </c>
      <c r="G1670" s="4">
        <f t="shared" si="107"/>
        <v>-7984.4499999999971</v>
      </c>
      <c r="H1670" s="4" t="str">
        <v>Female</v>
      </c>
      <c r="I1670" s="4" t="str">
        <v>High School</v>
      </c>
    </row>
    <row r="1671" spans="1:9" x14ac:dyDescent="0.25">
      <c r="A1671" s="4">
        <v>39</v>
      </c>
      <c r="B1671" s="4">
        <f t="shared" si="104"/>
        <v>1</v>
      </c>
      <c r="C1671" s="4">
        <f t="shared" si="105"/>
        <v>1</v>
      </c>
      <c r="D1671" s="4">
        <v>10</v>
      </c>
      <c r="E1671" s="4">
        <v>100000</v>
      </c>
      <c r="F1671" s="4">
        <f t="shared" si="106"/>
        <v>108579.61</v>
      </c>
      <c r="G1671" s="4">
        <f t="shared" si="107"/>
        <v>-8579.61</v>
      </c>
      <c r="H1671" s="4" t="str">
        <v>Male</v>
      </c>
      <c r="I1671" s="4" t="str">
        <v>Bachelor's</v>
      </c>
    </row>
    <row r="1672" spans="1:9" x14ac:dyDescent="0.25">
      <c r="A1672" s="4">
        <v>33</v>
      </c>
      <c r="B1672" s="4">
        <f t="shared" si="104"/>
        <v>2</v>
      </c>
      <c r="C1672" s="4">
        <f t="shared" si="105"/>
        <v>3</v>
      </c>
      <c r="D1672" s="4">
        <v>5</v>
      </c>
      <c r="E1672" s="4">
        <v>70000</v>
      </c>
      <c r="F1672" s="4">
        <f t="shared" si="106"/>
        <v>108692.02999999998</v>
      </c>
      <c r="G1672" s="4">
        <f t="shared" si="107"/>
        <v>-38692.029999999984</v>
      </c>
      <c r="H1672" s="4" t="str">
        <v>Female</v>
      </c>
      <c r="I1672" s="4" t="str">
        <v>PhD</v>
      </c>
    </row>
    <row r="1673" spans="1:9" x14ac:dyDescent="0.25">
      <c r="A1673" s="4">
        <v>27</v>
      </c>
      <c r="B1673" s="4">
        <f t="shared" si="104"/>
        <v>1</v>
      </c>
      <c r="C1673" s="4">
        <f t="shared" si="105"/>
        <v>2</v>
      </c>
      <c r="D1673" s="4">
        <v>3</v>
      </c>
      <c r="E1673" s="4">
        <v>50000</v>
      </c>
      <c r="F1673" s="4">
        <f t="shared" si="106"/>
        <v>90514.67</v>
      </c>
      <c r="G1673" s="4">
        <f t="shared" si="107"/>
        <v>-40514.67</v>
      </c>
      <c r="H1673" s="4" t="str">
        <v>Male</v>
      </c>
      <c r="I1673" s="4" t="str">
        <v>Master's</v>
      </c>
    </row>
    <row r="1674" spans="1:9" x14ac:dyDescent="0.25">
      <c r="A1674" s="4">
        <v>43</v>
      </c>
      <c r="B1674" s="4">
        <f t="shared" si="104"/>
        <v>2</v>
      </c>
      <c r="C1674" s="4">
        <f t="shared" si="105"/>
        <v>1</v>
      </c>
      <c r="D1674" s="4">
        <v>12</v>
      </c>
      <c r="E1674" s="4">
        <v>120000</v>
      </c>
      <c r="F1674" s="4">
        <f t="shared" si="106"/>
        <v>112172.22999999998</v>
      </c>
      <c r="G1674" s="4">
        <f t="shared" si="107"/>
        <v>7827.7700000000186</v>
      </c>
      <c r="H1674" s="4" t="str">
        <v>Female</v>
      </c>
      <c r="I1674" s="4" t="str">
        <v>Bachelor's</v>
      </c>
    </row>
    <row r="1675" spans="1:9" x14ac:dyDescent="0.25">
      <c r="A1675" s="4">
        <v>28</v>
      </c>
      <c r="B1675" s="4">
        <f t="shared" si="104"/>
        <v>1</v>
      </c>
      <c r="C1675" s="4">
        <f t="shared" si="105"/>
        <v>0</v>
      </c>
      <c r="D1675" s="4">
        <v>2</v>
      </c>
      <c r="E1675" s="4">
        <v>40000</v>
      </c>
      <c r="F1675" s="4">
        <f t="shared" si="106"/>
        <v>52835.15</v>
      </c>
      <c r="G1675" s="4">
        <f t="shared" si="107"/>
        <v>-12835.150000000001</v>
      </c>
      <c r="H1675" s="4" t="str">
        <v>Male</v>
      </c>
      <c r="I1675" s="4" t="str">
        <v>High School</v>
      </c>
    </row>
    <row r="1676" spans="1:9" x14ac:dyDescent="0.25">
      <c r="A1676" s="4">
        <v>31</v>
      </c>
      <c r="B1676" s="4">
        <f t="shared" si="104"/>
        <v>1</v>
      </c>
      <c r="C1676" s="4">
        <f t="shared" si="105"/>
        <v>1</v>
      </c>
      <c r="D1676" s="4">
        <v>3</v>
      </c>
      <c r="E1676" s="4">
        <v>50000</v>
      </c>
      <c r="F1676" s="4">
        <f t="shared" si="106"/>
        <v>72633.53</v>
      </c>
      <c r="G1676" s="4">
        <f t="shared" si="107"/>
        <v>-22633.53</v>
      </c>
      <c r="H1676" s="4" t="str">
        <v>Male</v>
      </c>
      <c r="I1676" s="4" t="str">
        <v>Bachelor's</v>
      </c>
    </row>
    <row r="1677" spans="1:9" x14ac:dyDescent="0.25">
      <c r="A1677" s="4">
        <v>46</v>
      </c>
      <c r="B1677" s="4">
        <f t="shared" si="104"/>
        <v>2</v>
      </c>
      <c r="C1677" s="4">
        <f t="shared" si="105"/>
        <v>2</v>
      </c>
      <c r="D1677" s="4">
        <v>14</v>
      </c>
      <c r="E1677" s="4">
        <v>140000</v>
      </c>
      <c r="F1677" s="4">
        <f t="shared" si="106"/>
        <v>137733.65</v>
      </c>
      <c r="G1677" s="4">
        <f t="shared" si="107"/>
        <v>2266.3500000000058</v>
      </c>
      <c r="H1677" s="4" t="str">
        <v>Female</v>
      </c>
      <c r="I1677" s="4" t="str">
        <v>Master's</v>
      </c>
    </row>
    <row r="1678" spans="1:9" x14ac:dyDescent="0.25">
      <c r="A1678" s="4">
        <v>38</v>
      </c>
      <c r="B1678" s="4">
        <f t="shared" si="104"/>
        <v>2</v>
      </c>
      <c r="C1678" s="4">
        <f t="shared" si="105"/>
        <v>1</v>
      </c>
      <c r="D1678" s="4">
        <v>10</v>
      </c>
      <c r="E1678" s="4">
        <v>100000</v>
      </c>
      <c r="F1678" s="4">
        <f t="shared" si="106"/>
        <v>103393.15</v>
      </c>
      <c r="G1678" s="4">
        <f t="shared" si="107"/>
        <v>-3393.1499999999942</v>
      </c>
      <c r="H1678" s="4" t="str">
        <v>Female</v>
      </c>
      <c r="I1678" s="4" t="str">
        <v>Bachelor's</v>
      </c>
    </row>
    <row r="1679" spans="1:9" x14ac:dyDescent="0.25">
      <c r="A1679" s="4">
        <v>24</v>
      </c>
      <c r="B1679" s="4">
        <f t="shared" si="104"/>
        <v>1</v>
      </c>
      <c r="C1679" s="4">
        <f t="shared" si="105"/>
        <v>3</v>
      </c>
      <c r="D1679" s="4">
        <v>1</v>
      </c>
      <c r="E1679" s="4">
        <v>30000</v>
      </c>
      <c r="F1679" s="4">
        <f t="shared" si="106"/>
        <v>96320.33</v>
      </c>
      <c r="G1679" s="4">
        <f t="shared" si="107"/>
        <v>-66320.33</v>
      </c>
      <c r="H1679" s="4" t="str">
        <v>Male</v>
      </c>
      <c r="I1679" s="4" t="str">
        <v>PhD</v>
      </c>
    </row>
    <row r="1680" spans="1:9" x14ac:dyDescent="0.25">
      <c r="A1680" s="4">
        <v>33</v>
      </c>
      <c r="B1680" s="4">
        <f t="shared" si="104"/>
        <v>2</v>
      </c>
      <c r="C1680" s="4">
        <f t="shared" si="105"/>
        <v>2</v>
      </c>
      <c r="D1680" s="4">
        <v>6</v>
      </c>
      <c r="E1680" s="4">
        <v>75000</v>
      </c>
      <c r="F1680" s="4">
        <f t="shared" si="106"/>
        <v>98771.53</v>
      </c>
      <c r="G1680" s="4">
        <f t="shared" si="107"/>
        <v>-23771.53</v>
      </c>
      <c r="H1680" s="4" t="str">
        <v>Female</v>
      </c>
      <c r="I1680" s="4" t="str">
        <v>Master's</v>
      </c>
    </row>
    <row r="1681" spans="1:9" x14ac:dyDescent="0.25">
      <c r="A1681" s="4">
        <v>29</v>
      </c>
      <c r="B1681" s="4">
        <f t="shared" si="104"/>
        <v>1</v>
      </c>
      <c r="C1681" s="4">
        <f t="shared" si="105"/>
        <v>0</v>
      </c>
      <c r="D1681" s="4">
        <v>2</v>
      </c>
      <c r="E1681" s="4">
        <v>40000</v>
      </c>
      <c r="F1681" s="4">
        <f t="shared" si="106"/>
        <v>52285.75</v>
      </c>
      <c r="G1681" s="4">
        <f t="shared" si="107"/>
        <v>-12285.75</v>
      </c>
      <c r="H1681" s="4" t="str">
        <v>Male</v>
      </c>
      <c r="I1681" s="4" t="str">
        <v>High School</v>
      </c>
    </row>
    <row r="1682" spans="1:9" x14ac:dyDescent="0.25">
      <c r="A1682" s="4">
        <v>50</v>
      </c>
      <c r="B1682" s="4">
        <f t="shared" si="104"/>
        <v>2</v>
      </c>
      <c r="C1682" s="4">
        <f t="shared" si="105"/>
        <v>1</v>
      </c>
      <c r="D1682" s="4">
        <v>18</v>
      </c>
      <c r="E1682" s="4">
        <v>180000</v>
      </c>
      <c r="F1682" s="4">
        <f t="shared" si="106"/>
        <v>142904.66999999998</v>
      </c>
      <c r="G1682" s="4">
        <f t="shared" si="107"/>
        <v>37095.330000000016</v>
      </c>
      <c r="H1682" s="4" t="str">
        <v>Female</v>
      </c>
      <c r="I1682" s="4" t="str">
        <v>Bachelor's</v>
      </c>
    </row>
    <row r="1683" spans="1:9" x14ac:dyDescent="0.25">
      <c r="A1683" s="4">
        <v>35</v>
      </c>
      <c r="B1683" s="4">
        <f t="shared" si="104"/>
        <v>1</v>
      </c>
      <c r="C1683" s="4">
        <f t="shared" si="105"/>
        <v>3</v>
      </c>
      <c r="D1683" s="4">
        <v>8</v>
      </c>
      <c r="E1683" s="4">
        <v>80000</v>
      </c>
      <c r="F1683" s="4">
        <f t="shared" si="106"/>
        <v>130618.20999999999</v>
      </c>
      <c r="G1683" s="4">
        <f t="shared" si="107"/>
        <v>-50618.209999999992</v>
      </c>
      <c r="H1683" s="4" t="str">
        <v>Male</v>
      </c>
      <c r="I1683" s="4" t="str">
        <v>PhD</v>
      </c>
    </row>
    <row r="1684" spans="1:9" x14ac:dyDescent="0.25">
      <c r="A1684" s="4">
        <v>41</v>
      </c>
      <c r="B1684" s="4">
        <f t="shared" si="104"/>
        <v>1</v>
      </c>
      <c r="C1684" s="4">
        <f t="shared" si="105"/>
        <v>2</v>
      </c>
      <c r="D1684" s="4">
        <v>12</v>
      </c>
      <c r="E1684" s="4">
        <v>120000</v>
      </c>
      <c r="F1684" s="4">
        <f t="shared" si="106"/>
        <v>134690.43</v>
      </c>
      <c r="G1684" s="4">
        <f t="shared" si="107"/>
        <v>-14690.429999999993</v>
      </c>
      <c r="H1684" s="4" t="str">
        <v>Male</v>
      </c>
      <c r="I1684" s="4" t="str">
        <v>Master's</v>
      </c>
    </row>
    <row r="1685" spans="1:9" x14ac:dyDescent="0.25">
      <c r="A1685" s="4">
        <v>26</v>
      </c>
      <c r="B1685" s="4">
        <f t="shared" si="104"/>
        <v>2</v>
      </c>
      <c r="C1685" s="4">
        <f t="shared" si="105"/>
        <v>0</v>
      </c>
      <c r="D1685" s="4">
        <v>3</v>
      </c>
      <c r="E1685" s="4">
        <v>45000</v>
      </c>
      <c r="F1685" s="4">
        <f t="shared" si="106"/>
        <v>53961.12999999999</v>
      </c>
      <c r="G1685" s="4">
        <f t="shared" si="107"/>
        <v>-8961.1299999999901</v>
      </c>
      <c r="H1685" s="4" t="str">
        <v>Female</v>
      </c>
      <c r="I1685" s="4" t="str">
        <v>High School</v>
      </c>
    </row>
    <row r="1686" spans="1:9" x14ac:dyDescent="0.25">
      <c r="A1686" s="4">
        <v>32</v>
      </c>
      <c r="B1686" s="4">
        <f t="shared" si="104"/>
        <v>1</v>
      </c>
      <c r="C1686" s="4">
        <f t="shared" si="105"/>
        <v>1</v>
      </c>
      <c r="D1686" s="4">
        <v>7</v>
      </c>
      <c r="E1686" s="4">
        <v>90000</v>
      </c>
      <c r="F1686" s="4">
        <f t="shared" si="106"/>
        <v>95136.290000000008</v>
      </c>
      <c r="G1686" s="4">
        <f t="shared" si="107"/>
        <v>-5136.2900000000081</v>
      </c>
      <c r="H1686" s="4" t="str">
        <v>Male</v>
      </c>
      <c r="I1686" s="4" t="str">
        <v>Bachelor's</v>
      </c>
    </row>
    <row r="1687" spans="1:9" x14ac:dyDescent="0.25">
      <c r="A1687" s="4">
        <v>27</v>
      </c>
      <c r="B1687" s="4">
        <f t="shared" si="104"/>
        <v>2</v>
      </c>
      <c r="C1687" s="4">
        <f t="shared" si="105"/>
        <v>3</v>
      </c>
      <c r="D1687" s="4">
        <v>4</v>
      </c>
      <c r="E1687" s="4">
        <v>55000</v>
      </c>
      <c r="F1687" s="4">
        <f t="shared" si="106"/>
        <v>106225.39000000001</v>
      </c>
      <c r="G1687" s="4">
        <f t="shared" si="107"/>
        <v>-51225.390000000014</v>
      </c>
      <c r="H1687" s="4" t="str">
        <v>Female</v>
      </c>
      <c r="I1687" s="4" t="str">
        <v>PhD</v>
      </c>
    </row>
    <row r="1688" spans="1:9" x14ac:dyDescent="0.25">
      <c r="A1688" s="4">
        <v>43</v>
      </c>
      <c r="B1688" s="4">
        <f t="shared" si="104"/>
        <v>1</v>
      </c>
      <c r="C1688" s="4">
        <f t="shared" si="105"/>
        <v>2</v>
      </c>
      <c r="D1688" s="4">
        <v>16</v>
      </c>
      <c r="E1688" s="4">
        <v>160000</v>
      </c>
      <c r="F1688" s="4">
        <f t="shared" si="106"/>
        <v>156643.78999999998</v>
      </c>
      <c r="G1688" s="4">
        <f t="shared" si="107"/>
        <v>3356.210000000021</v>
      </c>
      <c r="H1688" s="4" t="str">
        <v>Male</v>
      </c>
      <c r="I1688" s="4" t="str">
        <v>Master's</v>
      </c>
    </row>
    <row r="1689" spans="1:9" x14ac:dyDescent="0.25">
      <c r="A1689" s="4">
        <v>28</v>
      </c>
      <c r="B1689" s="4">
        <f t="shared" si="104"/>
        <v>2</v>
      </c>
      <c r="C1689" s="4">
        <f t="shared" si="105"/>
        <v>1</v>
      </c>
      <c r="D1689" s="4">
        <v>2</v>
      </c>
      <c r="E1689" s="4">
        <v>40000</v>
      </c>
      <c r="F1689" s="4">
        <f t="shared" si="106"/>
        <v>62782.83</v>
      </c>
      <c r="G1689" s="4">
        <f t="shared" si="107"/>
        <v>-22782.83</v>
      </c>
      <c r="H1689" s="4" t="str">
        <v>Female</v>
      </c>
      <c r="I1689" s="4" t="str">
        <v>Bachelor's</v>
      </c>
    </row>
    <row r="1690" spans="1:9" x14ac:dyDescent="0.25">
      <c r="A1690" s="4">
        <v>31</v>
      </c>
      <c r="B1690" s="4">
        <f t="shared" si="104"/>
        <v>2</v>
      </c>
      <c r="C1690" s="4">
        <f t="shared" si="105"/>
        <v>0</v>
      </c>
      <c r="D1690" s="4">
        <v>3</v>
      </c>
      <c r="E1690" s="4">
        <v>40000</v>
      </c>
      <c r="F1690" s="4">
        <f t="shared" si="106"/>
        <v>51214.12999999999</v>
      </c>
      <c r="G1690" s="4">
        <f t="shared" si="107"/>
        <v>-11214.12999999999</v>
      </c>
      <c r="H1690" s="4" t="str">
        <v>Female</v>
      </c>
      <c r="I1690" s="4" t="str">
        <v>High School</v>
      </c>
    </row>
    <row r="1691" spans="1:9" x14ac:dyDescent="0.25">
      <c r="A1691" s="4">
        <v>39</v>
      </c>
      <c r="B1691" s="4">
        <f t="shared" si="104"/>
        <v>1</v>
      </c>
      <c r="C1691" s="4">
        <f t="shared" si="105"/>
        <v>1</v>
      </c>
      <c r="D1691" s="4">
        <v>11</v>
      </c>
      <c r="E1691" s="4">
        <v>110000</v>
      </c>
      <c r="F1691" s="4">
        <f t="shared" si="106"/>
        <v>114342.65</v>
      </c>
      <c r="G1691" s="4">
        <f t="shared" si="107"/>
        <v>-4342.6499999999942</v>
      </c>
      <c r="H1691" s="4" t="str">
        <v>Male</v>
      </c>
      <c r="I1691" s="4" t="str">
        <v>Bachelor's</v>
      </c>
    </row>
    <row r="1692" spans="1:9" x14ac:dyDescent="0.25">
      <c r="A1692" s="4">
        <v>33</v>
      </c>
      <c r="B1692" s="4">
        <f t="shared" si="104"/>
        <v>2</v>
      </c>
      <c r="C1692" s="4">
        <f t="shared" si="105"/>
        <v>3</v>
      </c>
      <c r="D1692" s="4">
        <v>6</v>
      </c>
      <c r="E1692" s="4">
        <v>75000</v>
      </c>
      <c r="F1692" s="4">
        <f t="shared" si="106"/>
        <v>114455.06999999998</v>
      </c>
      <c r="G1692" s="4">
        <f t="shared" si="107"/>
        <v>-39455.069999999978</v>
      </c>
      <c r="H1692" s="4" t="str">
        <v>Female</v>
      </c>
      <c r="I1692" s="4" t="str">
        <v>PhD</v>
      </c>
    </row>
    <row r="1693" spans="1:9" x14ac:dyDescent="0.25">
      <c r="A1693" s="4">
        <v>50</v>
      </c>
      <c r="B1693" s="4">
        <f t="shared" si="104"/>
        <v>2</v>
      </c>
      <c r="C1693" s="4">
        <f t="shared" si="105"/>
        <v>2</v>
      </c>
      <c r="D1693" s="4">
        <v>15</v>
      </c>
      <c r="E1693" s="4">
        <v>150000</v>
      </c>
      <c r="F1693" s="4">
        <f t="shared" si="106"/>
        <v>141299.09</v>
      </c>
      <c r="G1693" s="4">
        <f t="shared" si="107"/>
        <v>8700.9100000000035</v>
      </c>
      <c r="H1693" s="4" t="str">
        <v>Female</v>
      </c>
      <c r="I1693" s="4" t="str">
        <v>Master's</v>
      </c>
    </row>
    <row r="1694" spans="1:9" x14ac:dyDescent="0.25">
      <c r="A1694" s="4">
        <v>36</v>
      </c>
      <c r="B1694" s="4">
        <f t="shared" si="104"/>
        <v>1</v>
      </c>
      <c r="C1694" s="4">
        <f t="shared" si="105"/>
        <v>1</v>
      </c>
      <c r="D1694" s="4">
        <v>5</v>
      </c>
      <c r="E1694" s="4">
        <v>70000</v>
      </c>
      <c r="F1694" s="4">
        <f t="shared" si="106"/>
        <v>81412.61</v>
      </c>
      <c r="G1694" s="4">
        <f t="shared" si="107"/>
        <v>-11412.61</v>
      </c>
      <c r="H1694" s="4" t="str">
        <v>Male</v>
      </c>
      <c r="I1694" s="4" t="str">
        <v>Bachelor's</v>
      </c>
    </row>
    <row r="1695" spans="1:9" x14ac:dyDescent="0.25">
      <c r="A1695" s="4">
        <v>48</v>
      </c>
      <c r="B1695" s="4">
        <f t="shared" si="104"/>
        <v>2</v>
      </c>
      <c r="C1695" s="4">
        <f t="shared" si="105"/>
        <v>3</v>
      </c>
      <c r="D1695" s="4">
        <v>19</v>
      </c>
      <c r="E1695" s="4">
        <v>190000</v>
      </c>
      <c r="F1695" s="4">
        <f t="shared" si="106"/>
        <v>181133.59</v>
      </c>
      <c r="G1695" s="4">
        <f t="shared" si="107"/>
        <v>8866.4100000000035</v>
      </c>
      <c r="H1695" s="4" t="str">
        <v>Female</v>
      </c>
      <c r="I1695" s="4" t="str">
        <v>PhD</v>
      </c>
    </row>
    <row r="1696" spans="1:9" x14ac:dyDescent="0.25">
      <c r="A1696" s="4">
        <v>31</v>
      </c>
      <c r="B1696" s="4">
        <f t="shared" si="104"/>
        <v>1</v>
      </c>
      <c r="C1696" s="4">
        <f t="shared" si="105"/>
        <v>0</v>
      </c>
      <c r="D1696" s="4">
        <v>3</v>
      </c>
      <c r="E1696" s="4">
        <v>40000</v>
      </c>
      <c r="F1696" s="4">
        <f t="shared" si="106"/>
        <v>56949.989999999991</v>
      </c>
      <c r="G1696" s="4">
        <f t="shared" si="107"/>
        <v>-16949.989999999991</v>
      </c>
      <c r="H1696" s="4" t="str">
        <v>Male</v>
      </c>
      <c r="I1696" s="4" t="str">
        <v>High School</v>
      </c>
    </row>
    <row r="1697" spans="1:9" x14ac:dyDescent="0.25">
      <c r="A1697" s="4">
        <v>29</v>
      </c>
      <c r="B1697" s="4">
        <f t="shared" si="104"/>
        <v>2</v>
      </c>
      <c r="C1697" s="4">
        <f t="shared" si="105"/>
        <v>1</v>
      </c>
      <c r="D1697" s="4">
        <v>6</v>
      </c>
      <c r="E1697" s="4">
        <v>75000</v>
      </c>
      <c r="F1697" s="4">
        <f t="shared" si="106"/>
        <v>85285.59</v>
      </c>
      <c r="G1697" s="4">
        <f t="shared" si="107"/>
        <v>-10285.589999999997</v>
      </c>
      <c r="H1697" s="4" t="str">
        <v>Female</v>
      </c>
      <c r="I1697" s="4" t="str">
        <v>Bachelor's</v>
      </c>
    </row>
    <row r="1698" spans="1:9" x14ac:dyDescent="0.25">
      <c r="A1698" s="4">
        <v>45</v>
      </c>
      <c r="B1698" s="4">
        <f t="shared" si="104"/>
        <v>1</v>
      </c>
      <c r="C1698" s="4">
        <f t="shared" si="105"/>
        <v>2</v>
      </c>
      <c r="D1698" s="4">
        <v>14</v>
      </c>
      <c r="E1698" s="4">
        <v>140000</v>
      </c>
      <c r="F1698" s="4">
        <f t="shared" si="106"/>
        <v>144018.91</v>
      </c>
      <c r="G1698" s="4">
        <f t="shared" si="107"/>
        <v>-4018.9100000000035</v>
      </c>
      <c r="H1698" s="4" t="str">
        <v>Male</v>
      </c>
      <c r="I1698" s="4" t="str">
        <v>Master's</v>
      </c>
    </row>
    <row r="1699" spans="1:9" x14ac:dyDescent="0.25">
      <c r="A1699" s="4">
        <v>35</v>
      </c>
      <c r="B1699" s="4">
        <f t="shared" si="104"/>
        <v>2</v>
      </c>
      <c r="C1699" s="4">
        <f t="shared" si="105"/>
        <v>3</v>
      </c>
      <c r="D1699" s="4">
        <v>8</v>
      </c>
      <c r="E1699" s="4">
        <v>80000</v>
      </c>
      <c r="F1699" s="4">
        <f t="shared" si="106"/>
        <v>124882.35</v>
      </c>
      <c r="G1699" s="4">
        <f t="shared" si="107"/>
        <v>-44882.350000000006</v>
      </c>
      <c r="H1699" s="4" t="str">
        <v>Female</v>
      </c>
      <c r="I1699" s="4" t="str">
        <v>PhD</v>
      </c>
    </row>
    <row r="1700" spans="1:9" x14ac:dyDescent="0.25">
      <c r="A1700" s="4">
        <v>23</v>
      </c>
      <c r="B1700" s="4">
        <f t="shared" si="104"/>
        <v>1</v>
      </c>
      <c r="C1700" s="4">
        <f t="shared" si="105"/>
        <v>1</v>
      </c>
      <c r="D1700" s="4">
        <v>1</v>
      </c>
      <c r="E1700" s="4">
        <v>35000</v>
      </c>
      <c r="F1700" s="4">
        <f t="shared" si="106"/>
        <v>65502.65</v>
      </c>
      <c r="G1700" s="4">
        <f t="shared" si="107"/>
        <v>-30502.65</v>
      </c>
      <c r="H1700" s="4" t="str">
        <v>Male</v>
      </c>
      <c r="I1700" s="4" t="str">
        <v>Bachelor's</v>
      </c>
    </row>
    <row r="1701" spans="1:9" x14ac:dyDescent="0.25">
      <c r="A1701" s="4">
        <v>42</v>
      </c>
      <c r="B1701" s="4">
        <f t="shared" si="104"/>
        <v>2</v>
      </c>
      <c r="C1701" s="4">
        <f t="shared" si="105"/>
        <v>2</v>
      </c>
      <c r="D1701" s="4">
        <v>13</v>
      </c>
      <c r="E1701" s="4">
        <v>130000</v>
      </c>
      <c r="F1701" s="4">
        <f t="shared" si="106"/>
        <v>134168.21000000002</v>
      </c>
      <c r="G1701" s="4">
        <f t="shared" si="107"/>
        <v>-4168.210000000021</v>
      </c>
      <c r="H1701" s="4" t="str">
        <v>Female</v>
      </c>
      <c r="I1701" s="4" t="str">
        <v>Master's</v>
      </c>
    </row>
    <row r="1702" spans="1:9" x14ac:dyDescent="0.25">
      <c r="A1702" s="4">
        <v>26</v>
      </c>
      <c r="B1702" s="4">
        <f t="shared" si="104"/>
        <v>1</v>
      </c>
      <c r="C1702" s="4">
        <f t="shared" si="105"/>
        <v>0</v>
      </c>
      <c r="D1702" s="4">
        <v>2</v>
      </c>
      <c r="E1702" s="4">
        <v>40000</v>
      </c>
      <c r="F1702" s="4">
        <f t="shared" si="106"/>
        <v>53933.95</v>
      </c>
      <c r="G1702" s="4">
        <f t="shared" si="107"/>
        <v>-13933.949999999997</v>
      </c>
      <c r="H1702" s="4" t="str">
        <v>Male</v>
      </c>
      <c r="I1702" s="4" t="str">
        <v>High School</v>
      </c>
    </row>
    <row r="1703" spans="1:9" x14ac:dyDescent="0.25">
      <c r="A1703" s="4">
        <v>32</v>
      </c>
      <c r="B1703" s="4">
        <f t="shared" si="104"/>
        <v>2</v>
      </c>
      <c r="C1703" s="4">
        <f t="shared" si="105"/>
        <v>1</v>
      </c>
      <c r="D1703" s="4">
        <v>7</v>
      </c>
      <c r="E1703" s="4">
        <v>90000</v>
      </c>
      <c r="F1703" s="4">
        <f t="shared" si="106"/>
        <v>89400.43</v>
      </c>
      <c r="G1703" s="4">
        <f t="shared" si="107"/>
        <v>599.57000000000698</v>
      </c>
      <c r="H1703" s="4" t="str">
        <v>Female</v>
      </c>
      <c r="I1703" s="4" t="str">
        <v>Bachelor's</v>
      </c>
    </row>
    <row r="1704" spans="1:9" x14ac:dyDescent="0.25">
      <c r="A1704" s="4">
        <v>27</v>
      </c>
      <c r="B1704" s="4">
        <f t="shared" si="104"/>
        <v>1</v>
      </c>
      <c r="C1704" s="4">
        <f t="shared" si="105"/>
        <v>3</v>
      </c>
      <c r="D1704" s="4">
        <v>4</v>
      </c>
      <c r="E1704" s="4">
        <v>55000</v>
      </c>
      <c r="F1704" s="4">
        <f t="shared" si="106"/>
        <v>111961.25</v>
      </c>
      <c r="G1704" s="4">
        <f t="shared" si="107"/>
        <v>-56961.25</v>
      </c>
      <c r="H1704" s="4" t="str">
        <v>Male</v>
      </c>
      <c r="I1704" s="4" t="str">
        <v>PhD</v>
      </c>
    </row>
    <row r="1705" spans="1:9" x14ac:dyDescent="0.25">
      <c r="A1705" s="4">
        <v>50</v>
      </c>
      <c r="B1705" s="4">
        <f t="shared" si="104"/>
        <v>2</v>
      </c>
      <c r="C1705" s="4">
        <f t="shared" si="105"/>
        <v>2</v>
      </c>
      <c r="D1705" s="4">
        <v>18</v>
      </c>
      <c r="E1705" s="4">
        <v>180000</v>
      </c>
      <c r="F1705" s="4">
        <f t="shared" si="106"/>
        <v>158588.21</v>
      </c>
      <c r="G1705" s="4">
        <f t="shared" si="107"/>
        <v>21411.790000000008</v>
      </c>
      <c r="H1705" s="4" t="str">
        <v>Female</v>
      </c>
      <c r="I1705" s="4" t="str">
        <v>Master's</v>
      </c>
    </row>
    <row r="1706" spans="1:9" x14ac:dyDescent="0.25">
      <c r="A1706" s="4">
        <v>36</v>
      </c>
      <c r="B1706" s="4">
        <f t="shared" si="104"/>
        <v>1</v>
      </c>
      <c r="C1706" s="4">
        <f t="shared" si="105"/>
        <v>1</v>
      </c>
      <c r="D1706" s="4">
        <v>3</v>
      </c>
      <c r="E1706" s="4">
        <v>45000</v>
      </c>
      <c r="F1706" s="4">
        <f t="shared" si="106"/>
        <v>69886.53</v>
      </c>
      <c r="G1706" s="4">
        <f t="shared" si="107"/>
        <v>-24886.53</v>
      </c>
      <c r="H1706" s="4" t="str">
        <v>Male</v>
      </c>
      <c r="I1706" s="4" t="str">
        <v>Bachelor's</v>
      </c>
    </row>
    <row r="1707" spans="1:9" x14ac:dyDescent="0.25">
      <c r="A1707" s="4">
        <v>48</v>
      </c>
      <c r="B1707" s="4">
        <f t="shared" si="104"/>
        <v>2</v>
      </c>
      <c r="C1707" s="4">
        <f t="shared" si="105"/>
        <v>3</v>
      </c>
      <c r="D1707" s="4">
        <v>19</v>
      </c>
      <c r="E1707" s="4">
        <v>190000</v>
      </c>
      <c r="F1707" s="4">
        <f t="shared" si="106"/>
        <v>181133.59</v>
      </c>
      <c r="G1707" s="4">
        <f t="shared" si="107"/>
        <v>8866.4100000000035</v>
      </c>
      <c r="H1707" s="4" t="str">
        <v>Female</v>
      </c>
      <c r="I1707" s="4" t="str">
        <v>PhD</v>
      </c>
    </row>
    <row r="1708" spans="1:9" x14ac:dyDescent="0.25">
      <c r="A1708" s="4">
        <v>31</v>
      </c>
      <c r="B1708" s="4">
        <f t="shared" si="104"/>
        <v>1</v>
      </c>
      <c r="C1708" s="4">
        <f t="shared" si="105"/>
        <v>0</v>
      </c>
      <c r="D1708" s="4">
        <v>3</v>
      </c>
      <c r="E1708" s="4">
        <v>50000</v>
      </c>
      <c r="F1708" s="4">
        <f t="shared" si="106"/>
        <v>56949.989999999991</v>
      </c>
      <c r="G1708" s="4">
        <f t="shared" si="107"/>
        <v>-6949.9899999999907</v>
      </c>
      <c r="H1708" s="4" t="str">
        <v>Male</v>
      </c>
      <c r="I1708" s="4" t="str">
        <v>High School</v>
      </c>
    </row>
    <row r="1709" spans="1:9" x14ac:dyDescent="0.25">
      <c r="A1709" s="4">
        <v>29</v>
      </c>
      <c r="B1709" s="4">
        <f t="shared" si="104"/>
        <v>2</v>
      </c>
      <c r="C1709" s="4">
        <f t="shared" si="105"/>
        <v>1</v>
      </c>
      <c r="D1709" s="4">
        <v>4</v>
      </c>
      <c r="E1709" s="4">
        <v>55000</v>
      </c>
      <c r="F1709" s="4">
        <f t="shared" si="106"/>
        <v>73759.509999999995</v>
      </c>
      <c r="G1709" s="4">
        <f t="shared" si="107"/>
        <v>-18759.509999999995</v>
      </c>
      <c r="H1709" s="4" t="str">
        <v>Female</v>
      </c>
      <c r="I1709" s="4" t="str">
        <v>Bachelor's</v>
      </c>
    </row>
    <row r="1710" spans="1:9" x14ac:dyDescent="0.25">
      <c r="A1710" s="4">
        <v>45</v>
      </c>
      <c r="B1710" s="4">
        <f t="shared" si="104"/>
        <v>1</v>
      </c>
      <c r="C1710" s="4">
        <f t="shared" si="105"/>
        <v>2</v>
      </c>
      <c r="D1710" s="4">
        <v>13</v>
      </c>
      <c r="E1710" s="4">
        <v>130000</v>
      </c>
      <c r="F1710" s="4">
        <f t="shared" si="106"/>
        <v>138255.87</v>
      </c>
      <c r="G1710" s="4">
        <f t="shared" si="107"/>
        <v>-8255.8699999999953</v>
      </c>
      <c r="H1710" s="4" t="str">
        <v>Male</v>
      </c>
      <c r="I1710" s="4" t="str">
        <v>Master's</v>
      </c>
    </row>
    <row r="1711" spans="1:9" x14ac:dyDescent="0.25">
      <c r="A1711" s="4">
        <v>25</v>
      </c>
      <c r="B1711" s="4">
        <f t="shared" si="104"/>
        <v>2</v>
      </c>
      <c r="C1711" s="4">
        <f t="shared" si="105"/>
        <v>0</v>
      </c>
      <c r="D1711" s="4">
        <v>1</v>
      </c>
      <c r="E1711" s="4">
        <v>35000</v>
      </c>
      <c r="F1711" s="4">
        <f t="shared" si="106"/>
        <v>42984.45</v>
      </c>
      <c r="G1711" s="4">
        <f t="shared" si="107"/>
        <v>-7984.4499999999971</v>
      </c>
      <c r="H1711" s="4" t="str">
        <v>Female</v>
      </c>
      <c r="I1711" s="4" t="str">
        <v>High School</v>
      </c>
    </row>
    <row r="1712" spans="1:9" x14ac:dyDescent="0.25">
      <c r="A1712" s="4">
        <v>41</v>
      </c>
      <c r="B1712" s="4">
        <f t="shared" si="104"/>
        <v>1</v>
      </c>
      <c r="C1712" s="4">
        <f t="shared" si="105"/>
        <v>1</v>
      </c>
      <c r="D1712" s="4">
        <v>12</v>
      </c>
      <c r="E1712" s="4">
        <v>120000</v>
      </c>
      <c r="F1712" s="4">
        <f t="shared" si="106"/>
        <v>119006.88999999998</v>
      </c>
      <c r="G1712" s="4">
        <f t="shared" si="107"/>
        <v>993.11000000001513</v>
      </c>
      <c r="H1712" s="4" t="str">
        <v>Male</v>
      </c>
      <c r="I1712" s="4" t="str">
        <v>Bachelor's</v>
      </c>
    </row>
    <row r="1713" spans="1:9" x14ac:dyDescent="0.25">
      <c r="A1713" s="4">
        <v>35</v>
      </c>
      <c r="B1713" s="4">
        <f t="shared" si="104"/>
        <v>2</v>
      </c>
      <c r="C1713" s="4">
        <f t="shared" si="105"/>
        <v>3</v>
      </c>
      <c r="D1713" s="4">
        <v>9</v>
      </c>
      <c r="E1713" s="4">
        <v>95000</v>
      </c>
      <c r="F1713" s="4">
        <f t="shared" si="106"/>
        <v>130645.39</v>
      </c>
      <c r="G1713" s="4">
        <f t="shared" si="107"/>
        <v>-35645.39</v>
      </c>
      <c r="H1713" s="4" t="str">
        <v>Female</v>
      </c>
      <c r="I1713" s="4" t="str">
        <v>PhD</v>
      </c>
    </row>
    <row r="1714" spans="1:9" x14ac:dyDescent="0.25">
      <c r="A1714" s="4">
        <v>23</v>
      </c>
      <c r="B1714" s="4">
        <f t="shared" si="104"/>
        <v>1</v>
      </c>
      <c r="C1714" s="4">
        <f t="shared" si="105"/>
        <v>1</v>
      </c>
      <c r="D1714" s="4">
        <v>1</v>
      </c>
      <c r="E1714" s="4">
        <v>35000</v>
      </c>
      <c r="F1714" s="4">
        <f t="shared" si="106"/>
        <v>65502.65</v>
      </c>
      <c r="G1714" s="4">
        <f t="shared" si="107"/>
        <v>-30502.65</v>
      </c>
      <c r="H1714" s="4" t="str">
        <v>Male</v>
      </c>
      <c r="I1714" s="4" t="str">
        <v>Bachelor's</v>
      </c>
    </row>
    <row r="1715" spans="1:9" x14ac:dyDescent="0.25">
      <c r="A1715" s="4">
        <v>42</v>
      </c>
      <c r="B1715" s="4">
        <f t="shared" si="104"/>
        <v>2</v>
      </c>
      <c r="C1715" s="4">
        <f t="shared" si="105"/>
        <v>2</v>
      </c>
      <c r="D1715" s="4">
        <v>14</v>
      </c>
      <c r="E1715" s="4">
        <v>140000</v>
      </c>
      <c r="F1715" s="4">
        <f t="shared" si="106"/>
        <v>139931.25</v>
      </c>
      <c r="G1715" s="4">
        <f t="shared" si="107"/>
        <v>68.75</v>
      </c>
      <c r="H1715" s="4" t="str">
        <v>Female</v>
      </c>
      <c r="I1715" s="4" t="str">
        <v>Master's</v>
      </c>
    </row>
    <row r="1716" spans="1:9" x14ac:dyDescent="0.25">
      <c r="A1716" s="4">
        <v>26</v>
      </c>
      <c r="B1716" s="4">
        <f t="shared" si="104"/>
        <v>1</v>
      </c>
      <c r="C1716" s="4">
        <f t="shared" si="105"/>
        <v>0</v>
      </c>
      <c r="D1716" s="4">
        <v>2</v>
      </c>
      <c r="E1716" s="4">
        <v>40000</v>
      </c>
      <c r="F1716" s="4">
        <f t="shared" si="106"/>
        <v>53933.95</v>
      </c>
      <c r="G1716" s="4">
        <f t="shared" si="107"/>
        <v>-13933.949999999997</v>
      </c>
      <c r="H1716" s="4" t="str">
        <v>Male</v>
      </c>
      <c r="I1716" s="4" t="str">
        <v>High School</v>
      </c>
    </row>
    <row r="1717" spans="1:9" x14ac:dyDescent="0.25">
      <c r="A1717" s="4">
        <v>32</v>
      </c>
      <c r="B1717" s="4">
        <f t="shared" si="104"/>
        <v>2</v>
      </c>
      <c r="C1717" s="4">
        <f t="shared" si="105"/>
        <v>1</v>
      </c>
      <c r="D1717" s="4">
        <v>8</v>
      </c>
      <c r="E1717" s="4">
        <v>80000</v>
      </c>
      <c r="F1717" s="4">
        <f t="shared" si="106"/>
        <v>95163.47</v>
      </c>
      <c r="G1717" s="4">
        <f t="shared" si="107"/>
        <v>-15163.470000000001</v>
      </c>
      <c r="H1717" s="4" t="str">
        <v>Female</v>
      </c>
      <c r="I1717" s="4" t="str">
        <v>Bachelor's</v>
      </c>
    </row>
    <row r="1718" spans="1:9" x14ac:dyDescent="0.25">
      <c r="A1718" s="4">
        <v>27</v>
      </c>
      <c r="B1718" s="4">
        <f t="shared" si="104"/>
        <v>1</v>
      </c>
      <c r="C1718" s="4">
        <f t="shared" si="105"/>
        <v>3</v>
      </c>
      <c r="D1718" s="4">
        <v>4</v>
      </c>
      <c r="E1718" s="4">
        <v>55000</v>
      </c>
      <c r="F1718" s="4">
        <f t="shared" si="106"/>
        <v>111961.25</v>
      </c>
      <c r="G1718" s="4">
        <f t="shared" si="107"/>
        <v>-56961.25</v>
      </c>
      <c r="H1718" s="4" t="str">
        <v>Male</v>
      </c>
      <c r="I1718" s="4" t="str">
        <v>PhD</v>
      </c>
    </row>
    <row r="1719" spans="1:9" x14ac:dyDescent="0.25">
      <c r="A1719" s="4">
        <v>50</v>
      </c>
      <c r="B1719" s="4">
        <f t="shared" si="104"/>
        <v>2</v>
      </c>
      <c r="C1719" s="4">
        <f t="shared" si="105"/>
        <v>2</v>
      </c>
      <c r="D1719" s="4">
        <v>19</v>
      </c>
      <c r="E1719" s="4">
        <v>190000</v>
      </c>
      <c r="F1719" s="4">
        <f t="shared" si="106"/>
        <v>164351.25</v>
      </c>
      <c r="G1719" s="4">
        <f t="shared" si="107"/>
        <v>25648.75</v>
      </c>
      <c r="H1719" s="4" t="str">
        <v>Female</v>
      </c>
      <c r="I1719" s="4" t="str">
        <v>Master's</v>
      </c>
    </row>
    <row r="1720" spans="1:9" x14ac:dyDescent="0.25">
      <c r="A1720" s="4">
        <v>36</v>
      </c>
      <c r="B1720" s="4">
        <f t="shared" si="104"/>
        <v>1</v>
      </c>
      <c r="C1720" s="4">
        <f t="shared" si="105"/>
        <v>1</v>
      </c>
      <c r="D1720" s="4">
        <v>6</v>
      </c>
      <c r="E1720" s="4">
        <v>75000</v>
      </c>
      <c r="F1720" s="4">
        <f t="shared" si="106"/>
        <v>87175.65</v>
      </c>
      <c r="G1720" s="4">
        <f t="shared" si="107"/>
        <v>-12175.649999999994</v>
      </c>
      <c r="H1720" s="4" t="str">
        <v>Male</v>
      </c>
      <c r="I1720" s="4" t="str">
        <v>Bachelor's</v>
      </c>
    </row>
    <row r="1721" spans="1:9" x14ac:dyDescent="0.25">
      <c r="A1721" s="4">
        <v>48</v>
      </c>
      <c r="B1721" s="4">
        <f t="shared" si="104"/>
        <v>2</v>
      </c>
      <c r="C1721" s="4">
        <f t="shared" si="105"/>
        <v>3</v>
      </c>
      <c r="D1721" s="4">
        <v>17</v>
      </c>
      <c r="E1721" s="4">
        <v>170000</v>
      </c>
      <c r="F1721" s="4">
        <f t="shared" si="106"/>
        <v>169607.51</v>
      </c>
      <c r="G1721" s="4">
        <f t="shared" si="107"/>
        <v>392.48999999999069</v>
      </c>
      <c r="H1721" s="4" t="str">
        <v>Female</v>
      </c>
      <c r="I1721" s="4" t="str">
        <v>PhD</v>
      </c>
    </row>
    <row r="1722" spans="1:9" x14ac:dyDescent="0.25">
      <c r="A1722" s="4">
        <v>37</v>
      </c>
      <c r="B1722" s="4">
        <f t="shared" si="104"/>
        <v>1</v>
      </c>
      <c r="C1722" s="4">
        <f t="shared" si="105"/>
        <v>2</v>
      </c>
      <c r="D1722" s="4">
        <v>11</v>
      </c>
      <c r="E1722" s="4">
        <v>110000</v>
      </c>
      <c r="F1722" s="4">
        <f t="shared" si="106"/>
        <v>131124.99</v>
      </c>
      <c r="G1722" s="4">
        <f t="shared" si="107"/>
        <v>-21124.989999999991</v>
      </c>
      <c r="H1722" s="4" t="str">
        <v>Male</v>
      </c>
      <c r="I1722" s="4" t="str">
        <v>Master's</v>
      </c>
    </row>
    <row r="1723" spans="1:9" x14ac:dyDescent="0.25">
      <c r="A1723" s="4">
        <v>26</v>
      </c>
      <c r="B1723" s="4">
        <f t="shared" si="104"/>
        <v>2</v>
      </c>
      <c r="C1723" s="4">
        <f t="shared" si="105"/>
        <v>1</v>
      </c>
      <c r="D1723" s="4">
        <v>2</v>
      </c>
      <c r="E1723" s="4">
        <v>40000</v>
      </c>
      <c r="F1723" s="4">
        <f t="shared" si="106"/>
        <v>63881.63</v>
      </c>
      <c r="G1723" s="4">
        <f t="shared" si="107"/>
        <v>-23881.629999999997</v>
      </c>
      <c r="H1723" s="4" t="str">
        <v>Female</v>
      </c>
      <c r="I1723" s="4" t="str">
        <v>Bachelor's</v>
      </c>
    </row>
    <row r="1724" spans="1:9" x14ac:dyDescent="0.25">
      <c r="A1724" s="4">
        <v>42</v>
      </c>
      <c r="B1724" s="4">
        <f t="shared" si="104"/>
        <v>1</v>
      </c>
      <c r="C1724" s="4">
        <f t="shared" si="105"/>
        <v>3</v>
      </c>
      <c r="D1724" s="4">
        <v>15</v>
      </c>
      <c r="E1724" s="4">
        <v>150000</v>
      </c>
      <c r="F1724" s="4">
        <f t="shared" si="106"/>
        <v>167113.69</v>
      </c>
      <c r="G1724" s="4">
        <f t="shared" si="107"/>
        <v>-17113.690000000002</v>
      </c>
      <c r="H1724" s="4" t="str">
        <v>Male</v>
      </c>
      <c r="I1724" s="4" t="str">
        <v>PhD</v>
      </c>
    </row>
    <row r="1725" spans="1:9" x14ac:dyDescent="0.25">
      <c r="A1725" s="4">
        <v>33</v>
      </c>
      <c r="B1725" s="4">
        <f t="shared" si="104"/>
        <v>2</v>
      </c>
      <c r="C1725" s="4">
        <f t="shared" si="105"/>
        <v>0</v>
      </c>
      <c r="D1725" s="4">
        <v>4</v>
      </c>
      <c r="E1725" s="4">
        <v>55000</v>
      </c>
      <c r="F1725" s="4">
        <f t="shared" si="106"/>
        <v>55878.369999999995</v>
      </c>
      <c r="G1725" s="4">
        <f t="shared" si="107"/>
        <v>-878.36999999999534</v>
      </c>
      <c r="H1725" s="4" t="str">
        <v>Female</v>
      </c>
      <c r="I1725" s="4" t="str">
        <v>High School</v>
      </c>
    </row>
    <row r="1726" spans="1:9" x14ac:dyDescent="0.25">
      <c r="A1726" s="4">
        <v>29</v>
      </c>
      <c r="B1726" s="4">
        <f t="shared" si="104"/>
        <v>1</v>
      </c>
      <c r="C1726" s="4">
        <f t="shared" si="105"/>
        <v>1</v>
      </c>
      <c r="D1726" s="4">
        <v>5</v>
      </c>
      <c r="E1726" s="4">
        <v>70000</v>
      </c>
      <c r="F1726" s="4">
        <f t="shared" si="106"/>
        <v>85258.41</v>
      </c>
      <c r="G1726" s="4">
        <f t="shared" si="107"/>
        <v>-15258.410000000003</v>
      </c>
      <c r="H1726" s="4" t="str">
        <v>Male</v>
      </c>
      <c r="I1726" s="4" t="str">
        <v>Bachelor's</v>
      </c>
    </row>
    <row r="1727" spans="1:9" x14ac:dyDescent="0.25">
      <c r="A1727" s="4">
        <v>45</v>
      </c>
      <c r="B1727" s="4">
        <f t="shared" si="104"/>
        <v>2</v>
      </c>
      <c r="C1727" s="4">
        <f t="shared" si="105"/>
        <v>2</v>
      </c>
      <c r="D1727" s="4">
        <v>16</v>
      </c>
      <c r="E1727" s="4">
        <v>160000</v>
      </c>
      <c r="F1727" s="4">
        <f t="shared" si="106"/>
        <v>149809.13</v>
      </c>
      <c r="G1727" s="4">
        <f t="shared" si="107"/>
        <v>10190.869999999995</v>
      </c>
      <c r="H1727" s="4" t="str">
        <v>Female</v>
      </c>
      <c r="I1727" s="4" t="str">
        <v>Master's</v>
      </c>
    </row>
    <row r="1728" spans="1:9" x14ac:dyDescent="0.25">
      <c r="A1728" s="4">
        <v>24</v>
      </c>
      <c r="B1728" s="4">
        <f t="shared" si="104"/>
        <v>1</v>
      </c>
      <c r="C1728" s="4">
        <f t="shared" si="105"/>
        <v>0</v>
      </c>
      <c r="D1728" s="4">
        <v>1</v>
      </c>
      <c r="E1728" s="4">
        <v>35000</v>
      </c>
      <c r="F1728" s="4">
        <f t="shared" si="106"/>
        <v>49269.71</v>
      </c>
      <c r="G1728" s="4">
        <f t="shared" si="107"/>
        <v>-14269.71</v>
      </c>
      <c r="H1728" s="4" t="str">
        <v>Male</v>
      </c>
      <c r="I1728" s="4" t="str">
        <v>High School</v>
      </c>
    </row>
    <row r="1729" spans="1:9" x14ac:dyDescent="0.25">
      <c r="A1729" s="4">
        <v>39</v>
      </c>
      <c r="B1729" s="4">
        <f t="shared" si="104"/>
        <v>2</v>
      </c>
      <c r="C1729" s="4">
        <f t="shared" si="105"/>
        <v>1</v>
      </c>
      <c r="D1729" s="4">
        <v>10</v>
      </c>
      <c r="E1729" s="4">
        <v>100000</v>
      </c>
      <c r="F1729" s="4">
        <f t="shared" si="106"/>
        <v>102843.75</v>
      </c>
      <c r="G1729" s="4">
        <f t="shared" si="107"/>
        <v>-2843.75</v>
      </c>
      <c r="H1729" s="4" t="str">
        <v>Female</v>
      </c>
      <c r="I1729" s="4" t="str">
        <v>Bachelor's</v>
      </c>
    </row>
    <row r="1730" spans="1:9" x14ac:dyDescent="0.25">
      <c r="A1730" s="4">
        <v>31</v>
      </c>
      <c r="B1730" s="4">
        <f t="shared" ref="B1730:B1788" si="108">IF(H1730 = "Male", 1, IF(H1730 = "Female", 2, IF(H1730 = "Other", 3)))</f>
        <v>1</v>
      </c>
      <c r="C1730" s="4">
        <f t="shared" ref="C1730:C1788" si="109">IF(I1730 = "High School", 0, IF(I1730 = "Bachelor's", 1, IF(I1730 = "Master's", 2, IF(I1730 = "PhD", 3))))</f>
        <v>3</v>
      </c>
      <c r="D1730" s="4">
        <v>7</v>
      </c>
      <c r="E1730" s="4">
        <v>90000</v>
      </c>
      <c r="F1730" s="4">
        <f t="shared" si="106"/>
        <v>127052.76999999999</v>
      </c>
      <c r="G1730" s="4">
        <f t="shared" si="107"/>
        <v>-37052.76999999999</v>
      </c>
      <c r="H1730" s="4" t="str">
        <v>Male</v>
      </c>
      <c r="I1730" s="4" t="str">
        <v>PhD</v>
      </c>
    </row>
    <row r="1731" spans="1:9" x14ac:dyDescent="0.25">
      <c r="A1731" s="4">
        <v>27</v>
      </c>
      <c r="B1731" s="4">
        <f t="shared" si="108"/>
        <v>2</v>
      </c>
      <c r="C1731" s="4">
        <f t="shared" si="109"/>
        <v>2</v>
      </c>
      <c r="D1731" s="4">
        <v>3</v>
      </c>
      <c r="E1731" s="4">
        <v>50000</v>
      </c>
      <c r="F1731" s="4">
        <f t="shared" ref="F1731:F1788" si="110">62428.13 + (-549.4*A1731) + (-5735.86*B1731) + (15683.54*C1731) + (5763.04*D1731)</f>
        <v>84778.81</v>
      </c>
      <c r="G1731" s="4">
        <f t="shared" ref="G1731:G1788" si="111">E1731-F1731</f>
        <v>-34778.81</v>
      </c>
      <c r="H1731" s="4" t="str">
        <v>Female</v>
      </c>
      <c r="I1731" s="4" t="str">
        <v>Master's</v>
      </c>
    </row>
    <row r="1732" spans="1:9" x14ac:dyDescent="0.25">
      <c r="A1732" s="4">
        <v>43</v>
      </c>
      <c r="B1732" s="4">
        <f t="shared" si="108"/>
        <v>1</v>
      </c>
      <c r="C1732" s="4">
        <f t="shared" si="109"/>
        <v>1</v>
      </c>
      <c r="D1732" s="4">
        <v>14</v>
      </c>
      <c r="E1732" s="4">
        <v>140000</v>
      </c>
      <c r="F1732" s="4">
        <f t="shared" si="110"/>
        <v>129434.16999999998</v>
      </c>
      <c r="G1732" s="4">
        <f t="shared" si="111"/>
        <v>10565.830000000016</v>
      </c>
      <c r="H1732" s="4" t="str">
        <v>Male</v>
      </c>
      <c r="I1732" s="4" t="str">
        <v>Bachelor's</v>
      </c>
    </row>
    <row r="1733" spans="1:9" x14ac:dyDescent="0.25">
      <c r="A1733" s="4">
        <v>28</v>
      </c>
      <c r="B1733" s="4">
        <f t="shared" si="108"/>
        <v>2</v>
      </c>
      <c r="C1733" s="4">
        <f t="shared" si="109"/>
        <v>0</v>
      </c>
      <c r="D1733" s="4">
        <v>2</v>
      </c>
      <c r="E1733" s="4">
        <v>40000</v>
      </c>
      <c r="F1733" s="4">
        <f t="shared" si="110"/>
        <v>47099.29</v>
      </c>
      <c r="G1733" s="4">
        <f t="shared" si="111"/>
        <v>-7099.2900000000009</v>
      </c>
      <c r="H1733" s="4" t="str">
        <v>Female</v>
      </c>
      <c r="I1733" s="4" t="str">
        <v>High School</v>
      </c>
    </row>
    <row r="1734" spans="1:9" x14ac:dyDescent="0.25">
      <c r="A1734" s="4">
        <v>50</v>
      </c>
      <c r="B1734" s="4">
        <f t="shared" si="108"/>
        <v>1</v>
      </c>
      <c r="C1734" s="4">
        <f t="shared" si="109"/>
        <v>3</v>
      </c>
      <c r="D1734" s="4">
        <v>18</v>
      </c>
      <c r="E1734" s="4">
        <v>180000</v>
      </c>
      <c r="F1734" s="4">
        <f t="shared" si="110"/>
        <v>180007.61</v>
      </c>
      <c r="G1734" s="4">
        <f t="shared" si="111"/>
        <v>-7.6099999999860302</v>
      </c>
      <c r="H1734" s="4" t="str">
        <v>Male</v>
      </c>
      <c r="I1734" s="4" t="str">
        <v>PhD</v>
      </c>
    </row>
    <row r="1735" spans="1:9" x14ac:dyDescent="0.25">
      <c r="A1735" s="4">
        <v>35</v>
      </c>
      <c r="B1735" s="4">
        <f t="shared" si="108"/>
        <v>2</v>
      </c>
      <c r="C1735" s="4">
        <f t="shared" si="109"/>
        <v>1</v>
      </c>
      <c r="D1735" s="4">
        <v>7</v>
      </c>
      <c r="E1735" s="4">
        <v>90000</v>
      </c>
      <c r="F1735" s="4">
        <f t="shared" si="110"/>
        <v>87752.23</v>
      </c>
      <c r="G1735" s="4">
        <f t="shared" si="111"/>
        <v>2247.7700000000041</v>
      </c>
      <c r="H1735" s="4" t="str">
        <v>Female</v>
      </c>
      <c r="I1735" s="4" t="str">
        <v>Bachelor's</v>
      </c>
    </row>
    <row r="1736" spans="1:9" x14ac:dyDescent="0.25">
      <c r="A1736" s="4">
        <v>23</v>
      </c>
      <c r="B1736" s="4">
        <f t="shared" si="108"/>
        <v>1</v>
      </c>
      <c r="C1736" s="4">
        <f t="shared" si="109"/>
        <v>1</v>
      </c>
      <c r="D1736" s="4">
        <v>1</v>
      </c>
      <c r="E1736" s="4">
        <v>35000</v>
      </c>
      <c r="F1736" s="4">
        <f t="shared" si="110"/>
        <v>65502.65</v>
      </c>
      <c r="G1736" s="4">
        <f t="shared" si="111"/>
        <v>-30502.65</v>
      </c>
      <c r="H1736" s="4" t="str">
        <v>Male</v>
      </c>
      <c r="I1736" s="4" t="str">
        <v>Bachelor's</v>
      </c>
    </row>
    <row r="1737" spans="1:9" x14ac:dyDescent="0.25">
      <c r="A1737" s="4">
        <v>41</v>
      </c>
      <c r="B1737" s="4">
        <f t="shared" si="108"/>
        <v>2</v>
      </c>
      <c r="C1737" s="4">
        <f t="shared" si="109"/>
        <v>2</v>
      </c>
      <c r="D1737" s="4">
        <v>12</v>
      </c>
      <c r="E1737" s="4">
        <v>120000</v>
      </c>
      <c r="F1737" s="4">
        <f t="shared" si="110"/>
        <v>128954.56999999999</v>
      </c>
      <c r="G1737" s="4">
        <f t="shared" si="111"/>
        <v>-8954.5699999999924</v>
      </c>
      <c r="H1737" s="4" t="str">
        <v>Female</v>
      </c>
      <c r="I1737" s="4" t="str">
        <v>Master's</v>
      </c>
    </row>
    <row r="1738" spans="1:9" x14ac:dyDescent="0.25">
      <c r="A1738" s="4">
        <v>26</v>
      </c>
      <c r="B1738" s="4">
        <f t="shared" si="108"/>
        <v>1</v>
      </c>
      <c r="C1738" s="4">
        <f t="shared" si="109"/>
        <v>0</v>
      </c>
      <c r="D1738" s="4">
        <v>3</v>
      </c>
      <c r="E1738" s="4">
        <v>45000</v>
      </c>
      <c r="F1738" s="4">
        <f t="shared" si="110"/>
        <v>59696.989999999991</v>
      </c>
      <c r="G1738" s="4">
        <f t="shared" si="111"/>
        <v>-14696.989999999991</v>
      </c>
      <c r="H1738" s="4" t="str">
        <v>Male</v>
      </c>
      <c r="I1738" s="4" t="str">
        <v>High School</v>
      </c>
    </row>
    <row r="1739" spans="1:9" x14ac:dyDescent="0.25">
      <c r="A1739" s="4">
        <v>32</v>
      </c>
      <c r="B1739" s="4">
        <f t="shared" si="108"/>
        <v>2</v>
      </c>
      <c r="C1739" s="4">
        <f t="shared" si="109"/>
        <v>1</v>
      </c>
      <c r="D1739" s="4">
        <v>8</v>
      </c>
      <c r="E1739" s="4">
        <v>80000</v>
      </c>
      <c r="F1739" s="4">
        <f t="shared" si="110"/>
        <v>95163.47</v>
      </c>
      <c r="G1739" s="4">
        <f t="shared" si="111"/>
        <v>-15163.470000000001</v>
      </c>
      <c r="H1739" s="4" t="str">
        <v>Female</v>
      </c>
      <c r="I1739" s="4" t="str">
        <v>Bachelor's</v>
      </c>
    </row>
    <row r="1740" spans="1:9" x14ac:dyDescent="0.25">
      <c r="A1740" s="4">
        <v>50</v>
      </c>
      <c r="B1740" s="4">
        <f t="shared" si="108"/>
        <v>2</v>
      </c>
      <c r="C1740" s="4">
        <f t="shared" si="109"/>
        <v>2</v>
      </c>
      <c r="D1740" s="4">
        <v>18</v>
      </c>
      <c r="E1740" s="4">
        <v>180000</v>
      </c>
      <c r="F1740" s="4">
        <f t="shared" si="110"/>
        <v>158588.21</v>
      </c>
      <c r="G1740" s="4">
        <f t="shared" si="111"/>
        <v>21411.790000000008</v>
      </c>
      <c r="H1740" s="4" t="str">
        <v>Female</v>
      </c>
      <c r="I1740" s="4" t="str">
        <v>Master's</v>
      </c>
    </row>
    <row r="1741" spans="1:9" x14ac:dyDescent="0.25">
      <c r="A1741" s="4">
        <v>36</v>
      </c>
      <c r="B1741" s="4">
        <f t="shared" si="108"/>
        <v>1</v>
      </c>
      <c r="C1741" s="4">
        <f t="shared" si="109"/>
        <v>1</v>
      </c>
      <c r="D1741" s="4">
        <v>6</v>
      </c>
      <c r="E1741" s="4">
        <v>75000</v>
      </c>
      <c r="F1741" s="4">
        <f t="shared" si="110"/>
        <v>87175.65</v>
      </c>
      <c r="G1741" s="4">
        <f t="shared" si="111"/>
        <v>-12175.649999999994</v>
      </c>
      <c r="H1741" s="4" t="str">
        <v>Male</v>
      </c>
      <c r="I1741" s="4" t="str">
        <v>Bachelor's</v>
      </c>
    </row>
    <row r="1742" spans="1:9" x14ac:dyDescent="0.25">
      <c r="A1742" s="4">
        <v>29</v>
      </c>
      <c r="B1742" s="4">
        <f t="shared" si="108"/>
        <v>2</v>
      </c>
      <c r="C1742" s="4">
        <f t="shared" si="109"/>
        <v>1</v>
      </c>
      <c r="D1742" s="4">
        <v>5</v>
      </c>
      <c r="E1742" s="4">
        <v>70000</v>
      </c>
      <c r="F1742" s="4">
        <f t="shared" si="110"/>
        <v>79522.55</v>
      </c>
      <c r="G1742" s="4">
        <f t="shared" si="111"/>
        <v>-9522.5500000000029</v>
      </c>
      <c r="H1742" s="4" t="str">
        <v>Female</v>
      </c>
      <c r="I1742" s="4" t="str">
        <v>Bachelor's</v>
      </c>
    </row>
    <row r="1743" spans="1:9" x14ac:dyDescent="0.25">
      <c r="A1743" s="4">
        <v>45</v>
      </c>
      <c r="B1743" s="4">
        <f t="shared" si="108"/>
        <v>1</v>
      </c>
      <c r="C1743" s="4">
        <f t="shared" si="109"/>
        <v>2</v>
      </c>
      <c r="D1743" s="4">
        <v>15</v>
      </c>
      <c r="E1743" s="4">
        <v>150000</v>
      </c>
      <c r="F1743" s="4">
        <f t="shared" si="110"/>
        <v>149781.95000000001</v>
      </c>
      <c r="G1743" s="4">
        <f t="shared" si="111"/>
        <v>218.04999999998836</v>
      </c>
      <c r="H1743" s="4" t="str">
        <v>Male</v>
      </c>
      <c r="I1743" s="4" t="str">
        <v>Master's</v>
      </c>
    </row>
    <row r="1744" spans="1:9" x14ac:dyDescent="0.25">
      <c r="A1744" s="4">
        <v>38</v>
      </c>
      <c r="B1744" s="4">
        <f t="shared" si="108"/>
        <v>1</v>
      </c>
      <c r="C1744" s="4">
        <f t="shared" si="109"/>
        <v>2</v>
      </c>
      <c r="D1744" s="4">
        <v>12</v>
      </c>
      <c r="E1744" s="4">
        <v>120000</v>
      </c>
      <c r="F1744" s="4">
        <f t="shared" si="110"/>
        <v>136338.63</v>
      </c>
      <c r="G1744" s="4">
        <f t="shared" si="111"/>
        <v>-16338.630000000005</v>
      </c>
      <c r="H1744" s="4" t="str">
        <v>Male</v>
      </c>
      <c r="I1744" s="4" t="str">
        <v>Master's</v>
      </c>
    </row>
    <row r="1745" spans="1:9" x14ac:dyDescent="0.25">
      <c r="A1745" s="4">
        <v>27</v>
      </c>
      <c r="B1745" s="4">
        <f t="shared" si="108"/>
        <v>2</v>
      </c>
      <c r="C1745" s="4">
        <f t="shared" si="109"/>
        <v>1</v>
      </c>
      <c r="D1745" s="4">
        <v>3</v>
      </c>
      <c r="E1745" s="4">
        <v>45000</v>
      </c>
      <c r="F1745" s="4">
        <f t="shared" si="110"/>
        <v>69095.27</v>
      </c>
      <c r="G1745" s="4">
        <f t="shared" si="111"/>
        <v>-24095.270000000004</v>
      </c>
      <c r="H1745" s="4" t="str">
        <v>Female</v>
      </c>
      <c r="I1745" s="4" t="str">
        <v>Bachelor's</v>
      </c>
    </row>
    <row r="1746" spans="1:9" x14ac:dyDescent="0.25">
      <c r="A1746" s="4">
        <v>43</v>
      </c>
      <c r="B1746" s="4">
        <f t="shared" si="108"/>
        <v>1</v>
      </c>
      <c r="C1746" s="4">
        <f t="shared" si="109"/>
        <v>3</v>
      </c>
      <c r="D1746" s="4">
        <v>16</v>
      </c>
      <c r="E1746" s="4">
        <v>160000</v>
      </c>
      <c r="F1746" s="4">
        <f t="shared" si="110"/>
        <v>172327.33000000002</v>
      </c>
      <c r="G1746" s="4">
        <f t="shared" si="111"/>
        <v>-12327.330000000016</v>
      </c>
      <c r="H1746" s="4" t="str">
        <v>Male</v>
      </c>
      <c r="I1746" s="4" t="str">
        <v>PhD</v>
      </c>
    </row>
    <row r="1747" spans="1:9" x14ac:dyDescent="0.25">
      <c r="A1747" s="4">
        <v>34</v>
      </c>
      <c r="B1747" s="4">
        <f t="shared" si="108"/>
        <v>2</v>
      </c>
      <c r="C1747" s="4">
        <f t="shared" si="109"/>
        <v>0</v>
      </c>
      <c r="D1747" s="4">
        <v>5</v>
      </c>
      <c r="E1747" s="4">
        <v>70000</v>
      </c>
      <c r="F1747" s="4">
        <f t="shared" si="110"/>
        <v>61092.009999999995</v>
      </c>
      <c r="G1747" s="4">
        <f t="shared" si="111"/>
        <v>8907.9900000000052</v>
      </c>
      <c r="H1747" s="4" t="str">
        <v>Female</v>
      </c>
      <c r="I1747" s="4" t="str">
        <v>High School</v>
      </c>
    </row>
    <row r="1748" spans="1:9" x14ac:dyDescent="0.25">
      <c r="A1748" s="4">
        <v>30</v>
      </c>
      <c r="B1748" s="4">
        <f t="shared" si="108"/>
        <v>1</v>
      </c>
      <c r="C1748" s="4">
        <f t="shared" si="109"/>
        <v>1</v>
      </c>
      <c r="D1748" s="4">
        <v>6</v>
      </c>
      <c r="E1748" s="4">
        <v>75000</v>
      </c>
      <c r="F1748" s="4">
        <f t="shared" si="110"/>
        <v>90472.049999999988</v>
      </c>
      <c r="G1748" s="4">
        <f t="shared" si="111"/>
        <v>-15472.049999999988</v>
      </c>
      <c r="H1748" s="4" t="str">
        <v>Male</v>
      </c>
      <c r="I1748" s="4" t="str">
        <v>Bachelor's</v>
      </c>
    </row>
    <row r="1749" spans="1:9" x14ac:dyDescent="0.25">
      <c r="A1749" s="4">
        <v>46</v>
      </c>
      <c r="B1749" s="4">
        <f t="shared" si="108"/>
        <v>2</v>
      </c>
      <c r="C1749" s="4">
        <f t="shared" si="109"/>
        <v>2</v>
      </c>
      <c r="D1749" s="4">
        <v>17</v>
      </c>
      <c r="E1749" s="4">
        <v>170000</v>
      </c>
      <c r="F1749" s="4">
        <f t="shared" si="110"/>
        <v>155022.76999999999</v>
      </c>
      <c r="G1749" s="4">
        <f t="shared" si="111"/>
        <v>14977.23000000001</v>
      </c>
      <c r="H1749" s="4" t="str">
        <v>Female</v>
      </c>
      <c r="I1749" s="4" t="str">
        <v>Master's</v>
      </c>
    </row>
    <row r="1750" spans="1:9" x14ac:dyDescent="0.25">
      <c r="A1750" s="4">
        <v>40</v>
      </c>
      <c r="B1750" s="4">
        <f t="shared" si="108"/>
        <v>2</v>
      </c>
      <c r="C1750" s="4">
        <f t="shared" si="109"/>
        <v>1</v>
      </c>
      <c r="D1750" s="4">
        <v>11</v>
      </c>
      <c r="E1750" s="4">
        <v>110000</v>
      </c>
      <c r="F1750" s="4">
        <f t="shared" si="110"/>
        <v>108057.39</v>
      </c>
      <c r="G1750" s="4">
        <f t="shared" si="111"/>
        <v>1942.6100000000006</v>
      </c>
      <c r="H1750" s="4" t="str">
        <v>Female</v>
      </c>
      <c r="I1750" s="4" t="str">
        <v>Bachelor's</v>
      </c>
    </row>
    <row r="1751" spans="1:9" x14ac:dyDescent="0.25">
      <c r="A1751" s="4">
        <v>32</v>
      </c>
      <c r="B1751" s="4">
        <f t="shared" si="108"/>
        <v>1</v>
      </c>
      <c r="C1751" s="4">
        <f t="shared" si="109"/>
        <v>3</v>
      </c>
      <c r="D1751" s="4">
        <v>8</v>
      </c>
      <c r="E1751" s="4">
        <v>80000</v>
      </c>
      <c r="F1751" s="4">
        <f t="shared" si="110"/>
        <v>132266.41</v>
      </c>
      <c r="G1751" s="4">
        <f t="shared" si="111"/>
        <v>-52266.41</v>
      </c>
      <c r="H1751" s="4" t="str">
        <v>Male</v>
      </c>
      <c r="I1751" s="4" t="str">
        <v>PhD</v>
      </c>
    </row>
    <row r="1752" spans="1:9" x14ac:dyDescent="0.25">
      <c r="A1752" s="4">
        <v>28</v>
      </c>
      <c r="B1752" s="4">
        <f t="shared" si="108"/>
        <v>2</v>
      </c>
      <c r="C1752" s="4">
        <f t="shared" si="109"/>
        <v>2</v>
      </c>
      <c r="D1752" s="4">
        <v>4</v>
      </c>
      <c r="E1752" s="4">
        <v>55000</v>
      </c>
      <c r="F1752" s="4">
        <f t="shared" si="110"/>
        <v>89992.450000000012</v>
      </c>
      <c r="G1752" s="4">
        <f t="shared" si="111"/>
        <v>-34992.450000000012</v>
      </c>
      <c r="H1752" s="4" t="str">
        <v>Female</v>
      </c>
      <c r="I1752" s="4" t="str">
        <v>Master's</v>
      </c>
    </row>
    <row r="1753" spans="1:9" x14ac:dyDescent="0.25">
      <c r="A1753" s="4">
        <v>44</v>
      </c>
      <c r="B1753" s="4">
        <f t="shared" si="108"/>
        <v>1</v>
      </c>
      <c r="C1753" s="4">
        <f t="shared" si="109"/>
        <v>1</v>
      </c>
      <c r="D1753" s="4">
        <v>15</v>
      </c>
      <c r="E1753" s="4">
        <v>150000</v>
      </c>
      <c r="F1753" s="4">
        <f t="shared" si="110"/>
        <v>134647.81</v>
      </c>
      <c r="G1753" s="4">
        <f t="shared" si="111"/>
        <v>15352.190000000002</v>
      </c>
      <c r="H1753" s="4" t="str">
        <v>Male</v>
      </c>
      <c r="I1753" s="4" t="str">
        <v>Bachelor's</v>
      </c>
    </row>
    <row r="1754" spans="1:9" x14ac:dyDescent="0.25">
      <c r="A1754" s="4">
        <v>51</v>
      </c>
      <c r="B1754" s="4">
        <f t="shared" si="108"/>
        <v>1</v>
      </c>
      <c r="C1754" s="4">
        <f t="shared" si="109"/>
        <v>3</v>
      </c>
      <c r="D1754" s="4">
        <v>19</v>
      </c>
      <c r="E1754" s="4">
        <v>190000</v>
      </c>
      <c r="F1754" s="4">
        <f t="shared" si="110"/>
        <v>185221.25</v>
      </c>
      <c r="G1754" s="4">
        <f t="shared" si="111"/>
        <v>4778.75</v>
      </c>
      <c r="H1754" s="4" t="str">
        <v>Male</v>
      </c>
      <c r="I1754" s="4" t="str">
        <v>PhD</v>
      </c>
    </row>
    <row r="1755" spans="1:9" x14ac:dyDescent="0.25">
      <c r="A1755" s="4">
        <v>36</v>
      </c>
      <c r="B1755" s="4">
        <f t="shared" si="108"/>
        <v>2</v>
      </c>
      <c r="C1755" s="4">
        <f t="shared" si="109"/>
        <v>1</v>
      </c>
      <c r="D1755" s="4">
        <v>8</v>
      </c>
      <c r="E1755" s="4">
        <v>80000</v>
      </c>
      <c r="F1755" s="4">
        <f t="shared" si="110"/>
        <v>92965.87</v>
      </c>
      <c r="G1755" s="4">
        <f t="shared" si="111"/>
        <v>-12965.869999999995</v>
      </c>
      <c r="H1755" s="4" t="str">
        <v>Female</v>
      </c>
      <c r="I1755" s="4" t="str">
        <v>Bachelor's</v>
      </c>
    </row>
    <row r="1756" spans="1:9" x14ac:dyDescent="0.25">
      <c r="A1756" s="4">
        <v>24</v>
      </c>
      <c r="B1756" s="4">
        <f t="shared" si="108"/>
        <v>1</v>
      </c>
      <c r="C1756" s="4">
        <f t="shared" si="109"/>
        <v>1</v>
      </c>
      <c r="D1756" s="4">
        <v>1</v>
      </c>
      <c r="E1756" s="4">
        <v>35000</v>
      </c>
      <c r="F1756" s="4">
        <f t="shared" si="110"/>
        <v>64953.25</v>
      </c>
      <c r="G1756" s="4">
        <f t="shared" si="111"/>
        <v>-29953.25</v>
      </c>
      <c r="H1756" s="4" t="str">
        <v>Male</v>
      </c>
      <c r="I1756" s="4" t="str">
        <v>Bachelor's</v>
      </c>
    </row>
    <row r="1757" spans="1:9" x14ac:dyDescent="0.25">
      <c r="A1757" s="4">
        <v>27</v>
      </c>
      <c r="B1757" s="4">
        <f t="shared" si="108"/>
        <v>1</v>
      </c>
      <c r="C1757" s="4">
        <f t="shared" si="109"/>
        <v>0</v>
      </c>
      <c r="D1757" s="4">
        <v>3</v>
      </c>
      <c r="E1757" s="4">
        <v>45000</v>
      </c>
      <c r="F1757" s="4">
        <f t="shared" si="110"/>
        <v>59147.59</v>
      </c>
      <c r="G1757" s="4">
        <f t="shared" si="111"/>
        <v>-14147.589999999997</v>
      </c>
      <c r="H1757" s="4" t="str">
        <v>Male</v>
      </c>
      <c r="I1757" s="4" t="str">
        <v>High School</v>
      </c>
    </row>
    <row r="1758" spans="1:9" x14ac:dyDescent="0.25">
      <c r="A1758" s="4">
        <v>33</v>
      </c>
      <c r="B1758" s="4">
        <f t="shared" si="108"/>
        <v>2</v>
      </c>
      <c r="C1758" s="4">
        <f t="shared" si="109"/>
        <v>1</v>
      </c>
      <c r="D1758" s="4">
        <v>7</v>
      </c>
      <c r="E1758" s="4">
        <v>90000</v>
      </c>
      <c r="F1758" s="4">
        <f t="shared" si="110"/>
        <v>88851.03</v>
      </c>
      <c r="G1758" s="4">
        <f t="shared" si="111"/>
        <v>1148.9700000000012</v>
      </c>
      <c r="H1758" s="4" t="str">
        <v>Female</v>
      </c>
      <c r="I1758" s="4" t="str">
        <v>Bachelor's</v>
      </c>
    </row>
    <row r="1759" spans="1:9" x14ac:dyDescent="0.25">
      <c r="A1759" s="4">
        <v>28</v>
      </c>
      <c r="B1759" s="4">
        <f t="shared" si="108"/>
        <v>1</v>
      </c>
      <c r="C1759" s="4">
        <f t="shared" si="109"/>
        <v>3</v>
      </c>
      <c r="D1759" s="4">
        <v>4</v>
      </c>
      <c r="E1759" s="4">
        <v>55000</v>
      </c>
      <c r="F1759" s="4">
        <f t="shared" si="110"/>
        <v>111411.85</v>
      </c>
      <c r="G1759" s="4">
        <f t="shared" si="111"/>
        <v>-56411.850000000006</v>
      </c>
      <c r="H1759" s="4" t="str">
        <v>Male</v>
      </c>
      <c r="I1759" s="4" t="str">
        <v>PhD</v>
      </c>
    </row>
    <row r="1760" spans="1:9" x14ac:dyDescent="0.25">
      <c r="A1760" s="4">
        <v>51</v>
      </c>
      <c r="B1760" s="4">
        <f t="shared" si="108"/>
        <v>2</v>
      </c>
      <c r="C1760" s="4">
        <f t="shared" si="109"/>
        <v>2</v>
      </c>
      <c r="D1760" s="4">
        <v>19</v>
      </c>
      <c r="E1760" s="4">
        <v>190000</v>
      </c>
      <c r="F1760" s="4">
        <f t="shared" si="110"/>
        <v>163801.84999999998</v>
      </c>
      <c r="G1760" s="4">
        <f t="shared" si="111"/>
        <v>26198.150000000023</v>
      </c>
      <c r="H1760" s="4" t="str">
        <v>Female</v>
      </c>
      <c r="I1760" s="4" t="str">
        <v>Master's</v>
      </c>
    </row>
    <row r="1761" spans="1:9" x14ac:dyDescent="0.25">
      <c r="A1761" s="4">
        <v>37</v>
      </c>
      <c r="B1761" s="4">
        <f t="shared" si="108"/>
        <v>1</v>
      </c>
      <c r="C1761" s="4">
        <f t="shared" si="109"/>
        <v>1</v>
      </c>
      <c r="D1761" s="4">
        <v>7</v>
      </c>
      <c r="E1761" s="4">
        <v>90000</v>
      </c>
      <c r="F1761" s="4">
        <f t="shared" si="110"/>
        <v>92389.290000000008</v>
      </c>
      <c r="G1761" s="4">
        <f t="shared" si="111"/>
        <v>-2389.2900000000081</v>
      </c>
      <c r="H1761" s="4" t="str">
        <v>Male</v>
      </c>
      <c r="I1761" s="4" t="str">
        <v>Bachelor's</v>
      </c>
    </row>
    <row r="1762" spans="1:9" x14ac:dyDescent="0.25">
      <c r="A1762" s="4">
        <v>49</v>
      </c>
      <c r="B1762" s="4">
        <f t="shared" si="108"/>
        <v>2</v>
      </c>
      <c r="C1762" s="4">
        <f t="shared" si="109"/>
        <v>3</v>
      </c>
      <c r="D1762" s="4">
        <v>20</v>
      </c>
      <c r="E1762" s="4">
        <v>200000</v>
      </c>
      <c r="F1762" s="4">
        <f t="shared" si="110"/>
        <v>186347.22999999998</v>
      </c>
      <c r="G1762" s="4">
        <f t="shared" si="111"/>
        <v>13652.770000000019</v>
      </c>
      <c r="H1762" s="4" t="str">
        <v>Female</v>
      </c>
      <c r="I1762" s="4" t="str">
        <v>PhD</v>
      </c>
    </row>
    <row r="1763" spans="1:9" x14ac:dyDescent="0.25">
      <c r="A1763" s="4">
        <v>32</v>
      </c>
      <c r="B1763" s="4">
        <f t="shared" si="108"/>
        <v>1</v>
      </c>
      <c r="C1763" s="4">
        <f t="shared" si="109"/>
        <v>0</v>
      </c>
      <c r="D1763" s="4">
        <v>3</v>
      </c>
      <c r="E1763" s="4">
        <v>40000</v>
      </c>
      <c r="F1763" s="4">
        <f t="shared" si="110"/>
        <v>56400.59</v>
      </c>
      <c r="G1763" s="4">
        <f t="shared" si="111"/>
        <v>-16400.589999999997</v>
      </c>
      <c r="H1763" s="4" t="str">
        <v>Male</v>
      </c>
      <c r="I1763" s="4" t="str">
        <v>High School</v>
      </c>
    </row>
    <row r="1764" spans="1:9" x14ac:dyDescent="0.25">
      <c r="A1764" s="4">
        <v>30</v>
      </c>
      <c r="B1764" s="4">
        <f t="shared" si="108"/>
        <v>2</v>
      </c>
      <c r="C1764" s="4">
        <f t="shared" si="109"/>
        <v>1</v>
      </c>
      <c r="D1764" s="4">
        <v>5</v>
      </c>
      <c r="E1764" s="4">
        <v>70000</v>
      </c>
      <c r="F1764" s="4">
        <f t="shared" si="110"/>
        <v>78973.149999999994</v>
      </c>
      <c r="G1764" s="4">
        <f t="shared" si="111"/>
        <v>-8973.1499999999942</v>
      </c>
      <c r="H1764" s="4" t="str">
        <v>Female</v>
      </c>
      <c r="I1764" s="4" t="str">
        <v>Bachelor's</v>
      </c>
    </row>
    <row r="1765" spans="1:9" x14ac:dyDescent="0.25">
      <c r="A1765" s="4">
        <v>46</v>
      </c>
      <c r="B1765" s="4">
        <f t="shared" si="108"/>
        <v>1</v>
      </c>
      <c r="C1765" s="4">
        <f t="shared" si="109"/>
        <v>2</v>
      </c>
      <c r="D1765" s="4">
        <v>16</v>
      </c>
      <c r="E1765" s="4">
        <v>160000</v>
      </c>
      <c r="F1765" s="4">
        <f t="shared" si="110"/>
        <v>154995.59</v>
      </c>
      <c r="G1765" s="4">
        <f t="shared" si="111"/>
        <v>5004.4100000000035</v>
      </c>
      <c r="H1765" s="4" t="str">
        <v>Male</v>
      </c>
      <c r="I1765" s="4" t="str">
        <v>Master's</v>
      </c>
    </row>
    <row r="1766" spans="1:9" x14ac:dyDescent="0.25">
      <c r="A1766" s="4">
        <v>26</v>
      </c>
      <c r="B1766" s="4">
        <f t="shared" si="108"/>
        <v>2</v>
      </c>
      <c r="C1766" s="4">
        <f t="shared" si="109"/>
        <v>0</v>
      </c>
      <c r="D1766" s="4">
        <v>1</v>
      </c>
      <c r="E1766" s="4">
        <v>35000</v>
      </c>
      <c r="F1766" s="4">
        <f t="shared" si="110"/>
        <v>42435.049999999996</v>
      </c>
      <c r="G1766" s="4">
        <f t="shared" si="111"/>
        <v>-7435.0499999999956</v>
      </c>
      <c r="H1766" s="4" t="str">
        <v>Female</v>
      </c>
      <c r="I1766" s="4" t="str">
        <v>High School</v>
      </c>
    </row>
    <row r="1767" spans="1:9" x14ac:dyDescent="0.25">
      <c r="A1767" s="4">
        <v>42</v>
      </c>
      <c r="B1767" s="4">
        <f t="shared" si="108"/>
        <v>1</v>
      </c>
      <c r="C1767" s="4">
        <f t="shared" si="109"/>
        <v>1</v>
      </c>
      <c r="D1767" s="4">
        <v>13</v>
      </c>
      <c r="E1767" s="4">
        <v>130000</v>
      </c>
      <c r="F1767" s="4">
        <f t="shared" si="110"/>
        <v>124220.53</v>
      </c>
      <c r="G1767" s="4">
        <f t="shared" si="111"/>
        <v>5779.4700000000012</v>
      </c>
      <c r="H1767" s="4" t="str">
        <v>Male</v>
      </c>
      <c r="I1767" s="4" t="str">
        <v>Bachelor's</v>
      </c>
    </row>
    <row r="1768" spans="1:9" x14ac:dyDescent="0.25">
      <c r="A1768" s="4">
        <v>36</v>
      </c>
      <c r="B1768" s="4">
        <f t="shared" si="108"/>
        <v>2</v>
      </c>
      <c r="C1768" s="4">
        <f t="shared" si="109"/>
        <v>3</v>
      </c>
      <c r="D1768" s="4">
        <v>9</v>
      </c>
      <c r="E1768" s="4">
        <v>95000</v>
      </c>
      <c r="F1768" s="4">
        <f t="shared" si="110"/>
        <v>130095.99</v>
      </c>
      <c r="G1768" s="4">
        <f t="shared" si="111"/>
        <v>-35095.990000000005</v>
      </c>
      <c r="H1768" s="4" t="str">
        <v>Female</v>
      </c>
      <c r="I1768" s="4" t="str">
        <v>PhD</v>
      </c>
    </row>
    <row r="1769" spans="1:9" x14ac:dyDescent="0.25">
      <c r="A1769" s="4">
        <v>24</v>
      </c>
      <c r="B1769" s="4">
        <f t="shared" si="108"/>
        <v>1</v>
      </c>
      <c r="C1769" s="4">
        <f t="shared" si="109"/>
        <v>1</v>
      </c>
      <c r="D1769" s="4">
        <v>1</v>
      </c>
      <c r="E1769" s="4">
        <v>35000</v>
      </c>
      <c r="F1769" s="4">
        <f t="shared" si="110"/>
        <v>64953.25</v>
      </c>
      <c r="G1769" s="4">
        <f t="shared" si="111"/>
        <v>-29953.25</v>
      </c>
      <c r="H1769" s="4" t="str">
        <v>Male</v>
      </c>
      <c r="I1769" s="4" t="str">
        <v>Bachelor's</v>
      </c>
    </row>
    <row r="1770" spans="1:9" x14ac:dyDescent="0.25">
      <c r="A1770" s="4">
        <v>43</v>
      </c>
      <c r="B1770" s="4">
        <f t="shared" si="108"/>
        <v>2</v>
      </c>
      <c r="C1770" s="4">
        <f t="shared" si="109"/>
        <v>2</v>
      </c>
      <c r="D1770" s="4">
        <v>14</v>
      </c>
      <c r="E1770" s="4">
        <v>140000</v>
      </c>
      <c r="F1770" s="4">
        <f t="shared" si="110"/>
        <v>139381.84999999998</v>
      </c>
      <c r="G1770" s="4">
        <f t="shared" si="111"/>
        <v>618.15000000002328</v>
      </c>
      <c r="H1770" s="4" t="str">
        <v>Female</v>
      </c>
      <c r="I1770" s="4" t="str">
        <v>Master's</v>
      </c>
    </row>
    <row r="1771" spans="1:9" x14ac:dyDescent="0.25">
      <c r="A1771" s="4">
        <v>27</v>
      </c>
      <c r="B1771" s="4">
        <f t="shared" si="108"/>
        <v>1</v>
      </c>
      <c r="C1771" s="4">
        <f t="shared" si="109"/>
        <v>0</v>
      </c>
      <c r="D1771" s="4">
        <v>2</v>
      </c>
      <c r="E1771" s="4">
        <v>40000</v>
      </c>
      <c r="F1771" s="4">
        <f t="shared" si="110"/>
        <v>53384.55</v>
      </c>
      <c r="G1771" s="4">
        <f t="shared" si="111"/>
        <v>-13384.550000000003</v>
      </c>
      <c r="H1771" s="4" t="str">
        <v>Male</v>
      </c>
      <c r="I1771" s="4" t="str">
        <v>High School</v>
      </c>
    </row>
    <row r="1772" spans="1:9" x14ac:dyDescent="0.25">
      <c r="A1772" s="4">
        <v>33</v>
      </c>
      <c r="B1772" s="4">
        <f t="shared" si="108"/>
        <v>2</v>
      </c>
      <c r="C1772" s="4">
        <f t="shared" si="109"/>
        <v>1</v>
      </c>
      <c r="D1772" s="4">
        <v>7</v>
      </c>
      <c r="E1772" s="4">
        <v>90000</v>
      </c>
      <c r="F1772" s="4">
        <f t="shared" si="110"/>
        <v>88851.03</v>
      </c>
      <c r="G1772" s="4">
        <f t="shared" si="111"/>
        <v>1148.9700000000012</v>
      </c>
      <c r="H1772" s="4" t="str">
        <v>Female</v>
      </c>
      <c r="I1772" s="4" t="str">
        <v>Bachelor's</v>
      </c>
    </row>
    <row r="1773" spans="1:9" x14ac:dyDescent="0.25">
      <c r="A1773" s="4">
        <v>28</v>
      </c>
      <c r="B1773" s="4">
        <f t="shared" si="108"/>
        <v>1</v>
      </c>
      <c r="C1773" s="4">
        <f t="shared" si="109"/>
        <v>3</v>
      </c>
      <c r="D1773" s="4">
        <v>4</v>
      </c>
      <c r="E1773" s="4">
        <v>55000</v>
      </c>
      <c r="F1773" s="4">
        <f t="shared" si="110"/>
        <v>111411.85</v>
      </c>
      <c r="G1773" s="4">
        <f t="shared" si="111"/>
        <v>-56411.850000000006</v>
      </c>
      <c r="H1773" s="4" t="str">
        <v>Male</v>
      </c>
      <c r="I1773" s="4" t="str">
        <v>PhD</v>
      </c>
    </row>
    <row r="1774" spans="1:9" x14ac:dyDescent="0.25">
      <c r="A1774" s="4">
        <v>51</v>
      </c>
      <c r="B1774" s="4">
        <f t="shared" si="108"/>
        <v>2</v>
      </c>
      <c r="C1774" s="4">
        <f t="shared" si="109"/>
        <v>2</v>
      </c>
      <c r="D1774" s="4">
        <v>19</v>
      </c>
      <c r="E1774" s="4">
        <v>190000</v>
      </c>
      <c r="F1774" s="4">
        <f t="shared" si="110"/>
        <v>163801.84999999998</v>
      </c>
      <c r="G1774" s="4">
        <f t="shared" si="111"/>
        <v>26198.150000000023</v>
      </c>
      <c r="H1774" s="4" t="str">
        <v>Female</v>
      </c>
      <c r="I1774" s="4" t="str">
        <v>Master's</v>
      </c>
    </row>
    <row r="1775" spans="1:9" x14ac:dyDescent="0.25">
      <c r="A1775" s="4">
        <v>37</v>
      </c>
      <c r="B1775" s="4">
        <f t="shared" si="108"/>
        <v>1</v>
      </c>
      <c r="C1775" s="4">
        <f t="shared" si="109"/>
        <v>1</v>
      </c>
      <c r="D1775" s="4">
        <v>6</v>
      </c>
      <c r="E1775" s="4">
        <v>75000</v>
      </c>
      <c r="F1775" s="4">
        <f t="shared" si="110"/>
        <v>86626.25</v>
      </c>
      <c r="G1775" s="4">
        <f t="shared" si="111"/>
        <v>-11626.25</v>
      </c>
      <c r="H1775" s="4" t="str">
        <v>Male</v>
      </c>
      <c r="I1775" s="4" t="str">
        <v>Bachelor's</v>
      </c>
    </row>
    <row r="1776" spans="1:9" x14ac:dyDescent="0.25">
      <c r="A1776" s="4">
        <v>49</v>
      </c>
      <c r="B1776" s="4">
        <f t="shared" si="108"/>
        <v>2</v>
      </c>
      <c r="C1776" s="4">
        <f t="shared" si="109"/>
        <v>3</v>
      </c>
      <c r="D1776" s="4">
        <v>20</v>
      </c>
      <c r="E1776" s="4">
        <v>200000</v>
      </c>
      <c r="F1776" s="4">
        <f t="shared" si="110"/>
        <v>186347.22999999998</v>
      </c>
      <c r="G1776" s="4">
        <f t="shared" si="111"/>
        <v>13652.770000000019</v>
      </c>
      <c r="H1776" s="4" t="str">
        <v>Female</v>
      </c>
      <c r="I1776" s="4" t="str">
        <v>PhD</v>
      </c>
    </row>
    <row r="1777" spans="1:9" x14ac:dyDescent="0.25">
      <c r="A1777" s="4">
        <v>32</v>
      </c>
      <c r="B1777" s="4">
        <f t="shared" si="108"/>
        <v>1</v>
      </c>
      <c r="C1777" s="4">
        <f t="shared" si="109"/>
        <v>0</v>
      </c>
      <c r="D1777" s="4">
        <v>3</v>
      </c>
      <c r="E1777" s="4">
        <v>50000</v>
      </c>
      <c r="F1777" s="4">
        <f t="shared" si="110"/>
        <v>56400.59</v>
      </c>
      <c r="G1777" s="4">
        <f t="shared" si="111"/>
        <v>-6400.5899999999965</v>
      </c>
      <c r="H1777" s="4" t="str">
        <v>Male</v>
      </c>
      <c r="I1777" s="4" t="str">
        <v>High School</v>
      </c>
    </row>
    <row r="1778" spans="1:9" x14ac:dyDescent="0.25">
      <c r="A1778" s="4">
        <v>30</v>
      </c>
      <c r="B1778" s="4">
        <f t="shared" si="108"/>
        <v>2</v>
      </c>
      <c r="C1778" s="4">
        <f t="shared" si="109"/>
        <v>1</v>
      </c>
      <c r="D1778" s="4">
        <v>4</v>
      </c>
      <c r="E1778" s="4">
        <v>55000</v>
      </c>
      <c r="F1778" s="4">
        <f t="shared" si="110"/>
        <v>73210.11</v>
      </c>
      <c r="G1778" s="4">
        <f t="shared" si="111"/>
        <v>-18210.11</v>
      </c>
      <c r="H1778" s="4" t="str">
        <v>Female</v>
      </c>
      <c r="I1778" s="4" t="str">
        <v>Bachelor's</v>
      </c>
    </row>
    <row r="1779" spans="1:9" x14ac:dyDescent="0.25">
      <c r="A1779" s="4">
        <v>46</v>
      </c>
      <c r="B1779" s="4">
        <f t="shared" si="108"/>
        <v>1</v>
      </c>
      <c r="C1779" s="4">
        <f t="shared" si="109"/>
        <v>2</v>
      </c>
      <c r="D1779" s="4">
        <v>14</v>
      </c>
      <c r="E1779" s="4">
        <v>140000</v>
      </c>
      <c r="F1779" s="4">
        <f t="shared" si="110"/>
        <v>143469.51</v>
      </c>
      <c r="G1779" s="4">
        <f t="shared" si="111"/>
        <v>-3469.5100000000093</v>
      </c>
      <c r="H1779" s="4" t="str">
        <v>Male</v>
      </c>
      <c r="I1779" s="4" t="str">
        <v>Master's</v>
      </c>
    </row>
    <row r="1780" spans="1:9" x14ac:dyDescent="0.25">
      <c r="A1780" s="4">
        <v>26</v>
      </c>
      <c r="B1780" s="4">
        <f t="shared" si="108"/>
        <v>2</v>
      </c>
      <c r="C1780" s="4">
        <f t="shared" si="109"/>
        <v>0</v>
      </c>
      <c r="D1780" s="4">
        <v>1</v>
      </c>
      <c r="E1780" s="4">
        <v>35000</v>
      </c>
      <c r="F1780" s="4">
        <f t="shared" si="110"/>
        <v>42435.049999999996</v>
      </c>
      <c r="G1780" s="4">
        <f t="shared" si="111"/>
        <v>-7435.0499999999956</v>
      </c>
      <c r="H1780" s="4" t="str">
        <v>Female</v>
      </c>
      <c r="I1780" s="4" t="str">
        <v>High School</v>
      </c>
    </row>
    <row r="1781" spans="1:9" x14ac:dyDescent="0.25">
      <c r="A1781" s="4">
        <v>42</v>
      </c>
      <c r="B1781" s="4">
        <f t="shared" si="108"/>
        <v>1</v>
      </c>
      <c r="C1781" s="4">
        <f t="shared" si="109"/>
        <v>1</v>
      </c>
      <c r="D1781" s="4">
        <v>13</v>
      </c>
      <c r="E1781" s="4">
        <v>130000</v>
      </c>
      <c r="F1781" s="4">
        <f t="shared" si="110"/>
        <v>124220.53</v>
      </c>
      <c r="G1781" s="4">
        <f t="shared" si="111"/>
        <v>5779.4700000000012</v>
      </c>
      <c r="H1781" s="4" t="str">
        <v>Male</v>
      </c>
      <c r="I1781" s="4" t="str">
        <v>Bachelor's</v>
      </c>
    </row>
    <row r="1782" spans="1:9" x14ac:dyDescent="0.25">
      <c r="A1782" s="4">
        <v>36</v>
      </c>
      <c r="B1782" s="4">
        <f t="shared" si="108"/>
        <v>2</v>
      </c>
      <c r="C1782" s="4">
        <f t="shared" si="109"/>
        <v>3</v>
      </c>
      <c r="D1782" s="4">
        <v>10</v>
      </c>
      <c r="E1782" s="4">
        <v>100000</v>
      </c>
      <c r="F1782" s="4">
        <f t="shared" si="110"/>
        <v>135859.03</v>
      </c>
      <c r="G1782" s="4">
        <f t="shared" si="111"/>
        <v>-35859.03</v>
      </c>
      <c r="H1782" s="4" t="str">
        <v>Female</v>
      </c>
      <c r="I1782" s="4" t="str">
        <v>PhD</v>
      </c>
    </row>
    <row r="1783" spans="1:9" x14ac:dyDescent="0.25">
      <c r="A1783" s="4">
        <v>24</v>
      </c>
      <c r="B1783" s="4">
        <f t="shared" si="108"/>
        <v>1</v>
      </c>
      <c r="C1783" s="4">
        <f t="shared" si="109"/>
        <v>1</v>
      </c>
      <c r="D1783" s="4">
        <v>1</v>
      </c>
      <c r="E1783" s="4">
        <v>35000</v>
      </c>
      <c r="F1783" s="4">
        <f t="shared" si="110"/>
        <v>64953.25</v>
      </c>
      <c r="G1783" s="4">
        <f t="shared" si="111"/>
        <v>-29953.25</v>
      </c>
      <c r="H1783" s="4" t="str">
        <v>Male</v>
      </c>
      <c r="I1783" s="4" t="str">
        <v>Bachelor's</v>
      </c>
    </row>
    <row r="1784" spans="1:9" x14ac:dyDescent="0.25">
      <c r="A1784" s="4">
        <v>43</v>
      </c>
      <c r="B1784" s="4">
        <f t="shared" si="108"/>
        <v>2</v>
      </c>
      <c r="C1784" s="4">
        <f t="shared" si="109"/>
        <v>2</v>
      </c>
      <c r="D1784" s="4">
        <v>15</v>
      </c>
      <c r="E1784" s="4">
        <v>150000</v>
      </c>
      <c r="F1784" s="4">
        <f t="shared" si="110"/>
        <v>145144.89000000001</v>
      </c>
      <c r="G1784" s="4">
        <f t="shared" si="111"/>
        <v>4855.109999999986</v>
      </c>
      <c r="H1784" s="4" t="str">
        <v>Female</v>
      </c>
      <c r="I1784" s="4" t="str">
        <v>Master's</v>
      </c>
    </row>
    <row r="1785" spans="1:9" x14ac:dyDescent="0.25">
      <c r="A1785" s="4">
        <v>27</v>
      </c>
      <c r="B1785" s="4">
        <f t="shared" si="108"/>
        <v>1</v>
      </c>
      <c r="C1785" s="4">
        <f t="shared" si="109"/>
        <v>0</v>
      </c>
      <c r="D1785" s="4">
        <v>2</v>
      </c>
      <c r="E1785" s="4">
        <v>40000</v>
      </c>
      <c r="F1785" s="4">
        <f t="shared" si="110"/>
        <v>53384.55</v>
      </c>
      <c r="G1785" s="4">
        <f t="shared" si="111"/>
        <v>-13384.550000000003</v>
      </c>
      <c r="H1785" s="4" t="str">
        <v>Male</v>
      </c>
      <c r="I1785" s="4" t="str">
        <v>High School</v>
      </c>
    </row>
    <row r="1786" spans="1:9" x14ac:dyDescent="0.25">
      <c r="A1786" s="4">
        <v>33</v>
      </c>
      <c r="B1786" s="4">
        <f t="shared" si="108"/>
        <v>2</v>
      </c>
      <c r="C1786" s="4">
        <f t="shared" si="109"/>
        <v>1</v>
      </c>
      <c r="D1786" s="4">
        <v>8</v>
      </c>
      <c r="E1786" s="4">
        <v>80000</v>
      </c>
      <c r="F1786" s="4">
        <f t="shared" si="110"/>
        <v>94614.069999999992</v>
      </c>
      <c r="G1786" s="4">
        <f t="shared" si="111"/>
        <v>-14614.069999999992</v>
      </c>
      <c r="H1786" s="4" t="str">
        <v>Female</v>
      </c>
      <c r="I1786" s="4" t="str">
        <v>Bachelor's</v>
      </c>
    </row>
    <row r="1787" spans="1:9" x14ac:dyDescent="0.25">
      <c r="A1787" s="4">
        <v>37</v>
      </c>
      <c r="B1787" s="4">
        <f t="shared" si="108"/>
        <v>1</v>
      </c>
      <c r="C1787" s="4">
        <f t="shared" si="109"/>
        <v>1</v>
      </c>
      <c r="D1787" s="4">
        <v>7</v>
      </c>
      <c r="E1787" s="4">
        <v>90000</v>
      </c>
      <c r="F1787" s="4">
        <f t="shared" si="110"/>
        <v>92389.290000000008</v>
      </c>
      <c r="G1787" s="4">
        <f t="shared" si="111"/>
        <v>-2389.2900000000081</v>
      </c>
      <c r="H1787" s="4" t="str">
        <v>Male</v>
      </c>
      <c r="I1787" s="4" t="str">
        <v>Bachelor's</v>
      </c>
    </row>
    <row r="1788" spans="1:9" x14ac:dyDescent="0.25">
      <c r="A1788" s="4">
        <v>30</v>
      </c>
      <c r="B1788" s="4">
        <f t="shared" si="108"/>
        <v>2</v>
      </c>
      <c r="C1788" s="4">
        <f t="shared" si="109"/>
        <v>1</v>
      </c>
      <c r="D1788" s="4">
        <v>5</v>
      </c>
      <c r="E1788" s="4">
        <v>70000</v>
      </c>
      <c r="F1788" s="4">
        <f t="shared" si="110"/>
        <v>78973.149999999994</v>
      </c>
      <c r="G1788" s="4">
        <f t="shared" si="111"/>
        <v>-8973.1499999999942</v>
      </c>
      <c r="H1788" s="4" t="str">
        <v>Female</v>
      </c>
      <c r="I1788" s="4" t="str">
        <v>Bachelor's</v>
      </c>
    </row>
  </sheetData>
  <dataConsolidate/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Raw_Data</vt:lpstr>
      <vt:lpstr>Cleaned_Data</vt:lpstr>
      <vt:lpstr>Outlier</vt:lpstr>
      <vt:lpstr>Feature_Engineering</vt:lpstr>
      <vt:lpstr>Descriptive_Analysis</vt:lpstr>
      <vt:lpstr>Regression_Analysis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Nisarga Mridha</dc:creator>
  <cp:lastModifiedBy>Nisarga Mridha</cp:lastModifiedBy>
  <cp:lastPrinted>2025-09-03T12:44:18Z</cp:lastPrinted>
  <dcterms:created xsi:type="dcterms:W3CDTF">2025-09-02T05:18:51Z</dcterms:created>
  <dcterms:modified xsi:type="dcterms:W3CDTF">2025-09-03T13:22:36Z</dcterms:modified>
</cp:coreProperties>
</file>